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C436626-9D61-4E86-BBCF-90A5D3964100}" xr6:coauthVersionLast="47" xr6:coauthVersionMax="47" xr10:uidLastSave="{00000000-0000-0000-0000-000000000000}"/>
  <bookViews>
    <workbookView xWindow="-110" yWindow="-110" windowWidth="19420" windowHeight="10420" firstSheet="8" activeTab="8" xr2:uid="{3F1AA767-2304-4A6E-BBB7-699198D68A4E}"/>
  </bookViews>
  <sheets>
    <sheet name="CF Comparasi" sheetId="7" state="hidden" r:id="rId1"/>
    <sheet name="Cash Out-Mei 25" sheetId="24" state="hidden" r:id="rId2"/>
    <sheet name="Cash Out-Apr 25" sheetId="23" state="hidden" r:id="rId3"/>
    <sheet name="Cash Out-Mar 25" sheetId="22" state="hidden" r:id="rId4"/>
    <sheet name="Cash Out-Feb 25" sheetId="21" state="hidden" r:id="rId5"/>
    <sheet name="Cash In-Jun 25" sheetId="29" state="hidden" r:id="rId6"/>
    <sheet name="Cash In-Mar 25" sheetId="26" state="hidden" r:id="rId7"/>
    <sheet name="Cash In-Feb 25" sheetId="25" state="hidden" r:id="rId8"/>
    <sheet name="Panduan" sheetId="13" r:id="rId9"/>
    <sheet name="CF YTD 2025" sheetId="4" r:id="rId10"/>
    <sheet name="Cash Out-Jul 25" sheetId="12" r:id="rId11"/>
    <sheet name="Cash Out-Agu 25" sheetId="14" r:id="rId12"/>
    <sheet name="Cash Out-Sep 25" sheetId="15" r:id="rId13"/>
    <sheet name="Cash Out-Okt 25" sheetId="17" r:id="rId14"/>
    <sheet name="Cash Out-Nov 25" sheetId="18" state="hidden" r:id="rId15"/>
    <sheet name="Cash Out-Des 25" sheetId="19" state="hidden" r:id="rId16"/>
    <sheet name="Cash In-Jan 25" sheetId="16" r:id="rId17"/>
    <sheet name="Cash In-Des 25" sheetId="6" state="hidden" r:id="rId18"/>
  </sheets>
  <externalReferences>
    <externalReference r:id="rId19"/>
  </externalReferences>
  <definedNames>
    <definedName name="_______________________________________________img1960">NA()</definedName>
    <definedName name="___________________________________img1960">NA()</definedName>
    <definedName name="_________________________________img1960">NA()</definedName>
    <definedName name="________________________________img1960">NA()</definedName>
    <definedName name="_______________________________img1960">NA()</definedName>
    <definedName name="______________________________img1960">NA()</definedName>
    <definedName name="_____________________________img1960">NA()</definedName>
    <definedName name="____________________________img1960">NA()</definedName>
    <definedName name="___________________________img1960">NA()</definedName>
    <definedName name="__________________________img1960">NA()</definedName>
    <definedName name="_________________________img1960">NA()</definedName>
    <definedName name="________________________img1960">NA()</definedName>
    <definedName name="_______________________img1960">NA()</definedName>
    <definedName name="______________________img1960">NA()</definedName>
    <definedName name="______________________TB2">NA()</definedName>
    <definedName name="______________________TB3">NA()</definedName>
    <definedName name="_____________________img1960">NA()</definedName>
    <definedName name="____________________img1960">NA()</definedName>
    <definedName name="____________________SET1">NA()</definedName>
    <definedName name="____________________SET2">NA()</definedName>
    <definedName name="____________________SET3">NA()</definedName>
    <definedName name="___________________img1960">NA()</definedName>
    <definedName name="__________________img1960">NA()</definedName>
    <definedName name="_________________img1960">NA()</definedName>
    <definedName name="_________________JUN1">NA()</definedName>
    <definedName name="_________________Q2" localSheetId="7">{"'Overflow Tank '!$A$1:$Q$58"}</definedName>
    <definedName name="_________________Q2" localSheetId="16">{"'Overflow Tank '!$A$1:$Q$58"}</definedName>
    <definedName name="_________________Q2" localSheetId="5">{"'Overflow Tank '!$A$1:$Q$58"}</definedName>
    <definedName name="_________________Q2" localSheetId="6">{"'Overflow Tank '!$A$1:$Q$58"}</definedName>
    <definedName name="_________________Q2">{"'Overflow Tank '!$A$1:$Q$58"}</definedName>
    <definedName name="_________________Q2_1" localSheetId="7">{"'Overflow Tank '!$A$1:$Q$58"}</definedName>
    <definedName name="_________________Q2_1" localSheetId="16">{"'Overflow Tank '!$A$1:$Q$58"}</definedName>
    <definedName name="_________________Q2_1" localSheetId="5">{"'Overflow Tank '!$A$1:$Q$58"}</definedName>
    <definedName name="_________________Q2_1" localSheetId="6">{"'Overflow Tank '!$A$1:$Q$58"}</definedName>
    <definedName name="_________________Q2_1">{"'Overflow Tank '!$A$1:$Q$58"}</definedName>
    <definedName name="_________________Q2_2" localSheetId="7">{"'Overflow Tank '!$A$1:$Q$58"}</definedName>
    <definedName name="_________________Q2_2" localSheetId="16">{"'Overflow Tank '!$A$1:$Q$58"}</definedName>
    <definedName name="_________________Q2_2" localSheetId="5">{"'Overflow Tank '!$A$1:$Q$58"}</definedName>
    <definedName name="_________________Q2_2" localSheetId="6">{"'Overflow Tank '!$A$1:$Q$58"}</definedName>
    <definedName name="_________________Q2_2">{"'Overflow Tank '!$A$1:$Q$58"}</definedName>
    <definedName name="_________________Q2_3" localSheetId="7">{"'Overflow Tank '!$A$1:$Q$58"}</definedName>
    <definedName name="_________________Q2_3" localSheetId="16">{"'Overflow Tank '!$A$1:$Q$58"}</definedName>
    <definedName name="_________________Q2_3" localSheetId="5">{"'Overflow Tank '!$A$1:$Q$58"}</definedName>
    <definedName name="_________________Q2_3" localSheetId="6">{"'Overflow Tank '!$A$1:$Q$58"}</definedName>
    <definedName name="_________________Q2_3">{"'Overflow Tank '!$A$1:$Q$58"}</definedName>
    <definedName name="_________________Q2_4" localSheetId="7">{"'Overflow Tank '!$A$1:$Q$58"}</definedName>
    <definedName name="_________________Q2_4" localSheetId="16">{"'Overflow Tank '!$A$1:$Q$58"}</definedName>
    <definedName name="_________________Q2_4" localSheetId="5">{"'Overflow Tank '!$A$1:$Q$58"}</definedName>
    <definedName name="_________________Q2_4" localSheetId="6">{"'Overflow Tank '!$A$1:$Q$58"}</definedName>
    <definedName name="_________________Q2_4">{"'Overflow Tank '!$A$1:$Q$58"}</definedName>
    <definedName name="_________________Q2_5" localSheetId="7">{"'Overflow Tank '!$A$1:$Q$58"}</definedName>
    <definedName name="_________________Q2_5" localSheetId="16">{"'Overflow Tank '!$A$1:$Q$58"}</definedName>
    <definedName name="_________________Q2_5" localSheetId="5">{"'Overflow Tank '!$A$1:$Q$58"}</definedName>
    <definedName name="_________________Q2_5" localSheetId="6">{"'Overflow Tank '!$A$1:$Q$58"}</definedName>
    <definedName name="_________________Q2_5">{"'Overflow Tank '!$A$1:$Q$58"}</definedName>
    <definedName name="_________________SUB2">NA()</definedName>
    <definedName name="________________bgn1">NA()</definedName>
    <definedName name="________________cd1">NA()</definedName>
    <definedName name="________________cf1">NA()</definedName>
    <definedName name="________________gmh1">NA()</definedName>
    <definedName name="________________img1960">NA()</definedName>
    <definedName name="________________mr1">NA()</definedName>
    <definedName name="________________ng1">NA()</definedName>
    <definedName name="________________wrn1">NA()</definedName>
    <definedName name="_______________img1960">NA()</definedName>
    <definedName name="_______________Q2" localSheetId="7">{"'Overflow Tank '!$A$1:$Q$58"}</definedName>
    <definedName name="_______________Q2" localSheetId="16">{"'Overflow Tank '!$A$1:$Q$58"}</definedName>
    <definedName name="_______________Q2" localSheetId="5">{"'Overflow Tank '!$A$1:$Q$58"}</definedName>
    <definedName name="_______________Q2" localSheetId="6">{"'Overflow Tank '!$A$1:$Q$58"}</definedName>
    <definedName name="_______________Q2">{"'Overflow Tank '!$A$1:$Q$58"}</definedName>
    <definedName name="_______________Q2_1" localSheetId="7">{"'Overflow Tank '!$A$1:$Q$58"}</definedName>
    <definedName name="_______________Q2_1" localSheetId="16">{"'Overflow Tank '!$A$1:$Q$58"}</definedName>
    <definedName name="_______________Q2_1" localSheetId="5">{"'Overflow Tank '!$A$1:$Q$58"}</definedName>
    <definedName name="_______________Q2_1" localSheetId="6">{"'Overflow Tank '!$A$1:$Q$58"}</definedName>
    <definedName name="_______________Q2_1">{"'Overflow Tank '!$A$1:$Q$58"}</definedName>
    <definedName name="_______________Q2_2" localSheetId="7">{"'Overflow Tank '!$A$1:$Q$58"}</definedName>
    <definedName name="_______________Q2_2" localSheetId="16">{"'Overflow Tank '!$A$1:$Q$58"}</definedName>
    <definedName name="_______________Q2_2" localSheetId="5">{"'Overflow Tank '!$A$1:$Q$58"}</definedName>
    <definedName name="_______________Q2_2" localSheetId="6">{"'Overflow Tank '!$A$1:$Q$58"}</definedName>
    <definedName name="_______________Q2_2">{"'Overflow Tank '!$A$1:$Q$58"}</definedName>
    <definedName name="_______________Q2_3" localSheetId="7">{"'Overflow Tank '!$A$1:$Q$58"}</definedName>
    <definedName name="_______________Q2_3" localSheetId="16">{"'Overflow Tank '!$A$1:$Q$58"}</definedName>
    <definedName name="_______________Q2_3" localSheetId="5">{"'Overflow Tank '!$A$1:$Q$58"}</definedName>
    <definedName name="_______________Q2_3" localSheetId="6">{"'Overflow Tank '!$A$1:$Q$58"}</definedName>
    <definedName name="_______________Q2_3">{"'Overflow Tank '!$A$1:$Q$58"}</definedName>
    <definedName name="_______________Q2_4" localSheetId="7">{"'Overflow Tank '!$A$1:$Q$58"}</definedName>
    <definedName name="_______________Q2_4" localSheetId="16">{"'Overflow Tank '!$A$1:$Q$58"}</definedName>
    <definedName name="_______________Q2_4" localSheetId="5">{"'Overflow Tank '!$A$1:$Q$58"}</definedName>
    <definedName name="_______________Q2_4" localSheetId="6">{"'Overflow Tank '!$A$1:$Q$58"}</definedName>
    <definedName name="_______________Q2_4">{"'Overflow Tank '!$A$1:$Q$58"}</definedName>
    <definedName name="_______________Q2_5" localSheetId="7">{"'Overflow Tank '!$A$1:$Q$58"}</definedName>
    <definedName name="_______________Q2_5" localSheetId="16">{"'Overflow Tank '!$A$1:$Q$58"}</definedName>
    <definedName name="_______________Q2_5" localSheetId="5">{"'Overflow Tank '!$A$1:$Q$58"}</definedName>
    <definedName name="_______________Q2_5" localSheetId="6">{"'Overflow Tank '!$A$1:$Q$58"}</definedName>
    <definedName name="_______________Q2_5">{"'Overflow Tank '!$A$1:$Q$58"}</definedName>
    <definedName name="______________img1960">NA()</definedName>
    <definedName name="_____________img1960">NA()</definedName>
    <definedName name="_____________Q2" localSheetId="7">{"'Overflow Tank '!$A$1:$Q$58"}</definedName>
    <definedName name="_____________Q2" localSheetId="16">{"'Overflow Tank '!$A$1:$Q$58"}</definedName>
    <definedName name="_____________Q2" localSheetId="5">{"'Overflow Tank '!$A$1:$Q$58"}</definedName>
    <definedName name="_____________Q2" localSheetId="6">{"'Overflow Tank '!$A$1:$Q$58"}</definedName>
    <definedName name="_____________Q2">{"'Overflow Tank '!$A$1:$Q$58"}</definedName>
    <definedName name="_____________Q2_1" localSheetId="7">{"'Overflow Tank '!$A$1:$Q$58"}</definedName>
    <definedName name="_____________Q2_1" localSheetId="16">{"'Overflow Tank '!$A$1:$Q$58"}</definedName>
    <definedName name="_____________Q2_1" localSheetId="5">{"'Overflow Tank '!$A$1:$Q$58"}</definedName>
    <definedName name="_____________Q2_1" localSheetId="6">{"'Overflow Tank '!$A$1:$Q$58"}</definedName>
    <definedName name="_____________Q2_1">{"'Overflow Tank '!$A$1:$Q$58"}</definedName>
    <definedName name="_____________Q2_2" localSheetId="7">{"'Overflow Tank '!$A$1:$Q$58"}</definedName>
    <definedName name="_____________Q2_2" localSheetId="16">{"'Overflow Tank '!$A$1:$Q$58"}</definedName>
    <definedName name="_____________Q2_2" localSheetId="5">{"'Overflow Tank '!$A$1:$Q$58"}</definedName>
    <definedName name="_____________Q2_2" localSheetId="6">{"'Overflow Tank '!$A$1:$Q$58"}</definedName>
    <definedName name="_____________Q2_2">{"'Overflow Tank '!$A$1:$Q$58"}</definedName>
    <definedName name="_____________Q2_3" localSheetId="7">{"'Overflow Tank '!$A$1:$Q$58"}</definedName>
    <definedName name="_____________Q2_3" localSheetId="16">{"'Overflow Tank '!$A$1:$Q$58"}</definedName>
    <definedName name="_____________Q2_3" localSheetId="5">{"'Overflow Tank '!$A$1:$Q$58"}</definedName>
    <definedName name="_____________Q2_3" localSheetId="6">{"'Overflow Tank '!$A$1:$Q$58"}</definedName>
    <definedName name="_____________Q2_3">{"'Overflow Tank '!$A$1:$Q$58"}</definedName>
    <definedName name="_____________Q2_4" localSheetId="7">{"'Overflow Tank '!$A$1:$Q$58"}</definedName>
    <definedName name="_____________Q2_4" localSheetId="16">{"'Overflow Tank '!$A$1:$Q$58"}</definedName>
    <definedName name="_____________Q2_4" localSheetId="5">{"'Overflow Tank '!$A$1:$Q$58"}</definedName>
    <definedName name="_____________Q2_4" localSheetId="6">{"'Overflow Tank '!$A$1:$Q$58"}</definedName>
    <definedName name="_____________Q2_4">{"'Overflow Tank '!$A$1:$Q$58"}</definedName>
    <definedName name="_____________Q2_5" localSheetId="7">{"'Overflow Tank '!$A$1:$Q$58"}</definedName>
    <definedName name="_____________Q2_5" localSheetId="16">{"'Overflow Tank '!$A$1:$Q$58"}</definedName>
    <definedName name="_____________Q2_5" localSheetId="5">{"'Overflow Tank '!$A$1:$Q$58"}</definedName>
    <definedName name="_____________Q2_5" localSheetId="6">{"'Overflow Tank '!$A$1:$Q$58"}</definedName>
    <definedName name="_____________Q2_5">{"'Overflow Tank '!$A$1:$Q$58"}</definedName>
    <definedName name="____________img1960">NA()</definedName>
    <definedName name="____________PCV1501" localSheetId="7">{"'Liquid'!$A$1:$U$57"}</definedName>
    <definedName name="____________PCV1501" localSheetId="16">{"'Liquid'!$A$1:$U$57"}</definedName>
    <definedName name="____________PCV1501" localSheetId="5">{"'Liquid'!$A$1:$U$57"}</definedName>
    <definedName name="____________PCV1501" localSheetId="6">{"'Liquid'!$A$1:$U$57"}</definedName>
    <definedName name="____________PCV1501">{"'Liquid'!$A$1:$U$57"}</definedName>
    <definedName name="____________PCV1501_1" localSheetId="7">{"'Liquid'!$A$1:$U$57"}</definedName>
    <definedName name="____________PCV1501_1" localSheetId="16">{"'Liquid'!$A$1:$U$57"}</definedName>
    <definedName name="____________PCV1501_1" localSheetId="5">{"'Liquid'!$A$1:$U$57"}</definedName>
    <definedName name="____________PCV1501_1" localSheetId="6">{"'Liquid'!$A$1:$U$57"}</definedName>
    <definedName name="____________PCV1501_1">{"'Liquid'!$A$1:$U$57"}</definedName>
    <definedName name="____________PCV1501_2" localSheetId="7">{"'Liquid'!$A$1:$U$57"}</definedName>
    <definedName name="____________PCV1501_2" localSheetId="16">{"'Liquid'!$A$1:$U$57"}</definedName>
    <definedName name="____________PCV1501_2" localSheetId="5">{"'Liquid'!$A$1:$U$57"}</definedName>
    <definedName name="____________PCV1501_2" localSheetId="6">{"'Liquid'!$A$1:$U$57"}</definedName>
    <definedName name="____________PCV1501_2">{"'Liquid'!$A$1:$U$57"}</definedName>
    <definedName name="____________PCV1501_3" localSheetId="7">{"'Liquid'!$A$1:$U$57"}</definedName>
    <definedName name="____________PCV1501_3" localSheetId="16">{"'Liquid'!$A$1:$U$57"}</definedName>
    <definedName name="____________PCV1501_3" localSheetId="5">{"'Liquid'!$A$1:$U$57"}</definedName>
    <definedName name="____________PCV1501_3" localSheetId="6">{"'Liquid'!$A$1:$U$57"}</definedName>
    <definedName name="____________PCV1501_3">{"'Liquid'!$A$1:$U$57"}</definedName>
    <definedName name="____________PCV1501_4" localSheetId="7">{"'Liquid'!$A$1:$U$57"}</definedName>
    <definedName name="____________PCV1501_4" localSheetId="16">{"'Liquid'!$A$1:$U$57"}</definedName>
    <definedName name="____________PCV1501_4" localSheetId="5">{"'Liquid'!$A$1:$U$57"}</definedName>
    <definedName name="____________PCV1501_4" localSheetId="6">{"'Liquid'!$A$1:$U$57"}</definedName>
    <definedName name="____________PCV1501_4">{"'Liquid'!$A$1:$U$57"}</definedName>
    <definedName name="____________PCV1501_5" localSheetId="7">{"'Liquid'!$A$1:$U$57"}</definedName>
    <definedName name="____________PCV1501_5" localSheetId="16">{"'Liquid'!$A$1:$U$57"}</definedName>
    <definedName name="____________PCV1501_5" localSheetId="5">{"'Liquid'!$A$1:$U$57"}</definedName>
    <definedName name="____________PCV1501_5" localSheetId="6">{"'Liquid'!$A$1:$U$57"}</definedName>
    <definedName name="____________PCV1501_5">{"'Liquid'!$A$1:$U$57"}</definedName>
    <definedName name="____________PCV4" localSheetId="7">{"'Liquid'!$A$1:$U$57"}</definedName>
    <definedName name="____________PCV4" localSheetId="16">{"'Liquid'!$A$1:$U$57"}</definedName>
    <definedName name="____________PCV4" localSheetId="5">{"'Liquid'!$A$1:$U$57"}</definedName>
    <definedName name="____________PCV4" localSheetId="6">{"'Liquid'!$A$1:$U$57"}</definedName>
    <definedName name="____________PCV4">{"'Liquid'!$A$1:$U$57"}</definedName>
    <definedName name="____________PCV4_1" localSheetId="7">{"'Liquid'!$A$1:$U$57"}</definedName>
    <definedName name="____________PCV4_1" localSheetId="16">{"'Liquid'!$A$1:$U$57"}</definedName>
    <definedName name="____________PCV4_1" localSheetId="5">{"'Liquid'!$A$1:$U$57"}</definedName>
    <definedName name="____________PCV4_1" localSheetId="6">{"'Liquid'!$A$1:$U$57"}</definedName>
    <definedName name="____________PCV4_1">{"'Liquid'!$A$1:$U$57"}</definedName>
    <definedName name="____________PCV4_2" localSheetId="7">{"'Liquid'!$A$1:$U$57"}</definedName>
    <definedName name="____________PCV4_2" localSheetId="16">{"'Liquid'!$A$1:$U$57"}</definedName>
    <definedName name="____________PCV4_2" localSheetId="5">{"'Liquid'!$A$1:$U$57"}</definedName>
    <definedName name="____________PCV4_2" localSheetId="6">{"'Liquid'!$A$1:$U$57"}</definedName>
    <definedName name="____________PCV4_2">{"'Liquid'!$A$1:$U$57"}</definedName>
    <definedName name="____________PCV4_3" localSheetId="7">{"'Liquid'!$A$1:$U$57"}</definedName>
    <definedName name="____________PCV4_3" localSheetId="16">{"'Liquid'!$A$1:$U$57"}</definedName>
    <definedName name="____________PCV4_3" localSheetId="5">{"'Liquid'!$A$1:$U$57"}</definedName>
    <definedName name="____________PCV4_3" localSheetId="6">{"'Liquid'!$A$1:$U$57"}</definedName>
    <definedName name="____________PCV4_3">{"'Liquid'!$A$1:$U$57"}</definedName>
    <definedName name="____________PCV4_4" localSheetId="7">{"'Liquid'!$A$1:$U$57"}</definedName>
    <definedName name="____________PCV4_4" localSheetId="16">{"'Liquid'!$A$1:$U$57"}</definedName>
    <definedName name="____________PCV4_4" localSheetId="5">{"'Liquid'!$A$1:$U$57"}</definedName>
    <definedName name="____________PCV4_4" localSheetId="6">{"'Liquid'!$A$1:$U$57"}</definedName>
    <definedName name="____________PCV4_4">{"'Liquid'!$A$1:$U$57"}</definedName>
    <definedName name="____________PCV4_5" localSheetId="7">{"'Liquid'!$A$1:$U$57"}</definedName>
    <definedName name="____________PCV4_5" localSheetId="16">{"'Liquid'!$A$1:$U$57"}</definedName>
    <definedName name="____________PCV4_5" localSheetId="5">{"'Liquid'!$A$1:$U$57"}</definedName>
    <definedName name="____________PCV4_5" localSheetId="6">{"'Liquid'!$A$1:$U$57"}</definedName>
    <definedName name="____________PCV4_5">{"'Liquid'!$A$1:$U$57"}</definedName>
    <definedName name="____________Q2" localSheetId="7">{"'Overflow Tank '!$A$1:$Q$58"}</definedName>
    <definedName name="____________Q2" localSheetId="16">{"'Overflow Tank '!$A$1:$Q$58"}</definedName>
    <definedName name="____________Q2" localSheetId="5">{"'Overflow Tank '!$A$1:$Q$58"}</definedName>
    <definedName name="____________Q2" localSheetId="6">{"'Overflow Tank '!$A$1:$Q$58"}</definedName>
    <definedName name="____________Q2">{"'Overflow Tank '!$A$1:$Q$58"}</definedName>
    <definedName name="____________Q2_1" localSheetId="7">{"'Overflow Tank '!$A$1:$Q$58"}</definedName>
    <definedName name="____________Q2_1" localSheetId="16">{"'Overflow Tank '!$A$1:$Q$58"}</definedName>
    <definedName name="____________Q2_1" localSheetId="5">{"'Overflow Tank '!$A$1:$Q$58"}</definedName>
    <definedName name="____________Q2_1" localSheetId="6">{"'Overflow Tank '!$A$1:$Q$58"}</definedName>
    <definedName name="____________Q2_1">{"'Overflow Tank '!$A$1:$Q$58"}</definedName>
    <definedName name="____________Q2_2" localSheetId="7">{"'Overflow Tank '!$A$1:$Q$58"}</definedName>
    <definedName name="____________Q2_2" localSheetId="16">{"'Overflow Tank '!$A$1:$Q$58"}</definedName>
    <definedName name="____________Q2_2" localSheetId="5">{"'Overflow Tank '!$A$1:$Q$58"}</definedName>
    <definedName name="____________Q2_2" localSheetId="6">{"'Overflow Tank '!$A$1:$Q$58"}</definedName>
    <definedName name="____________Q2_2">{"'Overflow Tank '!$A$1:$Q$58"}</definedName>
    <definedName name="____________Q2_3" localSheetId="7">{"'Overflow Tank '!$A$1:$Q$58"}</definedName>
    <definedName name="____________Q2_3" localSheetId="16">{"'Overflow Tank '!$A$1:$Q$58"}</definedName>
    <definedName name="____________Q2_3" localSheetId="5">{"'Overflow Tank '!$A$1:$Q$58"}</definedName>
    <definedName name="____________Q2_3" localSheetId="6">{"'Overflow Tank '!$A$1:$Q$58"}</definedName>
    <definedName name="____________Q2_3">{"'Overflow Tank '!$A$1:$Q$58"}</definedName>
    <definedName name="____________Q2_4" localSheetId="7">{"'Overflow Tank '!$A$1:$Q$58"}</definedName>
    <definedName name="____________Q2_4" localSheetId="16">{"'Overflow Tank '!$A$1:$Q$58"}</definedName>
    <definedName name="____________Q2_4" localSheetId="5">{"'Overflow Tank '!$A$1:$Q$58"}</definedName>
    <definedName name="____________Q2_4" localSheetId="6">{"'Overflow Tank '!$A$1:$Q$58"}</definedName>
    <definedName name="____________Q2_4">{"'Overflow Tank '!$A$1:$Q$58"}</definedName>
    <definedName name="____________Q2_5" localSheetId="7">{"'Overflow Tank '!$A$1:$Q$58"}</definedName>
    <definedName name="____________Q2_5" localSheetId="16">{"'Overflow Tank '!$A$1:$Q$58"}</definedName>
    <definedName name="____________Q2_5" localSheetId="5">{"'Overflow Tank '!$A$1:$Q$58"}</definedName>
    <definedName name="____________Q2_5" localSheetId="6">{"'Overflow Tank '!$A$1:$Q$58"}</definedName>
    <definedName name="____________Q2_5">{"'Overflow Tank '!$A$1:$Q$58"}</definedName>
    <definedName name="___________PCV1501" localSheetId="7">{"'Liquid'!$A$1:$U$57"}</definedName>
    <definedName name="___________PCV1501" localSheetId="16">{"'Liquid'!$A$1:$U$57"}</definedName>
    <definedName name="___________PCV1501" localSheetId="5">{"'Liquid'!$A$1:$U$57"}</definedName>
    <definedName name="___________PCV1501" localSheetId="6">{"'Liquid'!$A$1:$U$57"}</definedName>
    <definedName name="___________PCV1501">{"'Liquid'!$A$1:$U$57"}</definedName>
    <definedName name="___________PCV1501_1" localSheetId="7">{"'Liquid'!$A$1:$U$57"}</definedName>
    <definedName name="___________PCV1501_1" localSheetId="16">{"'Liquid'!$A$1:$U$57"}</definedName>
    <definedName name="___________PCV1501_1" localSheetId="5">{"'Liquid'!$A$1:$U$57"}</definedName>
    <definedName name="___________PCV1501_1" localSheetId="6">{"'Liquid'!$A$1:$U$57"}</definedName>
    <definedName name="___________PCV1501_1">{"'Liquid'!$A$1:$U$57"}</definedName>
    <definedName name="___________PCV1501_2" localSheetId="7">{"'Liquid'!$A$1:$U$57"}</definedName>
    <definedName name="___________PCV1501_2" localSheetId="16">{"'Liquid'!$A$1:$U$57"}</definedName>
    <definedName name="___________PCV1501_2" localSheetId="5">{"'Liquid'!$A$1:$U$57"}</definedName>
    <definedName name="___________PCV1501_2" localSheetId="6">{"'Liquid'!$A$1:$U$57"}</definedName>
    <definedName name="___________PCV1501_2">{"'Liquid'!$A$1:$U$57"}</definedName>
    <definedName name="___________PCV1501_3" localSheetId="7">{"'Liquid'!$A$1:$U$57"}</definedName>
    <definedName name="___________PCV1501_3" localSheetId="16">{"'Liquid'!$A$1:$U$57"}</definedName>
    <definedName name="___________PCV1501_3" localSheetId="5">{"'Liquid'!$A$1:$U$57"}</definedName>
    <definedName name="___________PCV1501_3" localSheetId="6">{"'Liquid'!$A$1:$U$57"}</definedName>
    <definedName name="___________PCV1501_3">{"'Liquid'!$A$1:$U$57"}</definedName>
    <definedName name="___________PCV1501_4" localSheetId="7">{"'Liquid'!$A$1:$U$57"}</definedName>
    <definedName name="___________PCV1501_4" localSheetId="16">{"'Liquid'!$A$1:$U$57"}</definedName>
    <definedName name="___________PCV1501_4" localSheetId="5">{"'Liquid'!$A$1:$U$57"}</definedName>
    <definedName name="___________PCV1501_4" localSheetId="6">{"'Liquid'!$A$1:$U$57"}</definedName>
    <definedName name="___________PCV1501_4">{"'Liquid'!$A$1:$U$57"}</definedName>
    <definedName name="___________PCV1501_5" localSheetId="7">{"'Liquid'!$A$1:$U$57"}</definedName>
    <definedName name="___________PCV1501_5" localSheetId="16">{"'Liquid'!$A$1:$U$57"}</definedName>
    <definedName name="___________PCV1501_5" localSheetId="5">{"'Liquid'!$A$1:$U$57"}</definedName>
    <definedName name="___________PCV1501_5" localSheetId="6">{"'Liquid'!$A$1:$U$57"}</definedName>
    <definedName name="___________PCV1501_5">{"'Liquid'!$A$1:$U$57"}</definedName>
    <definedName name="___________PCV4" localSheetId="7">{"'Liquid'!$A$1:$U$57"}</definedName>
    <definedName name="___________PCV4" localSheetId="16">{"'Liquid'!$A$1:$U$57"}</definedName>
    <definedName name="___________PCV4" localSheetId="5">{"'Liquid'!$A$1:$U$57"}</definedName>
    <definedName name="___________PCV4" localSheetId="6">{"'Liquid'!$A$1:$U$57"}</definedName>
    <definedName name="___________PCV4">{"'Liquid'!$A$1:$U$57"}</definedName>
    <definedName name="___________PCV4_1" localSheetId="7">{"'Liquid'!$A$1:$U$57"}</definedName>
    <definedName name="___________PCV4_1" localSheetId="16">{"'Liquid'!$A$1:$U$57"}</definedName>
    <definedName name="___________PCV4_1" localSheetId="5">{"'Liquid'!$A$1:$U$57"}</definedName>
    <definedName name="___________PCV4_1" localSheetId="6">{"'Liquid'!$A$1:$U$57"}</definedName>
    <definedName name="___________PCV4_1">{"'Liquid'!$A$1:$U$57"}</definedName>
    <definedName name="___________PCV4_2" localSheetId="7">{"'Liquid'!$A$1:$U$57"}</definedName>
    <definedName name="___________PCV4_2" localSheetId="16">{"'Liquid'!$A$1:$U$57"}</definedName>
    <definedName name="___________PCV4_2" localSheetId="5">{"'Liquid'!$A$1:$U$57"}</definedName>
    <definedName name="___________PCV4_2" localSheetId="6">{"'Liquid'!$A$1:$U$57"}</definedName>
    <definedName name="___________PCV4_2">{"'Liquid'!$A$1:$U$57"}</definedName>
    <definedName name="___________PCV4_3" localSheetId="7">{"'Liquid'!$A$1:$U$57"}</definedName>
    <definedName name="___________PCV4_3" localSheetId="16">{"'Liquid'!$A$1:$U$57"}</definedName>
    <definedName name="___________PCV4_3" localSheetId="5">{"'Liquid'!$A$1:$U$57"}</definedName>
    <definedName name="___________PCV4_3" localSheetId="6">{"'Liquid'!$A$1:$U$57"}</definedName>
    <definedName name="___________PCV4_3">{"'Liquid'!$A$1:$U$57"}</definedName>
    <definedName name="___________PCV4_4" localSheetId="7">{"'Liquid'!$A$1:$U$57"}</definedName>
    <definedName name="___________PCV4_4" localSheetId="16">{"'Liquid'!$A$1:$U$57"}</definedName>
    <definedName name="___________PCV4_4" localSheetId="5">{"'Liquid'!$A$1:$U$57"}</definedName>
    <definedName name="___________PCV4_4" localSheetId="6">{"'Liquid'!$A$1:$U$57"}</definedName>
    <definedName name="___________PCV4_4">{"'Liquid'!$A$1:$U$57"}</definedName>
    <definedName name="___________PCV4_5" localSheetId="7">{"'Liquid'!$A$1:$U$57"}</definedName>
    <definedName name="___________PCV4_5" localSheetId="16">{"'Liquid'!$A$1:$U$57"}</definedName>
    <definedName name="___________PCV4_5" localSheetId="5">{"'Liquid'!$A$1:$U$57"}</definedName>
    <definedName name="___________PCV4_5" localSheetId="6">{"'Liquid'!$A$1:$U$57"}</definedName>
    <definedName name="___________PCV4_5">{"'Liquid'!$A$1:$U$57"}</definedName>
    <definedName name="___________Q2" localSheetId="7">{"'Overflow Tank '!$A$1:$Q$58"}</definedName>
    <definedName name="___________Q2" localSheetId="16">{"'Overflow Tank '!$A$1:$Q$58"}</definedName>
    <definedName name="___________Q2" localSheetId="5">{"'Overflow Tank '!$A$1:$Q$58"}</definedName>
    <definedName name="___________Q2" localSheetId="6">{"'Overflow Tank '!$A$1:$Q$58"}</definedName>
    <definedName name="___________Q2">{"'Overflow Tank '!$A$1:$Q$58"}</definedName>
    <definedName name="___________Q2_1" localSheetId="7">{"'Overflow Tank '!$A$1:$Q$58"}</definedName>
    <definedName name="___________Q2_1" localSheetId="16">{"'Overflow Tank '!$A$1:$Q$58"}</definedName>
    <definedName name="___________Q2_1" localSheetId="5">{"'Overflow Tank '!$A$1:$Q$58"}</definedName>
    <definedName name="___________Q2_1" localSheetId="6">{"'Overflow Tank '!$A$1:$Q$58"}</definedName>
    <definedName name="___________Q2_1">{"'Overflow Tank '!$A$1:$Q$58"}</definedName>
    <definedName name="___________Q2_2" localSheetId="7">{"'Overflow Tank '!$A$1:$Q$58"}</definedName>
    <definedName name="___________Q2_2" localSheetId="16">{"'Overflow Tank '!$A$1:$Q$58"}</definedName>
    <definedName name="___________Q2_2" localSheetId="5">{"'Overflow Tank '!$A$1:$Q$58"}</definedName>
    <definedName name="___________Q2_2" localSheetId="6">{"'Overflow Tank '!$A$1:$Q$58"}</definedName>
    <definedName name="___________Q2_2">{"'Overflow Tank '!$A$1:$Q$58"}</definedName>
    <definedName name="___________Q2_3" localSheetId="7">{"'Overflow Tank '!$A$1:$Q$58"}</definedName>
    <definedName name="___________Q2_3" localSheetId="16">{"'Overflow Tank '!$A$1:$Q$58"}</definedName>
    <definedName name="___________Q2_3" localSheetId="5">{"'Overflow Tank '!$A$1:$Q$58"}</definedName>
    <definedName name="___________Q2_3" localSheetId="6">{"'Overflow Tank '!$A$1:$Q$58"}</definedName>
    <definedName name="___________Q2_3">{"'Overflow Tank '!$A$1:$Q$58"}</definedName>
    <definedName name="___________Q2_4" localSheetId="7">{"'Overflow Tank '!$A$1:$Q$58"}</definedName>
    <definedName name="___________Q2_4" localSheetId="16">{"'Overflow Tank '!$A$1:$Q$58"}</definedName>
    <definedName name="___________Q2_4" localSheetId="5">{"'Overflow Tank '!$A$1:$Q$58"}</definedName>
    <definedName name="___________Q2_4" localSheetId="6">{"'Overflow Tank '!$A$1:$Q$58"}</definedName>
    <definedName name="___________Q2_4">{"'Overflow Tank '!$A$1:$Q$58"}</definedName>
    <definedName name="___________Q2_5" localSheetId="7">{"'Overflow Tank '!$A$1:$Q$58"}</definedName>
    <definedName name="___________Q2_5" localSheetId="16">{"'Overflow Tank '!$A$1:$Q$58"}</definedName>
    <definedName name="___________Q2_5" localSheetId="5">{"'Overflow Tank '!$A$1:$Q$58"}</definedName>
    <definedName name="___________Q2_5" localSheetId="6">{"'Overflow Tank '!$A$1:$Q$58"}</definedName>
    <definedName name="___________Q2_5">{"'Overflow Tank '!$A$1:$Q$58"}</definedName>
    <definedName name="__________Q2" localSheetId="7">{"'Overflow Tank '!$A$1:$Q$58"}</definedName>
    <definedName name="__________Q2" localSheetId="16">{"'Overflow Tank '!$A$1:$Q$58"}</definedName>
    <definedName name="__________Q2" localSheetId="5">{"'Overflow Tank '!$A$1:$Q$58"}</definedName>
    <definedName name="__________Q2" localSheetId="6">{"'Overflow Tank '!$A$1:$Q$58"}</definedName>
    <definedName name="__________Q2">{"'Overflow Tank '!$A$1:$Q$58"}</definedName>
    <definedName name="__________Q2_1" localSheetId="7">{"'Overflow Tank '!$A$1:$Q$58"}</definedName>
    <definedName name="__________Q2_1" localSheetId="16">{"'Overflow Tank '!$A$1:$Q$58"}</definedName>
    <definedName name="__________Q2_1" localSheetId="5">{"'Overflow Tank '!$A$1:$Q$58"}</definedName>
    <definedName name="__________Q2_1" localSheetId="6">{"'Overflow Tank '!$A$1:$Q$58"}</definedName>
    <definedName name="__________Q2_1">{"'Overflow Tank '!$A$1:$Q$58"}</definedName>
    <definedName name="__________Q2_2" localSheetId="7">{"'Overflow Tank '!$A$1:$Q$58"}</definedName>
    <definedName name="__________Q2_2" localSheetId="16">{"'Overflow Tank '!$A$1:$Q$58"}</definedName>
    <definedName name="__________Q2_2" localSheetId="5">{"'Overflow Tank '!$A$1:$Q$58"}</definedName>
    <definedName name="__________Q2_2" localSheetId="6">{"'Overflow Tank '!$A$1:$Q$58"}</definedName>
    <definedName name="__________Q2_2">{"'Overflow Tank '!$A$1:$Q$58"}</definedName>
    <definedName name="__________Q2_3" localSheetId="7">{"'Overflow Tank '!$A$1:$Q$58"}</definedName>
    <definedName name="__________Q2_3" localSheetId="16">{"'Overflow Tank '!$A$1:$Q$58"}</definedName>
    <definedName name="__________Q2_3" localSheetId="5">{"'Overflow Tank '!$A$1:$Q$58"}</definedName>
    <definedName name="__________Q2_3" localSheetId="6">{"'Overflow Tank '!$A$1:$Q$58"}</definedName>
    <definedName name="__________Q2_3">{"'Overflow Tank '!$A$1:$Q$58"}</definedName>
    <definedName name="__________Q2_4" localSheetId="7">{"'Overflow Tank '!$A$1:$Q$58"}</definedName>
    <definedName name="__________Q2_4" localSheetId="16">{"'Overflow Tank '!$A$1:$Q$58"}</definedName>
    <definedName name="__________Q2_4" localSheetId="5">{"'Overflow Tank '!$A$1:$Q$58"}</definedName>
    <definedName name="__________Q2_4" localSheetId="6">{"'Overflow Tank '!$A$1:$Q$58"}</definedName>
    <definedName name="__________Q2_4">{"'Overflow Tank '!$A$1:$Q$58"}</definedName>
    <definedName name="__________Q2_5" localSheetId="7">{"'Overflow Tank '!$A$1:$Q$58"}</definedName>
    <definedName name="__________Q2_5" localSheetId="16">{"'Overflow Tank '!$A$1:$Q$58"}</definedName>
    <definedName name="__________Q2_5" localSheetId="5">{"'Overflow Tank '!$A$1:$Q$58"}</definedName>
    <definedName name="__________Q2_5" localSheetId="6">{"'Overflow Tank '!$A$1:$Q$58"}</definedName>
    <definedName name="__________Q2_5">{"'Overflow Tank '!$A$1:$Q$58"}</definedName>
    <definedName name="_________PCV1501" localSheetId="7">{"'Liquid'!$A$1:$U$57"}</definedName>
    <definedName name="_________PCV1501" localSheetId="16">{"'Liquid'!$A$1:$U$57"}</definedName>
    <definedName name="_________PCV1501" localSheetId="5">{"'Liquid'!$A$1:$U$57"}</definedName>
    <definedName name="_________PCV1501" localSheetId="6">{"'Liquid'!$A$1:$U$57"}</definedName>
    <definedName name="_________PCV1501">{"'Liquid'!$A$1:$U$57"}</definedName>
    <definedName name="_________PCV1501_1" localSheetId="7">{"'Liquid'!$A$1:$U$57"}</definedName>
    <definedName name="_________PCV1501_1" localSheetId="16">{"'Liquid'!$A$1:$U$57"}</definedName>
    <definedName name="_________PCV1501_1" localSheetId="5">{"'Liquid'!$A$1:$U$57"}</definedName>
    <definedName name="_________PCV1501_1" localSheetId="6">{"'Liquid'!$A$1:$U$57"}</definedName>
    <definedName name="_________PCV1501_1">{"'Liquid'!$A$1:$U$57"}</definedName>
    <definedName name="_________PCV1501_2" localSheetId="7">{"'Liquid'!$A$1:$U$57"}</definedName>
    <definedName name="_________PCV1501_2" localSheetId="16">{"'Liquid'!$A$1:$U$57"}</definedName>
    <definedName name="_________PCV1501_2" localSheetId="5">{"'Liquid'!$A$1:$U$57"}</definedName>
    <definedName name="_________PCV1501_2" localSheetId="6">{"'Liquid'!$A$1:$U$57"}</definedName>
    <definedName name="_________PCV1501_2">{"'Liquid'!$A$1:$U$57"}</definedName>
    <definedName name="_________PCV1501_3" localSheetId="7">{"'Liquid'!$A$1:$U$57"}</definedName>
    <definedName name="_________PCV1501_3" localSheetId="16">{"'Liquid'!$A$1:$U$57"}</definedName>
    <definedName name="_________PCV1501_3" localSheetId="5">{"'Liquid'!$A$1:$U$57"}</definedName>
    <definedName name="_________PCV1501_3" localSheetId="6">{"'Liquid'!$A$1:$U$57"}</definedName>
    <definedName name="_________PCV1501_3">{"'Liquid'!$A$1:$U$57"}</definedName>
    <definedName name="_________PCV1501_4" localSheetId="7">{"'Liquid'!$A$1:$U$57"}</definedName>
    <definedName name="_________PCV1501_4" localSheetId="16">{"'Liquid'!$A$1:$U$57"}</definedName>
    <definedName name="_________PCV1501_4" localSheetId="5">{"'Liquid'!$A$1:$U$57"}</definedName>
    <definedName name="_________PCV1501_4" localSheetId="6">{"'Liquid'!$A$1:$U$57"}</definedName>
    <definedName name="_________PCV1501_4">{"'Liquid'!$A$1:$U$57"}</definedName>
    <definedName name="_________PCV1501_5" localSheetId="7">{"'Liquid'!$A$1:$U$57"}</definedName>
    <definedName name="_________PCV1501_5" localSheetId="16">{"'Liquid'!$A$1:$U$57"}</definedName>
    <definedName name="_________PCV1501_5" localSheetId="5">{"'Liquid'!$A$1:$U$57"}</definedName>
    <definedName name="_________PCV1501_5" localSheetId="6">{"'Liquid'!$A$1:$U$57"}</definedName>
    <definedName name="_________PCV1501_5">{"'Liquid'!$A$1:$U$57"}</definedName>
    <definedName name="_________PCV4" localSheetId="7">{"'Liquid'!$A$1:$U$57"}</definedName>
    <definedName name="_________PCV4" localSheetId="16">{"'Liquid'!$A$1:$U$57"}</definedName>
    <definedName name="_________PCV4" localSheetId="5">{"'Liquid'!$A$1:$U$57"}</definedName>
    <definedName name="_________PCV4" localSheetId="6">{"'Liquid'!$A$1:$U$57"}</definedName>
    <definedName name="_________PCV4">{"'Liquid'!$A$1:$U$57"}</definedName>
    <definedName name="_________PCV4_1" localSheetId="7">{"'Liquid'!$A$1:$U$57"}</definedName>
    <definedName name="_________PCV4_1" localSheetId="16">{"'Liquid'!$A$1:$U$57"}</definedName>
    <definedName name="_________PCV4_1" localSheetId="5">{"'Liquid'!$A$1:$U$57"}</definedName>
    <definedName name="_________PCV4_1" localSheetId="6">{"'Liquid'!$A$1:$U$57"}</definedName>
    <definedName name="_________PCV4_1">{"'Liquid'!$A$1:$U$57"}</definedName>
    <definedName name="_________PCV4_2" localSheetId="7">{"'Liquid'!$A$1:$U$57"}</definedName>
    <definedName name="_________PCV4_2" localSheetId="16">{"'Liquid'!$A$1:$U$57"}</definedName>
    <definedName name="_________PCV4_2" localSheetId="5">{"'Liquid'!$A$1:$U$57"}</definedName>
    <definedName name="_________PCV4_2" localSheetId="6">{"'Liquid'!$A$1:$U$57"}</definedName>
    <definedName name="_________PCV4_2">{"'Liquid'!$A$1:$U$57"}</definedName>
    <definedName name="_________PCV4_3" localSheetId="7">{"'Liquid'!$A$1:$U$57"}</definedName>
    <definedName name="_________PCV4_3" localSheetId="16">{"'Liquid'!$A$1:$U$57"}</definedName>
    <definedName name="_________PCV4_3" localSheetId="5">{"'Liquid'!$A$1:$U$57"}</definedName>
    <definedName name="_________PCV4_3" localSheetId="6">{"'Liquid'!$A$1:$U$57"}</definedName>
    <definedName name="_________PCV4_3">{"'Liquid'!$A$1:$U$57"}</definedName>
    <definedName name="_________PCV4_4" localSheetId="7">{"'Liquid'!$A$1:$U$57"}</definedName>
    <definedName name="_________PCV4_4" localSheetId="16">{"'Liquid'!$A$1:$U$57"}</definedName>
    <definedName name="_________PCV4_4" localSheetId="5">{"'Liquid'!$A$1:$U$57"}</definedName>
    <definedName name="_________PCV4_4" localSheetId="6">{"'Liquid'!$A$1:$U$57"}</definedName>
    <definedName name="_________PCV4_4">{"'Liquid'!$A$1:$U$57"}</definedName>
    <definedName name="_________PCV4_5" localSheetId="7">{"'Liquid'!$A$1:$U$57"}</definedName>
    <definedName name="_________PCV4_5" localSheetId="16">{"'Liquid'!$A$1:$U$57"}</definedName>
    <definedName name="_________PCV4_5" localSheetId="5">{"'Liquid'!$A$1:$U$57"}</definedName>
    <definedName name="_________PCV4_5" localSheetId="6">{"'Liquid'!$A$1:$U$57"}</definedName>
    <definedName name="_________PCV4_5">{"'Liquid'!$A$1:$U$57"}</definedName>
    <definedName name="_________Q2" localSheetId="7">{"'Overflow Tank '!$A$1:$Q$58"}</definedName>
    <definedName name="_________Q2" localSheetId="16">{"'Overflow Tank '!$A$1:$Q$58"}</definedName>
    <definedName name="_________Q2" localSheetId="5">{"'Overflow Tank '!$A$1:$Q$58"}</definedName>
    <definedName name="_________Q2" localSheetId="6">{"'Overflow Tank '!$A$1:$Q$58"}</definedName>
    <definedName name="_________Q2">{"'Overflow Tank '!$A$1:$Q$58"}</definedName>
    <definedName name="_________Q2_1" localSheetId="7">{"'Overflow Tank '!$A$1:$Q$58"}</definedName>
    <definedName name="_________Q2_1" localSheetId="16">{"'Overflow Tank '!$A$1:$Q$58"}</definedName>
    <definedName name="_________Q2_1" localSheetId="5">{"'Overflow Tank '!$A$1:$Q$58"}</definedName>
    <definedName name="_________Q2_1" localSheetId="6">{"'Overflow Tank '!$A$1:$Q$58"}</definedName>
    <definedName name="_________Q2_1">{"'Overflow Tank '!$A$1:$Q$58"}</definedName>
    <definedName name="_________Q2_2" localSheetId="7">{"'Overflow Tank '!$A$1:$Q$58"}</definedName>
    <definedName name="_________Q2_2" localSheetId="16">{"'Overflow Tank '!$A$1:$Q$58"}</definedName>
    <definedName name="_________Q2_2" localSheetId="5">{"'Overflow Tank '!$A$1:$Q$58"}</definedName>
    <definedName name="_________Q2_2" localSheetId="6">{"'Overflow Tank '!$A$1:$Q$58"}</definedName>
    <definedName name="_________Q2_2">{"'Overflow Tank '!$A$1:$Q$58"}</definedName>
    <definedName name="_________Q2_3" localSheetId="7">{"'Overflow Tank '!$A$1:$Q$58"}</definedName>
    <definedName name="_________Q2_3" localSheetId="16">{"'Overflow Tank '!$A$1:$Q$58"}</definedName>
    <definedName name="_________Q2_3" localSheetId="5">{"'Overflow Tank '!$A$1:$Q$58"}</definedName>
    <definedName name="_________Q2_3" localSheetId="6">{"'Overflow Tank '!$A$1:$Q$58"}</definedName>
    <definedName name="_________Q2_3">{"'Overflow Tank '!$A$1:$Q$58"}</definedName>
    <definedName name="_________Q2_4" localSheetId="7">{"'Overflow Tank '!$A$1:$Q$58"}</definedName>
    <definedName name="_________Q2_4" localSheetId="16">{"'Overflow Tank '!$A$1:$Q$58"}</definedName>
    <definedName name="_________Q2_4" localSheetId="5">{"'Overflow Tank '!$A$1:$Q$58"}</definedName>
    <definedName name="_________Q2_4" localSheetId="6">{"'Overflow Tank '!$A$1:$Q$58"}</definedName>
    <definedName name="_________Q2_4">{"'Overflow Tank '!$A$1:$Q$58"}</definedName>
    <definedName name="_________Q2_5" localSheetId="7">{"'Overflow Tank '!$A$1:$Q$58"}</definedName>
    <definedName name="_________Q2_5" localSheetId="16">{"'Overflow Tank '!$A$1:$Q$58"}</definedName>
    <definedName name="_________Q2_5" localSheetId="5">{"'Overflow Tank '!$A$1:$Q$58"}</definedName>
    <definedName name="_________Q2_5" localSheetId="6">{"'Overflow Tank '!$A$1:$Q$58"}</definedName>
    <definedName name="_________Q2_5">{"'Overflow Tank '!$A$1:$Q$58"}</definedName>
    <definedName name="_________Qtr1">NA()</definedName>
    <definedName name="_________Qtr2">NA()</definedName>
    <definedName name="_________Qtr3">NA()</definedName>
    <definedName name="_________Qtr4">NA()</definedName>
    <definedName name="_________TB2">NA()</definedName>
    <definedName name="_________TB3">NA()</definedName>
    <definedName name="________PCV1501" localSheetId="7">{"'Liquid'!$A$1:$U$57"}</definedName>
    <definedName name="________PCV1501" localSheetId="16">{"'Liquid'!$A$1:$U$57"}</definedName>
    <definedName name="________PCV1501" localSheetId="5">{"'Liquid'!$A$1:$U$57"}</definedName>
    <definedName name="________PCV1501" localSheetId="6">{"'Liquid'!$A$1:$U$57"}</definedName>
    <definedName name="________PCV1501">{"'Liquid'!$A$1:$U$57"}</definedName>
    <definedName name="________PCV1501_1" localSheetId="7">{"'Liquid'!$A$1:$U$57"}</definedName>
    <definedName name="________PCV1501_1" localSheetId="16">{"'Liquid'!$A$1:$U$57"}</definedName>
    <definedName name="________PCV1501_1" localSheetId="5">{"'Liquid'!$A$1:$U$57"}</definedName>
    <definedName name="________PCV1501_1" localSheetId="6">{"'Liquid'!$A$1:$U$57"}</definedName>
    <definedName name="________PCV1501_1">{"'Liquid'!$A$1:$U$57"}</definedName>
    <definedName name="________PCV1501_2" localSheetId="7">{"'Liquid'!$A$1:$U$57"}</definedName>
    <definedName name="________PCV1501_2" localSheetId="16">{"'Liquid'!$A$1:$U$57"}</definedName>
    <definedName name="________PCV1501_2" localSheetId="5">{"'Liquid'!$A$1:$U$57"}</definedName>
    <definedName name="________PCV1501_2" localSheetId="6">{"'Liquid'!$A$1:$U$57"}</definedName>
    <definedName name="________PCV1501_2">{"'Liquid'!$A$1:$U$57"}</definedName>
    <definedName name="________PCV1501_3" localSheetId="7">{"'Liquid'!$A$1:$U$57"}</definedName>
    <definedName name="________PCV1501_3" localSheetId="16">{"'Liquid'!$A$1:$U$57"}</definedName>
    <definedName name="________PCV1501_3" localSheetId="5">{"'Liquid'!$A$1:$U$57"}</definedName>
    <definedName name="________PCV1501_3" localSheetId="6">{"'Liquid'!$A$1:$U$57"}</definedName>
    <definedName name="________PCV1501_3">{"'Liquid'!$A$1:$U$57"}</definedName>
    <definedName name="________PCV1501_4" localSheetId="7">{"'Liquid'!$A$1:$U$57"}</definedName>
    <definedName name="________PCV1501_4" localSheetId="16">{"'Liquid'!$A$1:$U$57"}</definedName>
    <definedName name="________PCV1501_4" localSheetId="5">{"'Liquid'!$A$1:$U$57"}</definedName>
    <definedName name="________PCV1501_4" localSheetId="6">{"'Liquid'!$A$1:$U$57"}</definedName>
    <definedName name="________PCV1501_4">{"'Liquid'!$A$1:$U$57"}</definedName>
    <definedName name="________PCV1501_5" localSheetId="7">{"'Liquid'!$A$1:$U$57"}</definedName>
    <definedName name="________PCV1501_5" localSheetId="16">{"'Liquid'!$A$1:$U$57"}</definedName>
    <definedName name="________PCV1501_5" localSheetId="5">{"'Liquid'!$A$1:$U$57"}</definedName>
    <definedName name="________PCV1501_5" localSheetId="6">{"'Liquid'!$A$1:$U$57"}</definedName>
    <definedName name="________PCV1501_5">{"'Liquid'!$A$1:$U$57"}</definedName>
    <definedName name="________PCV4" localSheetId="7">{"'Liquid'!$A$1:$U$57"}</definedName>
    <definedName name="________PCV4" localSheetId="16">{"'Liquid'!$A$1:$U$57"}</definedName>
    <definedName name="________PCV4" localSheetId="5">{"'Liquid'!$A$1:$U$57"}</definedName>
    <definedName name="________PCV4" localSheetId="6">{"'Liquid'!$A$1:$U$57"}</definedName>
    <definedName name="________PCV4">{"'Liquid'!$A$1:$U$57"}</definedName>
    <definedName name="________PCV4_1" localSheetId="7">{"'Liquid'!$A$1:$U$57"}</definedName>
    <definedName name="________PCV4_1" localSheetId="16">{"'Liquid'!$A$1:$U$57"}</definedName>
    <definedName name="________PCV4_1" localSheetId="5">{"'Liquid'!$A$1:$U$57"}</definedName>
    <definedName name="________PCV4_1" localSheetId="6">{"'Liquid'!$A$1:$U$57"}</definedName>
    <definedName name="________PCV4_1">{"'Liquid'!$A$1:$U$57"}</definedName>
    <definedName name="________PCV4_2" localSheetId="7">{"'Liquid'!$A$1:$U$57"}</definedName>
    <definedName name="________PCV4_2" localSheetId="16">{"'Liquid'!$A$1:$U$57"}</definedName>
    <definedName name="________PCV4_2" localSheetId="5">{"'Liquid'!$A$1:$U$57"}</definedName>
    <definedName name="________PCV4_2" localSheetId="6">{"'Liquid'!$A$1:$U$57"}</definedName>
    <definedName name="________PCV4_2">{"'Liquid'!$A$1:$U$57"}</definedName>
    <definedName name="________PCV4_3" localSheetId="7">{"'Liquid'!$A$1:$U$57"}</definedName>
    <definedName name="________PCV4_3" localSheetId="16">{"'Liquid'!$A$1:$U$57"}</definedName>
    <definedName name="________PCV4_3" localSheetId="5">{"'Liquid'!$A$1:$U$57"}</definedName>
    <definedName name="________PCV4_3" localSheetId="6">{"'Liquid'!$A$1:$U$57"}</definedName>
    <definedName name="________PCV4_3">{"'Liquid'!$A$1:$U$57"}</definedName>
    <definedName name="________PCV4_4" localSheetId="7">{"'Liquid'!$A$1:$U$57"}</definedName>
    <definedName name="________PCV4_4" localSheetId="16">{"'Liquid'!$A$1:$U$57"}</definedName>
    <definedName name="________PCV4_4" localSheetId="5">{"'Liquid'!$A$1:$U$57"}</definedName>
    <definedName name="________PCV4_4" localSheetId="6">{"'Liquid'!$A$1:$U$57"}</definedName>
    <definedName name="________PCV4_4">{"'Liquid'!$A$1:$U$57"}</definedName>
    <definedName name="________PCV4_5" localSheetId="7">{"'Liquid'!$A$1:$U$57"}</definedName>
    <definedName name="________PCV4_5" localSheetId="16">{"'Liquid'!$A$1:$U$57"}</definedName>
    <definedName name="________PCV4_5" localSheetId="5">{"'Liquid'!$A$1:$U$57"}</definedName>
    <definedName name="________PCV4_5" localSheetId="6">{"'Liquid'!$A$1:$U$57"}</definedName>
    <definedName name="________PCV4_5">{"'Liquid'!$A$1:$U$57"}</definedName>
    <definedName name="________Q2" localSheetId="7">{"'Overflow Tank '!$A$1:$Q$58"}</definedName>
    <definedName name="________Q2" localSheetId="16">{"'Overflow Tank '!$A$1:$Q$58"}</definedName>
    <definedName name="________Q2" localSheetId="5">{"'Overflow Tank '!$A$1:$Q$58"}</definedName>
    <definedName name="________Q2" localSheetId="6">{"'Overflow Tank '!$A$1:$Q$58"}</definedName>
    <definedName name="________Q2">{"'Overflow Tank '!$A$1:$Q$58"}</definedName>
    <definedName name="________Q2_1" localSheetId="7">{"'Overflow Tank '!$A$1:$Q$58"}</definedName>
    <definedName name="________Q2_1" localSheetId="16">{"'Overflow Tank '!$A$1:$Q$58"}</definedName>
    <definedName name="________Q2_1" localSheetId="5">{"'Overflow Tank '!$A$1:$Q$58"}</definedName>
    <definedName name="________Q2_1" localSheetId="6">{"'Overflow Tank '!$A$1:$Q$58"}</definedName>
    <definedName name="________Q2_1">{"'Overflow Tank '!$A$1:$Q$58"}</definedName>
    <definedName name="________Q2_2" localSheetId="7">{"'Overflow Tank '!$A$1:$Q$58"}</definedName>
    <definedName name="________Q2_2" localSheetId="16">{"'Overflow Tank '!$A$1:$Q$58"}</definedName>
    <definedName name="________Q2_2" localSheetId="5">{"'Overflow Tank '!$A$1:$Q$58"}</definedName>
    <definedName name="________Q2_2" localSheetId="6">{"'Overflow Tank '!$A$1:$Q$58"}</definedName>
    <definedName name="________Q2_2">{"'Overflow Tank '!$A$1:$Q$58"}</definedName>
    <definedName name="________Q2_3" localSheetId="7">{"'Overflow Tank '!$A$1:$Q$58"}</definedName>
    <definedName name="________Q2_3" localSheetId="16">{"'Overflow Tank '!$A$1:$Q$58"}</definedName>
    <definedName name="________Q2_3" localSheetId="5">{"'Overflow Tank '!$A$1:$Q$58"}</definedName>
    <definedName name="________Q2_3" localSheetId="6">{"'Overflow Tank '!$A$1:$Q$58"}</definedName>
    <definedName name="________Q2_3">{"'Overflow Tank '!$A$1:$Q$58"}</definedName>
    <definedName name="________Q2_4" localSheetId="7">{"'Overflow Tank '!$A$1:$Q$58"}</definedName>
    <definedName name="________Q2_4" localSheetId="16">{"'Overflow Tank '!$A$1:$Q$58"}</definedName>
    <definedName name="________Q2_4" localSheetId="5">{"'Overflow Tank '!$A$1:$Q$58"}</definedName>
    <definedName name="________Q2_4" localSheetId="6">{"'Overflow Tank '!$A$1:$Q$58"}</definedName>
    <definedName name="________Q2_4">{"'Overflow Tank '!$A$1:$Q$58"}</definedName>
    <definedName name="________Q2_5" localSheetId="7">{"'Overflow Tank '!$A$1:$Q$58"}</definedName>
    <definedName name="________Q2_5" localSheetId="16">{"'Overflow Tank '!$A$1:$Q$58"}</definedName>
    <definedName name="________Q2_5" localSheetId="5">{"'Overflow Tank '!$A$1:$Q$58"}</definedName>
    <definedName name="________Q2_5" localSheetId="6">{"'Overflow Tank '!$A$1:$Q$58"}</definedName>
    <definedName name="________Q2_5">{"'Overflow Tank '!$A$1:$Q$58"}</definedName>
    <definedName name="________Qtr1">NA()</definedName>
    <definedName name="________Qtr2">NA()</definedName>
    <definedName name="________Qtr3">NA()</definedName>
    <definedName name="________Qtr4">NA()</definedName>
    <definedName name="________SIR11210">NA()</definedName>
    <definedName name="________SIR11320">NA()</definedName>
    <definedName name="_______Q2" localSheetId="7">{"'Overflow Tank '!$A$1:$Q$58"}</definedName>
    <definedName name="_______Q2" localSheetId="16">{"'Overflow Tank '!$A$1:$Q$58"}</definedName>
    <definedName name="_______Q2" localSheetId="5">{"'Overflow Tank '!$A$1:$Q$58"}</definedName>
    <definedName name="_______Q2" localSheetId="6">{"'Overflow Tank '!$A$1:$Q$58"}</definedName>
    <definedName name="_______Q2">{"'Overflow Tank '!$A$1:$Q$58"}</definedName>
    <definedName name="_______Q2_1" localSheetId="7">{"'Overflow Tank '!$A$1:$Q$58"}</definedName>
    <definedName name="_______Q2_1" localSheetId="16">{"'Overflow Tank '!$A$1:$Q$58"}</definedName>
    <definedName name="_______Q2_1" localSheetId="5">{"'Overflow Tank '!$A$1:$Q$58"}</definedName>
    <definedName name="_______Q2_1" localSheetId="6">{"'Overflow Tank '!$A$1:$Q$58"}</definedName>
    <definedName name="_______Q2_1">{"'Overflow Tank '!$A$1:$Q$58"}</definedName>
    <definedName name="_______Q2_2" localSheetId="7">{"'Overflow Tank '!$A$1:$Q$58"}</definedName>
    <definedName name="_______Q2_2" localSheetId="16">{"'Overflow Tank '!$A$1:$Q$58"}</definedName>
    <definedName name="_______Q2_2" localSheetId="5">{"'Overflow Tank '!$A$1:$Q$58"}</definedName>
    <definedName name="_______Q2_2" localSheetId="6">{"'Overflow Tank '!$A$1:$Q$58"}</definedName>
    <definedName name="_______Q2_2">{"'Overflow Tank '!$A$1:$Q$58"}</definedName>
    <definedName name="_______Q2_3" localSheetId="7">{"'Overflow Tank '!$A$1:$Q$58"}</definedName>
    <definedName name="_______Q2_3" localSheetId="16">{"'Overflow Tank '!$A$1:$Q$58"}</definedName>
    <definedName name="_______Q2_3" localSheetId="5">{"'Overflow Tank '!$A$1:$Q$58"}</definedName>
    <definedName name="_______Q2_3" localSheetId="6">{"'Overflow Tank '!$A$1:$Q$58"}</definedName>
    <definedName name="_______Q2_3">{"'Overflow Tank '!$A$1:$Q$58"}</definedName>
    <definedName name="_______Q2_4" localSheetId="7">{"'Overflow Tank '!$A$1:$Q$58"}</definedName>
    <definedName name="_______Q2_4" localSheetId="16">{"'Overflow Tank '!$A$1:$Q$58"}</definedName>
    <definedName name="_______Q2_4" localSheetId="5">{"'Overflow Tank '!$A$1:$Q$58"}</definedName>
    <definedName name="_______Q2_4" localSheetId="6">{"'Overflow Tank '!$A$1:$Q$58"}</definedName>
    <definedName name="_______Q2_4">{"'Overflow Tank '!$A$1:$Q$58"}</definedName>
    <definedName name="_______Q2_5" localSheetId="7">{"'Overflow Tank '!$A$1:$Q$58"}</definedName>
    <definedName name="_______Q2_5" localSheetId="16">{"'Overflow Tank '!$A$1:$Q$58"}</definedName>
    <definedName name="_______Q2_5" localSheetId="5">{"'Overflow Tank '!$A$1:$Q$58"}</definedName>
    <definedName name="_______Q2_5" localSheetId="6">{"'Overflow Tank '!$A$1:$Q$58"}</definedName>
    <definedName name="_______Q2_5">{"'Overflow Tank '!$A$1:$Q$58"}</definedName>
    <definedName name="_______sir11110">NA()</definedName>
    <definedName name="_______SIR11210">NA()</definedName>
    <definedName name="_______SIR11320">NA()</definedName>
    <definedName name="_______TB2">NA()</definedName>
    <definedName name="_______TB3">NA()</definedName>
    <definedName name="______PCV1501" localSheetId="7">{"'Liquid'!$A$1:$U$57"}</definedName>
    <definedName name="______PCV1501" localSheetId="16">{"'Liquid'!$A$1:$U$57"}</definedName>
    <definedName name="______PCV1501" localSheetId="5">{"'Liquid'!$A$1:$U$57"}</definedName>
    <definedName name="______PCV1501" localSheetId="6">{"'Liquid'!$A$1:$U$57"}</definedName>
    <definedName name="______PCV1501">{"'Liquid'!$A$1:$U$57"}</definedName>
    <definedName name="______PCV1501_1" localSheetId="7">{"'Liquid'!$A$1:$U$57"}</definedName>
    <definedName name="______PCV1501_1" localSheetId="16">{"'Liquid'!$A$1:$U$57"}</definedName>
    <definedName name="______PCV1501_1" localSheetId="5">{"'Liquid'!$A$1:$U$57"}</definedName>
    <definedName name="______PCV1501_1" localSheetId="6">{"'Liquid'!$A$1:$U$57"}</definedName>
    <definedName name="______PCV1501_1">{"'Liquid'!$A$1:$U$57"}</definedName>
    <definedName name="______PCV1501_2" localSheetId="7">{"'Liquid'!$A$1:$U$57"}</definedName>
    <definedName name="______PCV1501_2" localSheetId="16">{"'Liquid'!$A$1:$U$57"}</definedName>
    <definedName name="______PCV1501_2" localSheetId="5">{"'Liquid'!$A$1:$U$57"}</definedName>
    <definedName name="______PCV1501_2" localSheetId="6">{"'Liquid'!$A$1:$U$57"}</definedName>
    <definedName name="______PCV1501_2">{"'Liquid'!$A$1:$U$57"}</definedName>
    <definedName name="______PCV1501_3" localSheetId="7">{"'Liquid'!$A$1:$U$57"}</definedName>
    <definedName name="______PCV1501_3" localSheetId="16">{"'Liquid'!$A$1:$U$57"}</definedName>
    <definedName name="______PCV1501_3" localSheetId="5">{"'Liquid'!$A$1:$U$57"}</definedName>
    <definedName name="______PCV1501_3" localSheetId="6">{"'Liquid'!$A$1:$U$57"}</definedName>
    <definedName name="______PCV1501_3">{"'Liquid'!$A$1:$U$57"}</definedName>
    <definedName name="______PCV1501_4" localSheetId="7">{"'Liquid'!$A$1:$U$57"}</definedName>
    <definedName name="______PCV1501_4" localSheetId="16">{"'Liquid'!$A$1:$U$57"}</definedName>
    <definedName name="______PCV1501_4" localSheetId="5">{"'Liquid'!$A$1:$U$57"}</definedName>
    <definedName name="______PCV1501_4" localSheetId="6">{"'Liquid'!$A$1:$U$57"}</definedName>
    <definedName name="______PCV1501_4">{"'Liquid'!$A$1:$U$57"}</definedName>
    <definedName name="______PCV1501_5" localSheetId="7">{"'Liquid'!$A$1:$U$57"}</definedName>
    <definedName name="______PCV1501_5" localSheetId="16">{"'Liquid'!$A$1:$U$57"}</definedName>
    <definedName name="______PCV1501_5" localSheetId="5">{"'Liquid'!$A$1:$U$57"}</definedName>
    <definedName name="______PCV1501_5" localSheetId="6">{"'Liquid'!$A$1:$U$57"}</definedName>
    <definedName name="______PCV1501_5">{"'Liquid'!$A$1:$U$57"}</definedName>
    <definedName name="______PCV4" localSheetId="7">{"'Liquid'!$A$1:$U$57"}</definedName>
    <definedName name="______PCV4" localSheetId="16">{"'Liquid'!$A$1:$U$57"}</definedName>
    <definedName name="______PCV4" localSheetId="5">{"'Liquid'!$A$1:$U$57"}</definedName>
    <definedName name="______PCV4" localSheetId="6">{"'Liquid'!$A$1:$U$57"}</definedName>
    <definedName name="______PCV4">{"'Liquid'!$A$1:$U$57"}</definedName>
    <definedName name="______PCV4_1" localSheetId="7">{"'Liquid'!$A$1:$U$57"}</definedName>
    <definedName name="______PCV4_1" localSheetId="16">{"'Liquid'!$A$1:$U$57"}</definedName>
    <definedName name="______PCV4_1" localSheetId="5">{"'Liquid'!$A$1:$U$57"}</definedName>
    <definedName name="______PCV4_1" localSheetId="6">{"'Liquid'!$A$1:$U$57"}</definedName>
    <definedName name="______PCV4_1">{"'Liquid'!$A$1:$U$57"}</definedName>
    <definedName name="______PCV4_2" localSheetId="7">{"'Liquid'!$A$1:$U$57"}</definedName>
    <definedName name="______PCV4_2" localSheetId="16">{"'Liquid'!$A$1:$U$57"}</definedName>
    <definedName name="______PCV4_2" localSheetId="5">{"'Liquid'!$A$1:$U$57"}</definedName>
    <definedName name="______PCV4_2" localSheetId="6">{"'Liquid'!$A$1:$U$57"}</definedName>
    <definedName name="______PCV4_2">{"'Liquid'!$A$1:$U$57"}</definedName>
    <definedName name="______PCV4_3" localSheetId="7">{"'Liquid'!$A$1:$U$57"}</definedName>
    <definedName name="______PCV4_3" localSheetId="16">{"'Liquid'!$A$1:$U$57"}</definedName>
    <definedName name="______PCV4_3" localSheetId="5">{"'Liquid'!$A$1:$U$57"}</definedName>
    <definedName name="______PCV4_3" localSheetId="6">{"'Liquid'!$A$1:$U$57"}</definedName>
    <definedName name="______PCV4_3">{"'Liquid'!$A$1:$U$57"}</definedName>
    <definedName name="______PCV4_4" localSheetId="7">{"'Liquid'!$A$1:$U$57"}</definedName>
    <definedName name="______PCV4_4" localSheetId="16">{"'Liquid'!$A$1:$U$57"}</definedName>
    <definedName name="______PCV4_4" localSheetId="5">{"'Liquid'!$A$1:$U$57"}</definedName>
    <definedName name="______PCV4_4" localSheetId="6">{"'Liquid'!$A$1:$U$57"}</definedName>
    <definedName name="______PCV4_4">{"'Liquid'!$A$1:$U$57"}</definedName>
    <definedName name="______PCV4_5" localSheetId="7">{"'Liquid'!$A$1:$U$57"}</definedName>
    <definedName name="______PCV4_5" localSheetId="16">{"'Liquid'!$A$1:$U$57"}</definedName>
    <definedName name="______PCV4_5" localSheetId="5">{"'Liquid'!$A$1:$U$57"}</definedName>
    <definedName name="______PCV4_5" localSheetId="6">{"'Liquid'!$A$1:$U$57"}</definedName>
    <definedName name="______PCV4_5">{"'Liquid'!$A$1:$U$57"}</definedName>
    <definedName name="______Q2" localSheetId="7">{"'Overflow Tank '!$A$1:$Q$58"}</definedName>
    <definedName name="______Q2" localSheetId="16">{"'Overflow Tank '!$A$1:$Q$58"}</definedName>
    <definedName name="______Q2" localSheetId="5">{"'Overflow Tank '!$A$1:$Q$58"}</definedName>
    <definedName name="______Q2" localSheetId="6">{"'Overflow Tank '!$A$1:$Q$58"}</definedName>
    <definedName name="______Q2">{"'Overflow Tank '!$A$1:$Q$58"}</definedName>
    <definedName name="______Q2_1" localSheetId="7">{"'Overflow Tank '!$A$1:$Q$58"}</definedName>
    <definedName name="______Q2_1" localSheetId="16">{"'Overflow Tank '!$A$1:$Q$58"}</definedName>
    <definedName name="______Q2_1" localSheetId="5">{"'Overflow Tank '!$A$1:$Q$58"}</definedName>
    <definedName name="______Q2_1" localSheetId="6">{"'Overflow Tank '!$A$1:$Q$58"}</definedName>
    <definedName name="______Q2_1">{"'Overflow Tank '!$A$1:$Q$58"}</definedName>
    <definedName name="______Q2_2" localSheetId="7">{"'Overflow Tank '!$A$1:$Q$58"}</definedName>
    <definedName name="______Q2_2" localSheetId="16">{"'Overflow Tank '!$A$1:$Q$58"}</definedName>
    <definedName name="______Q2_2" localSheetId="5">{"'Overflow Tank '!$A$1:$Q$58"}</definedName>
    <definedName name="______Q2_2" localSheetId="6">{"'Overflow Tank '!$A$1:$Q$58"}</definedName>
    <definedName name="______Q2_2">{"'Overflow Tank '!$A$1:$Q$58"}</definedName>
    <definedName name="______Q2_3" localSheetId="7">{"'Overflow Tank '!$A$1:$Q$58"}</definedName>
    <definedName name="______Q2_3" localSheetId="16">{"'Overflow Tank '!$A$1:$Q$58"}</definedName>
    <definedName name="______Q2_3" localSheetId="5">{"'Overflow Tank '!$A$1:$Q$58"}</definedName>
    <definedName name="______Q2_3" localSheetId="6">{"'Overflow Tank '!$A$1:$Q$58"}</definedName>
    <definedName name="______Q2_3">{"'Overflow Tank '!$A$1:$Q$58"}</definedName>
    <definedName name="______Q2_4" localSheetId="7">{"'Overflow Tank '!$A$1:$Q$58"}</definedName>
    <definedName name="______Q2_4" localSheetId="16">{"'Overflow Tank '!$A$1:$Q$58"}</definedName>
    <definedName name="______Q2_4" localSheetId="5">{"'Overflow Tank '!$A$1:$Q$58"}</definedName>
    <definedName name="______Q2_4" localSheetId="6">{"'Overflow Tank '!$A$1:$Q$58"}</definedName>
    <definedName name="______Q2_4">{"'Overflow Tank '!$A$1:$Q$58"}</definedName>
    <definedName name="______Q2_5" localSheetId="7">{"'Overflow Tank '!$A$1:$Q$58"}</definedName>
    <definedName name="______Q2_5" localSheetId="16">{"'Overflow Tank '!$A$1:$Q$58"}</definedName>
    <definedName name="______Q2_5" localSheetId="5">{"'Overflow Tank '!$A$1:$Q$58"}</definedName>
    <definedName name="______Q2_5" localSheetId="6">{"'Overflow Tank '!$A$1:$Q$58"}</definedName>
    <definedName name="______Q2_5">{"'Overflow Tank '!$A$1:$Q$58"}</definedName>
    <definedName name="______Qtr1">NA()</definedName>
    <definedName name="______Qtr2">NA()</definedName>
    <definedName name="______Qtr3">NA()</definedName>
    <definedName name="______Qtr4">NA()</definedName>
    <definedName name="______sir11110">NA()</definedName>
    <definedName name="______SIR11210">NA()</definedName>
    <definedName name="______SIR11320">NA()</definedName>
    <definedName name="______TB2">NA()</definedName>
    <definedName name="______TB3">NA()</definedName>
    <definedName name="_____bgn1">NA()</definedName>
    <definedName name="_____cd1">NA()</definedName>
    <definedName name="_____cf1">NA()</definedName>
    <definedName name="_____gmh1">NA()</definedName>
    <definedName name="_____jun1">NA()</definedName>
    <definedName name="_____LY2">NA()</definedName>
    <definedName name="_____mr1">NA()</definedName>
    <definedName name="_____NET3">NA()</definedName>
    <definedName name="_____ng1">NA()</definedName>
    <definedName name="_____OP1">NA()</definedName>
    <definedName name="_____OP2">NA()</definedName>
    <definedName name="_____PR1">NA()</definedName>
    <definedName name="_____PR2">NA()</definedName>
    <definedName name="_____Q2" localSheetId="7">{"'Overflow Tank '!$A$1:$Q$58"}</definedName>
    <definedName name="_____Q2" localSheetId="16">{"'Overflow Tank '!$A$1:$Q$58"}</definedName>
    <definedName name="_____Q2" localSheetId="5">{"'Overflow Tank '!$A$1:$Q$58"}</definedName>
    <definedName name="_____Q2" localSheetId="6">{"'Overflow Tank '!$A$1:$Q$58"}</definedName>
    <definedName name="_____Q2">{"'Overflow Tank '!$A$1:$Q$58"}</definedName>
    <definedName name="_____Q2_1" localSheetId="7">{"'Overflow Tank '!$A$1:$Q$58"}</definedName>
    <definedName name="_____Q2_1" localSheetId="16">{"'Overflow Tank '!$A$1:$Q$58"}</definedName>
    <definedName name="_____Q2_1" localSheetId="5">{"'Overflow Tank '!$A$1:$Q$58"}</definedName>
    <definedName name="_____Q2_1" localSheetId="6">{"'Overflow Tank '!$A$1:$Q$58"}</definedName>
    <definedName name="_____Q2_1">{"'Overflow Tank '!$A$1:$Q$58"}</definedName>
    <definedName name="_____Q2_2" localSheetId="7">{"'Overflow Tank '!$A$1:$Q$58"}</definedName>
    <definedName name="_____Q2_2" localSheetId="16">{"'Overflow Tank '!$A$1:$Q$58"}</definedName>
    <definedName name="_____Q2_2" localSheetId="5">{"'Overflow Tank '!$A$1:$Q$58"}</definedName>
    <definedName name="_____Q2_2" localSheetId="6">{"'Overflow Tank '!$A$1:$Q$58"}</definedName>
    <definedName name="_____Q2_2">{"'Overflow Tank '!$A$1:$Q$58"}</definedName>
    <definedName name="_____Q2_3" localSheetId="7">{"'Overflow Tank '!$A$1:$Q$58"}</definedName>
    <definedName name="_____Q2_3" localSheetId="16">{"'Overflow Tank '!$A$1:$Q$58"}</definedName>
    <definedName name="_____Q2_3" localSheetId="5">{"'Overflow Tank '!$A$1:$Q$58"}</definedName>
    <definedName name="_____Q2_3" localSheetId="6">{"'Overflow Tank '!$A$1:$Q$58"}</definedName>
    <definedName name="_____Q2_3">{"'Overflow Tank '!$A$1:$Q$58"}</definedName>
    <definedName name="_____Q2_4" localSheetId="7">{"'Overflow Tank '!$A$1:$Q$58"}</definedName>
    <definedName name="_____Q2_4" localSheetId="16">{"'Overflow Tank '!$A$1:$Q$58"}</definedName>
    <definedName name="_____Q2_4" localSheetId="5">{"'Overflow Tank '!$A$1:$Q$58"}</definedName>
    <definedName name="_____Q2_4" localSheetId="6">{"'Overflow Tank '!$A$1:$Q$58"}</definedName>
    <definedName name="_____Q2_4">{"'Overflow Tank '!$A$1:$Q$58"}</definedName>
    <definedName name="_____Q2_5" localSheetId="7">{"'Overflow Tank '!$A$1:$Q$58"}</definedName>
    <definedName name="_____Q2_5" localSheetId="16">{"'Overflow Tank '!$A$1:$Q$58"}</definedName>
    <definedName name="_____Q2_5" localSheetId="5">{"'Overflow Tank '!$A$1:$Q$58"}</definedName>
    <definedName name="_____Q2_5" localSheetId="6">{"'Overflow Tank '!$A$1:$Q$58"}</definedName>
    <definedName name="_____Q2_5">{"'Overflow Tank '!$A$1:$Q$58"}</definedName>
    <definedName name="_____REP1">NA()</definedName>
    <definedName name="_____REP11">NA()</definedName>
    <definedName name="_____REP14">NA()</definedName>
    <definedName name="_____REP15">NA()</definedName>
    <definedName name="_____REP2">NA()</definedName>
    <definedName name="_____REP3">NA()</definedName>
    <definedName name="_____REP4">NA()</definedName>
    <definedName name="_____REP8">NA()</definedName>
    <definedName name="_____sir11110">NA()</definedName>
    <definedName name="_____SIR11210">NA()</definedName>
    <definedName name="_____SIR11320">NA()</definedName>
    <definedName name="_____TB2">NA()</definedName>
    <definedName name="_____TB3">NA()</definedName>
    <definedName name="_____wrn1">NA()</definedName>
    <definedName name="____A20000">NA()</definedName>
    <definedName name="____ABI2001">NA()</definedName>
    <definedName name="____ABI2002">NA()</definedName>
    <definedName name="____APT1">NA()</definedName>
    <definedName name="____APT2">NA()</definedName>
    <definedName name="____APT3">NA()</definedName>
    <definedName name="____DAT1">NA()</definedName>
    <definedName name="____DAT10">NA()</definedName>
    <definedName name="____DAT11">NA()</definedName>
    <definedName name="____DAT12">NA()</definedName>
    <definedName name="____DAT15">NA()</definedName>
    <definedName name="____DAT16">NA()</definedName>
    <definedName name="____DAT17">NA()</definedName>
    <definedName name="____DAT18">NA()</definedName>
    <definedName name="____DAT19">NA()</definedName>
    <definedName name="____DAT2">NA()</definedName>
    <definedName name="____DAT20">NA()</definedName>
    <definedName name="____DAT21">NA()</definedName>
    <definedName name="____DAT22">NA()</definedName>
    <definedName name="____DAT23">NA()</definedName>
    <definedName name="____DAT24">NA()</definedName>
    <definedName name="____DAT25">NA()</definedName>
    <definedName name="____DAT26">NA()</definedName>
    <definedName name="____DAT27">NA()</definedName>
    <definedName name="____DAT28">NA()</definedName>
    <definedName name="____DAT29">NA()</definedName>
    <definedName name="____DAT3">NA()</definedName>
    <definedName name="____DAT30">NA()</definedName>
    <definedName name="____DAT31">NA()</definedName>
    <definedName name="____DAT32">NA()</definedName>
    <definedName name="____DAT33">NA()</definedName>
    <definedName name="____DAT34">NA()</definedName>
    <definedName name="____DAT35">NA()</definedName>
    <definedName name="____DAT36">NA()</definedName>
    <definedName name="____DAT37">NA()</definedName>
    <definedName name="____DAT38">NA()</definedName>
    <definedName name="____DAT39">NA()</definedName>
    <definedName name="____DAT4">NA()</definedName>
    <definedName name="____DAT40">NA()</definedName>
    <definedName name="____DAT5">NA()</definedName>
    <definedName name="____DAT6">NA()</definedName>
    <definedName name="____DAT7">NA()</definedName>
    <definedName name="____DAT8">NA()</definedName>
    <definedName name="____DAT9">NA()</definedName>
    <definedName name="____dua2">NA()</definedName>
    <definedName name="____GRF4905">NA()</definedName>
    <definedName name="____img1960">NA()</definedName>
    <definedName name="____LY2">NA()</definedName>
    <definedName name="____MSI22">NA()</definedName>
    <definedName name="____NET1">NA()</definedName>
    <definedName name="____NET3">NA()</definedName>
    <definedName name="____NET4">NA()</definedName>
    <definedName name="____net5">NA()</definedName>
    <definedName name="____oil2">NA()</definedName>
    <definedName name="____OP1">NA()</definedName>
    <definedName name="____OP2">NA()</definedName>
    <definedName name="____op3">NA()</definedName>
    <definedName name="____op4">NA()</definedName>
    <definedName name="____OWN500">NA()</definedName>
    <definedName name="____OWN511">NA()</definedName>
    <definedName name="____OWN512">NA()</definedName>
    <definedName name="____OWN531">NA()</definedName>
    <definedName name="____OWN532">NA()</definedName>
    <definedName name="____OWN541">NA()</definedName>
    <definedName name="____OWN542">NA()</definedName>
    <definedName name="____OWN559">NA()</definedName>
    <definedName name="____OWN569">NA()</definedName>
    <definedName name="____OWN589">NA()</definedName>
    <definedName name="____OWN599">NA()</definedName>
    <definedName name="____PCV1501" localSheetId="7">{"'Liquid'!$A$1:$U$57"}</definedName>
    <definedName name="____PCV1501" localSheetId="16">{"'Liquid'!$A$1:$U$57"}</definedName>
    <definedName name="____PCV1501" localSheetId="5">{"'Liquid'!$A$1:$U$57"}</definedName>
    <definedName name="____PCV1501" localSheetId="6">{"'Liquid'!$A$1:$U$57"}</definedName>
    <definedName name="____PCV1501">{"'Liquid'!$A$1:$U$57"}</definedName>
    <definedName name="____PCV1501_1" localSheetId="7">{"'Liquid'!$A$1:$U$57"}</definedName>
    <definedName name="____PCV1501_1" localSheetId="16">{"'Liquid'!$A$1:$U$57"}</definedName>
    <definedName name="____PCV1501_1" localSheetId="5">{"'Liquid'!$A$1:$U$57"}</definedName>
    <definedName name="____PCV1501_1" localSheetId="6">{"'Liquid'!$A$1:$U$57"}</definedName>
    <definedName name="____PCV1501_1">{"'Liquid'!$A$1:$U$57"}</definedName>
    <definedName name="____PCV1501_2" localSheetId="7">{"'Liquid'!$A$1:$U$57"}</definedName>
    <definedName name="____PCV1501_2" localSheetId="16">{"'Liquid'!$A$1:$U$57"}</definedName>
    <definedName name="____PCV1501_2" localSheetId="5">{"'Liquid'!$A$1:$U$57"}</definedName>
    <definedName name="____PCV1501_2" localSheetId="6">{"'Liquid'!$A$1:$U$57"}</definedName>
    <definedName name="____PCV1501_2">{"'Liquid'!$A$1:$U$57"}</definedName>
    <definedName name="____PCV1501_3" localSheetId="7">{"'Liquid'!$A$1:$U$57"}</definedName>
    <definedName name="____PCV1501_3" localSheetId="16">{"'Liquid'!$A$1:$U$57"}</definedName>
    <definedName name="____PCV1501_3" localSheetId="5">{"'Liquid'!$A$1:$U$57"}</definedName>
    <definedName name="____PCV1501_3" localSheetId="6">{"'Liquid'!$A$1:$U$57"}</definedName>
    <definedName name="____PCV1501_3">{"'Liquid'!$A$1:$U$57"}</definedName>
    <definedName name="____PCV1501_4" localSheetId="7">{"'Liquid'!$A$1:$U$57"}</definedName>
    <definedName name="____PCV1501_4" localSheetId="16">{"'Liquid'!$A$1:$U$57"}</definedName>
    <definedName name="____PCV1501_4" localSheetId="5">{"'Liquid'!$A$1:$U$57"}</definedName>
    <definedName name="____PCV1501_4" localSheetId="6">{"'Liquid'!$A$1:$U$57"}</definedName>
    <definedName name="____PCV1501_4">{"'Liquid'!$A$1:$U$57"}</definedName>
    <definedName name="____PCV1501_5" localSheetId="7">{"'Liquid'!$A$1:$U$57"}</definedName>
    <definedName name="____PCV1501_5" localSheetId="16">{"'Liquid'!$A$1:$U$57"}</definedName>
    <definedName name="____PCV1501_5" localSheetId="5">{"'Liquid'!$A$1:$U$57"}</definedName>
    <definedName name="____PCV1501_5" localSheetId="6">{"'Liquid'!$A$1:$U$57"}</definedName>
    <definedName name="____PCV1501_5">{"'Liquid'!$A$1:$U$57"}</definedName>
    <definedName name="____PCV4" localSheetId="7">{"'Liquid'!$A$1:$U$57"}</definedName>
    <definedName name="____PCV4" localSheetId="16">{"'Liquid'!$A$1:$U$57"}</definedName>
    <definedName name="____PCV4" localSheetId="5">{"'Liquid'!$A$1:$U$57"}</definedName>
    <definedName name="____PCV4" localSheetId="6">{"'Liquid'!$A$1:$U$57"}</definedName>
    <definedName name="____PCV4">{"'Liquid'!$A$1:$U$57"}</definedName>
    <definedName name="____PCV4_1" localSheetId="7">{"'Liquid'!$A$1:$U$57"}</definedName>
    <definedName name="____PCV4_1" localSheetId="16">{"'Liquid'!$A$1:$U$57"}</definedName>
    <definedName name="____PCV4_1" localSheetId="5">{"'Liquid'!$A$1:$U$57"}</definedName>
    <definedName name="____PCV4_1" localSheetId="6">{"'Liquid'!$A$1:$U$57"}</definedName>
    <definedName name="____PCV4_1">{"'Liquid'!$A$1:$U$57"}</definedName>
    <definedName name="____PCV4_2" localSheetId="7">{"'Liquid'!$A$1:$U$57"}</definedName>
    <definedName name="____PCV4_2" localSheetId="16">{"'Liquid'!$A$1:$U$57"}</definedName>
    <definedName name="____PCV4_2" localSheetId="5">{"'Liquid'!$A$1:$U$57"}</definedName>
    <definedName name="____PCV4_2" localSheetId="6">{"'Liquid'!$A$1:$U$57"}</definedName>
    <definedName name="____PCV4_2">{"'Liquid'!$A$1:$U$57"}</definedName>
    <definedName name="____PCV4_3" localSheetId="7">{"'Liquid'!$A$1:$U$57"}</definedName>
    <definedName name="____PCV4_3" localSheetId="16">{"'Liquid'!$A$1:$U$57"}</definedName>
    <definedName name="____PCV4_3" localSheetId="5">{"'Liquid'!$A$1:$U$57"}</definedName>
    <definedName name="____PCV4_3" localSheetId="6">{"'Liquid'!$A$1:$U$57"}</definedName>
    <definedName name="____PCV4_3">{"'Liquid'!$A$1:$U$57"}</definedName>
    <definedName name="____PCV4_4" localSheetId="7">{"'Liquid'!$A$1:$U$57"}</definedName>
    <definedName name="____PCV4_4" localSheetId="16">{"'Liquid'!$A$1:$U$57"}</definedName>
    <definedName name="____PCV4_4" localSheetId="5">{"'Liquid'!$A$1:$U$57"}</definedName>
    <definedName name="____PCV4_4" localSheetId="6">{"'Liquid'!$A$1:$U$57"}</definedName>
    <definedName name="____PCV4_4">{"'Liquid'!$A$1:$U$57"}</definedName>
    <definedName name="____PCV4_5" localSheetId="7">{"'Liquid'!$A$1:$U$57"}</definedName>
    <definedName name="____PCV4_5" localSheetId="16">{"'Liquid'!$A$1:$U$57"}</definedName>
    <definedName name="____PCV4_5" localSheetId="5">{"'Liquid'!$A$1:$U$57"}</definedName>
    <definedName name="____PCV4_5" localSheetId="6">{"'Liquid'!$A$1:$U$57"}</definedName>
    <definedName name="____PCV4_5">{"'Liquid'!$A$1:$U$57"}</definedName>
    <definedName name="____PR1">NA()</definedName>
    <definedName name="____PR2">NA()</definedName>
    <definedName name="____PRN1">NA()</definedName>
    <definedName name="____PRN10">NA()</definedName>
    <definedName name="____PRN11">NA()</definedName>
    <definedName name="____PRN12">NA()</definedName>
    <definedName name="____PRN2">NA()</definedName>
    <definedName name="____PRN3">NA()</definedName>
    <definedName name="____PRN4">NA()</definedName>
    <definedName name="____PRN5">NA()</definedName>
    <definedName name="____PRN6">NA()</definedName>
    <definedName name="____PRN7">NA()</definedName>
    <definedName name="____PRN8">NA()</definedName>
    <definedName name="____PRN9">NA()</definedName>
    <definedName name="____PRT1">NA()</definedName>
    <definedName name="____PRT10">NA()</definedName>
    <definedName name="____PRT2">NA()</definedName>
    <definedName name="____PRT3">NA()</definedName>
    <definedName name="____PRT4">NA()</definedName>
    <definedName name="____PRT5">NA()</definedName>
    <definedName name="____PRT6">NA()</definedName>
    <definedName name="____PRT7">NA()</definedName>
    <definedName name="____PRT8">NA()</definedName>
    <definedName name="____PRT9">NA()</definedName>
    <definedName name="____Q2" localSheetId="7">{"'Overflow Tank '!$A$1:$Q$58"}</definedName>
    <definedName name="____Q2" localSheetId="16">{"'Overflow Tank '!$A$1:$Q$58"}</definedName>
    <definedName name="____Q2" localSheetId="5">{"'Overflow Tank '!$A$1:$Q$58"}</definedName>
    <definedName name="____Q2" localSheetId="6">{"'Overflow Tank '!$A$1:$Q$58"}</definedName>
    <definedName name="____Q2">{"'Overflow Tank '!$A$1:$Q$58"}</definedName>
    <definedName name="____Q2_1" localSheetId="7">{"'Overflow Tank '!$A$1:$Q$58"}</definedName>
    <definedName name="____Q2_1" localSheetId="16">{"'Overflow Tank '!$A$1:$Q$58"}</definedName>
    <definedName name="____Q2_1" localSheetId="5">{"'Overflow Tank '!$A$1:$Q$58"}</definedName>
    <definedName name="____Q2_1" localSheetId="6">{"'Overflow Tank '!$A$1:$Q$58"}</definedName>
    <definedName name="____Q2_1">{"'Overflow Tank '!$A$1:$Q$58"}</definedName>
    <definedName name="____Q2_2" localSheetId="7">{"'Overflow Tank '!$A$1:$Q$58"}</definedName>
    <definedName name="____Q2_2" localSheetId="16">{"'Overflow Tank '!$A$1:$Q$58"}</definedName>
    <definedName name="____Q2_2" localSheetId="5">{"'Overflow Tank '!$A$1:$Q$58"}</definedName>
    <definedName name="____Q2_2" localSheetId="6">{"'Overflow Tank '!$A$1:$Q$58"}</definedName>
    <definedName name="____Q2_2">{"'Overflow Tank '!$A$1:$Q$58"}</definedName>
    <definedName name="____Q2_3" localSheetId="7">{"'Overflow Tank '!$A$1:$Q$58"}</definedName>
    <definedName name="____Q2_3" localSheetId="16">{"'Overflow Tank '!$A$1:$Q$58"}</definedName>
    <definedName name="____Q2_3" localSheetId="5">{"'Overflow Tank '!$A$1:$Q$58"}</definedName>
    <definedName name="____Q2_3" localSheetId="6">{"'Overflow Tank '!$A$1:$Q$58"}</definedName>
    <definedName name="____Q2_3">{"'Overflow Tank '!$A$1:$Q$58"}</definedName>
    <definedName name="____Q2_4" localSheetId="7">{"'Overflow Tank '!$A$1:$Q$58"}</definedName>
    <definedName name="____Q2_4" localSheetId="16">{"'Overflow Tank '!$A$1:$Q$58"}</definedName>
    <definedName name="____Q2_4" localSheetId="5">{"'Overflow Tank '!$A$1:$Q$58"}</definedName>
    <definedName name="____Q2_4" localSheetId="6">{"'Overflow Tank '!$A$1:$Q$58"}</definedName>
    <definedName name="____Q2_4">{"'Overflow Tank '!$A$1:$Q$58"}</definedName>
    <definedName name="____Q2_5" localSheetId="7">{"'Overflow Tank '!$A$1:$Q$58"}</definedName>
    <definedName name="____Q2_5" localSheetId="16">{"'Overflow Tank '!$A$1:$Q$58"}</definedName>
    <definedName name="____Q2_5" localSheetId="5">{"'Overflow Tank '!$A$1:$Q$58"}</definedName>
    <definedName name="____Q2_5" localSheetId="6">{"'Overflow Tank '!$A$1:$Q$58"}</definedName>
    <definedName name="____Q2_5">{"'Overflow Tank '!$A$1:$Q$58"}</definedName>
    <definedName name="____Qtr1">NA()</definedName>
    <definedName name="____Qtr2">NA()</definedName>
    <definedName name="____Qtr3">NA()</definedName>
    <definedName name="____Qtr4">NA()</definedName>
    <definedName name="____REP1">NA()</definedName>
    <definedName name="____REP11">NA()</definedName>
    <definedName name="____REP14">NA()</definedName>
    <definedName name="____REP15">NA()</definedName>
    <definedName name="____REP2">NA()</definedName>
    <definedName name="____REP3">NA()</definedName>
    <definedName name="____REP4">NA()</definedName>
    <definedName name="____REP8">NA()</definedName>
    <definedName name="____RK1">NA()</definedName>
    <definedName name="____RK2">NA()</definedName>
    <definedName name="____ROW1">NA()</definedName>
    <definedName name="____ROW2">NA()</definedName>
    <definedName name="____ROW3">NA()</definedName>
    <definedName name="____sir11110">NA()</definedName>
    <definedName name="____TB2">NA()</definedName>
    <definedName name="____TB3">NA()</definedName>
    <definedName name="____TLJ139">NA()</definedName>
    <definedName name="____TLJ160">NA()</definedName>
    <definedName name="____TLM1">NA()</definedName>
    <definedName name="____TLM2">NA()</definedName>
    <definedName name="____TLM3">NA()</definedName>
    <definedName name="____UUB1">NA()</definedName>
    <definedName name="____UUB2">NA()</definedName>
    <definedName name="____UUB3">NA()</definedName>
    <definedName name="___A20000">NA()</definedName>
    <definedName name="___ABI2001">NA()</definedName>
    <definedName name="___ABI2002">NA()</definedName>
    <definedName name="___APT1">NA()</definedName>
    <definedName name="___APT2">NA()</definedName>
    <definedName name="___APT3">NA()</definedName>
    <definedName name="___bgn1">NA()</definedName>
    <definedName name="___cd1">NA()</definedName>
    <definedName name="___cf1">NA()</definedName>
    <definedName name="___DAT1">NA()</definedName>
    <definedName name="___DAT10">NA()</definedName>
    <definedName name="___DAT11">NA()</definedName>
    <definedName name="___DAT12">NA()</definedName>
    <definedName name="___DAT13">NA()</definedName>
    <definedName name="___DAT14">NA()</definedName>
    <definedName name="___DAT15">NA()</definedName>
    <definedName name="___DAT16">NA()</definedName>
    <definedName name="___DAT17">NA()</definedName>
    <definedName name="___DAT18">NA()</definedName>
    <definedName name="___DAT19">NA()</definedName>
    <definedName name="___DAT2">NA()</definedName>
    <definedName name="___DAT20">NA()</definedName>
    <definedName name="___DAT21">NA()</definedName>
    <definedName name="___DAT22">NA()</definedName>
    <definedName name="___DAT23">NA()</definedName>
    <definedName name="___DAT24">NA()</definedName>
    <definedName name="___DAT25">NA()</definedName>
    <definedName name="___DAT26">NA()</definedName>
    <definedName name="___DAT27">NA()</definedName>
    <definedName name="___DAT28">NA()</definedName>
    <definedName name="___DAT29">NA()</definedName>
    <definedName name="___DAT3">NA()</definedName>
    <definedName name="___DAT30">NA()</definedName>
    <definedName name="___DAT31">NA()</definedName>
    <definedName name="___DAT32">NA()</definedName>
    <definedName name="___DAT33">NA()</definedName>
    <definedName name="___DAT34">NA()</definedName>
    <definedName name="___DAT35">NA()</definedName>
    <definedName name="___DAT36">NA()</definedName>
    <definedName name="___DAT37">NA()</definedName>
    <definedName name="___DAT38">NA()</definedName>
    <definedName name="___DAT39">NA()</definedName>
    <definedName name="___DAT4">NA()</definedName>
    <definedName name="___DAT40">NA()</definedName>
    <definedName name="___DAT5">NA()</definedName>
    <definedName name="___DAT6">NA()</definedName>
    <definedName name="___DAT7">NA()</definedName>
    <definedName name="___DAT8">NA()</definedName>
    <definedName name="___DAT9">NA()</definedName>
    <definedName name="___DEP3">NA()</definedName>
    <definedName name="___dua2">NA()</definedName>
    <definedName name="___FMR2">NA()</definedName>
    <definedName name="___FMR3">NA()</definedName>
    <definedName name="___gmh1">NA()</definedName>
    <definedName name="___GRF4905">NA()</definedName>
    <definedName name="___HAL10">NA()</definedName>
    <definedName name="___HAL11">NA()</definedName>
    <definedName name="___HAL12">NA()</definedName>
    <definedName name="___HAL13">NA()</definedName>
    <definedName name="___HAL14">NA()</definedName>
    <definedName name="___HAL15">NA()</definedName>
    <definedName name="___HAL16">NA()</definedName>
    <definedName name="___HAL17">NA()</definedName>
    <definedName name="___HAL9">NA()</definedName>
    <definedName name="___int1">"[13]!_xlbgnm.int1"</definedName>
    <definedName name="___JBS4">NA()</definedName>
    <definedName name="___jun1">NA()</definedName>
    <definedName name="___LY2">NA()</definedName>
    <definedName name="___mr1">NA()</definedName>
    <definedName name="___MSI22">NA()</definedName>
    <definedName name="___NET1">NA()</definedName>
    <definedName name="___NET3">NA()</definedName>
    <definedName name="___NET4">NA()</definedName>
    <definedName name="___net5">NA()</definedName>
    <definedName name="___ng1">NA()</definedName>
    <definedName name="___OGN23">NA()</definedName>
    <definedName name="___oil2">NA()</definedName>
    <definedName name="___OP1">NA()</definedName>
    <definedName name="___OP2">NA()</definedName>
    <definedName name="___op3">NA()</definedName>
    <definedName name="___op4">NA()</definedName>
    <definedName name="___OWN500">NA()</definedName>
    <definedName name="___OWN511">NA()</definedName>
    <definedName name="___OWN512">NA()</definedName>
    <definedName name="___OWN531">NA()</definedName>
    <definedName name="___OWN532">NA()</definedName>
    <definedName name="___OWN541">NA()</definedName>
    <definedName name="___OWN542">NA()</definedName>
    <definedName name="___OWN559">NA()</definedName>
    <definedName name="___OWN569">NA()</definedName>
    <definedName name="___OWN589">NA()</definedName>
    <definedName name="___OWN599">NA()</definedName>
    <definedName name="___PCV1501" localSheetId="7">{"'Liquid'!$A$1:$U$57"}</definedName>
    <definedName name="___PCV1501" localSheetId="16">{"'Liquid'!$A$1:$U$57"}</definedName>
    <definedName name="___PCV1501" localSheetId="5">{"'Liquid'!$A$1:$U$57"}</definedName>
    <definedName name="___PCV1501" localSheetId="6">{"'Liquid'!$A$1:$U$57"}</definedName>
    <definedName name="___PCV1501">{"'Liquid'!$A$1:$U$57"}</definedName>
    <definedName name="___PCV1501_1" localSheetId="7">{"'Liquid'!$A$1:$U$57"}</definedName>
    <definedName name="___PCV1501_1" localSheetId="16">{"'Liquid'!$A$1:$U$57"}</definedName>
    <definedName name="___PCV1501_1" localSheetId="5">{"'Liquid'!$A$1:$U$57"}</definedName>
    <definedName name="___PCV1501_1" localSheetId="6">{"'Liquid'!$A$1:$U$57"}</definedName>
    <definedName name="___PCV1501_1">{"'Liquid'!$A$1:$U$57"}</definedName>
    <definedName name="___PCV1501_2" localSheetId="7">{"'Liquid'!$A$1:$U$57"}</definedName>
    <definedName name="___PCV1501_2" localSheetId="16">{"'Liquid'!$A$1:$U$57"}</definedName>
    <definedName name="___PCV1501_2" localSheetId="5">{"'Liquid'!$A$1:$U$57"}</definedName>
    <definedName name="___PCV1501_2" localSheetId="6">{"'Liquid'!$A$1:$U$57"}</definedName>
    <definedName name="___PCV1501_2">{"'Liquid'!$A$1:$U$57"}</definedName>
    <definedName name="___PCV1501_3" localSheetId="7">{"'Liquid'!$A$1:$U$57"}</definedName>
    <definedName name="___PCV1501_3" localSheetId="16">{"'Liquid'!$A$1:$U$57"}</definedName>
    <definedName name="___PCV1501_3" localSheetId="5">{"'Liquid'!$A$1:$U$57"}</definedName>
    <definedName name="___PCV1501_3" localSheetId="6">{"'Liquid'!$A$1:$U$57"}</definedName>
    <definedName name="___PCV1501_3">{"'Liquid'!$A$1:$U$57"}</definedName>
    <definedName name="___PCV1501_4" localSheetId="7">{"'Liquid'!$A$1:$U$57"}</definedName>
    <definedName name="___PCV1501_4" localSheetId="16">{"'Liquid'!$A$1:$U$57"}</definedName>
    <definedName name="___PCV1501_4" localSheetId="5">{"'Liquid'!$A$1:$U$57"}</definedName>
    <definedName name="___PCV1501_4" localSheetId="6">{"'Liquid'!$A$1:$U$57"}</definedName>
    <definedName name="___PCV1501_4">{"'Liquid'!$A$1:$U$57"}</definedName>
    <definedName name="___PCV1501_5" localSheetId="7">{"'Liquid'!$A$1:$U$57"}</definedName>
    <definedName name="___PCV1501_5" localSheetId="16">{"'Liquid'!$A$1:$U$57"}</definedName>
    <definedName name="___PCV1501_5" localSheetId="5">{"'Liquid'!$A$1:$U$57"}</definedName>
    <definedName name="___PCV1501_5" localSheetId="6">{"'Liquid'!$A$1:$U$57"}</definedName>
    <definedName name="___PCV1501_5">{"'Liquid'!$A$1:$U$57"}</definedName>
    <definedName name="___PCV4" localSheetId="7">{"'Liquid'!$A$1:$U$57"}</definedName>
    <definedName name="___PCV4" localSheetId="16">{"'Liquid'!$A$1:$U$57"}</definedName>
    <definedName name="___PCV4" localSheetId="5">{"'Liquid'!$A$1:$U$57"}</definedName>
    <definedName name="___PCV4" localSheetId="6">{"'Liquid'!$A$1:$U$57"}</definedName>
    <definedName name="___PCV4">{"'Liquid'!$A$1:$U$57"}</definedName>
    <definedName name="___PCV4_1" localSheetId="7">{"'Liquid'!$A$1:$U$57"}</definedName>
    <definedName name="___PCV4_1" localSheetId="16">{"'Liquid'!$A$1:$U$57"}</definedName>
    <definedName name="___PCV4_1" localSheetId="5">{"'Liquid'!$A$1:$U$57"}</definedName>
    <definedName name="___PCV4_1" localSheetId="6">{"'Liquid'!$A$1:$U$57"}</definedName>
    <definedName name="___PCV4_1">{"'Liquid'!$A$1:$U$57"}</definedName>
    <definedName name="___PCV4_2" localSheetId="7">{"'Liquid'!$A$1:$U$57"}</definedName>
    <definedName name="___PCV4_2" localSheetId="16">{"'Liquid'!$A$1:$U$57"}</definedName>
    <definedName name="___PCV4_2" localSheetId="5">{"'Liquid'!$A$1:$U$57"}</definedName>
    <definedName name="___PCV4_2" localSheetId="6">{"'Liquid'!$A$1:$U$57"}</definedName>
    <definedName name="___PCV4_2">{"'Liquid'!$A$1:$U$57"}</definedName>
    <definedName name="___PCV4_3" localSheetId="7">{"'Liquid'!$A$1:$U$57"}</definedName>
    <definedName name="___PCV4_3" localSheetId="16">{"'Liquid'!$A$1:$U$57"}</definedName>
    <definedName name="___PCV4_3" localSheetId="5">{"'Liquid'!$A$1:$U$57"}</definedName>
    <definedName name="___PCV4_3" localSheetId="6">{"'Liquid'!$A$1:$U$57"}</definedName>
    <definedName name="___PCV4_3">{"'Liquid'!$A$1:$U$57"}</definedName>
    <definedName name="___PCV4_4" localSheetId="7">{"'Liquid'!$A$1:$U$57"}</definedName>
    <definedName name="___PCV4_4" localSheetId="16">{"'Liquid'!$A$1:$U$57"}</definedName>
    <definedName name="___PCV4_4" localSheetId="5">{"'Liquid'!$A$1:$U$57"}</definedName>
    <definedName name="___PCV4_4" localSheetId="6">{"'Liquid'!$A$1:$U$57"}</definedName>
    <definedName name="___PCV4_4">{"'Liquid'!$A$1:$U$57"}</definedName>
    <definedName name="___PCV4_5" localSheetId="7">{"'Liquid'!$A$1:$U$57"}</definedName>
    <definedName name="___PCV4_5" localSheetId="16">{"'Liquid'!$A$1:$U$57"}</definedName>
    <definedName name="___PCV4_5" localSheetId="5">{"'Liquid'!$A$1:$U$57"}</definedName>
    <definedName name="___PCV4_5" localSheetId="6">{"'Liquid'!$A$1:$U$57"}</definedName>
    <definedName name="___PCV4_5">{"'Liquid'!$A$1:$U$57"}</definedName>
    <definedName name="___PR1">NA()</definedName>
    <definedName name="___PR2">NA()</definedName>
    <definedName name="___PRN1">NA()</definedName>
    <definedName name="___PRN10">NA()</definedName>
    <definedName name="___PRN11">NA()</definedName>
    <definedName name="___PRN12">NA()</definedName>
    <definedName name="___PRN2">NA()</definedName>
    <definedName name="___PRN3">NA()</definedName>
    <definedName name="___PRN4">NA()</definedName>
    <definedName name="___PRN5">NA()</definedName>
    <definedName name="___PRN6">NA()</definedName>
    <definedName name="___PRN7">NA()</definedName>
    <definedName name="___PRN8">NA()</definedName>
    <definedName name="___PRN9">NA()</definedName>
    <definedName name="___PRT1">NA()</definedName>
    <definedName name="___PRT10">NA()</definedName>
    <definedName name="___PRT2">NA()</definedName>
    <definedName name="___PRT3">NA()</definedName>
    <definedName name="___PRT4">NA()</definedName>
    <definedName name="___PRT5">NA()</definedName>
    <definedName name="___PRT6">NA()</definedName>
    <definedName name="___PRT7">NA()</definedName>
    <definedName name="___PRT8">NA()</definedName>
    <definedName name="___PRT9">NA()</definedName>
    <definedName name="___pt1">"[13]!_xlbgnm.pt1"</definedName>
    <definedName name="___pt2">"[13]!_xlbgnm.pt2"</definedName>
    <definedName name="___Q2" localSheetId="7">{"'Overflow Tank '!$A$1:$Q$58"}</definedName>
    <definedName name="___Q2" localSheetId="16">{"'Overflow Tank '!$A$1:$Q$58"}</definedName>
    <definedName name="___Q2" localSheetId="5">{"'Overflow Tank '!$A$1:$Q$58"}</definedName>
    <definedName name="___Q2" localSheetId="6">{"'Overflow Tank '!$A$1:$Q$58"}</definedName>
    <definedName name="___Q2">{"'Overflow Tank '!$A$1:$Q$58"}</definedName>
    <definedName name="___Q2_1" localSheetId="7">{"'Overflow Tank '!$A$1:$Q$58"}</definedName>
    <definedName name="___Q2_1" localSheetId="16">{"'Overflow Tank '!$A$1:$Q$58"}</definedName>
    <definedName name="___Q2_1" localSheetId="5">{"'Overflow Tank '!$A$1:$Q$58"}</definedName>
    <definedName name="___Q2_1" localSheetId="6">{"'Overflow Tank '!$A$1:$Q$58"}</definedName>
    <definedName name="___Q2_1">{"'Overflow Tank '!$A$1:$Q$58"}</definedName>
    <definedName name="___Q2_2" localSheetId="7">{"'Overflow Tank '!$A$1:$Q$58"}</definedName>
    <definedName name="___Q2_2" localSheetId="16">{"'Overflow Tank '!$A$1:$Q$58"}</definedName>
    <definedName name="___Q2_2" localSheetId="5">{"'Overflow Tank '!$A$1:$Q$58"}</definedName>
    <definedName name="___Q2_2" localSheetId="6">{"'Overflow Tank '!$A$1:$Q$58"}</definedName>
    <definedName name="___Q2_2">{"'Overflow Tank '!$A$1:$Q$58"}</definedName>
    <definedName name="___Q2_3" localSheetId="7">{"'Overflow Tank '!$A$1:$Q$58"}</definedName>
    <definedName name="___Q2_3" localSheetId="16">{"'Overflow Tank '!$A$1:$Q$58"}</definedName>
    <definedName name="___Q2_3" localSheetId="5">{"'Overflow Tank '!$A$1:$Q$58"}</definedName>
    <definedName name="___Q2_3" localSheetId="6">{"'Overflow Tank '!$A$1:$Q$58"}</definedName>
    <definedName name="___Q2_3">{"'Overflow Tank '!$A$1:$Q$58"}</definedName>
    <definedName name="___Q2_4" localSheetId="7">{"'Overflow Tank '!$A$1:$Q$58"}</definedName>
    <definedName name="___Q2_4" localSheetId="16">{"'Overflow Tank '!$A$1:$Q$58"}</definedName>
    <definedName name="___Q2_4" localSheetId="5">{"'Overflow Tank '!$A$1:$Q$58"}</definedName>
    <definedName name="___Q2_4" localSheetId="6">{"'Overflow Tank '!$A$1:$Q$58"}</definedName>
    <definedName name="___Q2_4">{"'Overflow Tank '!$A$1:$Q$58"}</definedName>
    <definedName name="___Q2_5" localSheetId="7">{"'Overflow Tank '!$A$1:$Q$58"}</definedName>
    <definedName name="___Q2_5" localSheetId="16">{"'Overflow Tank '!$A$1:$Q$58"}</definedName>
    <definedName name="___Q2_5" localSheetId="5">{"'Overflow Tank '!$A$1:$Q$58"}</definedName>
    <definedName name="___Q2_5" localSheetId="6">{"'Overflow Tank '!$A$1:$Q$58"}</definedName>
    <definedName name="___Q2_5">{"'Overflow Tank '!$A$1:$Q$58"}</definedName>
    <definedName name="___Qtr1">NA()</definedName>
    <definedName name="___Qtr2">NA()</definedName>
    <definedName name="___Qtr3">NA()</definedName>
    <definedName name="___Qtr4">NA()</definedName>
    <definedName name="___REP1">NA()</definedName>
    <definedName name="___REP11">NA()</definedName>
    <definedName name="___REP14">NA()</definedName>
    <definedName name="___REP15">NA()</definedName>
    <definedName name="___REP2">NA()</definedName>
    <definedName name="___REP3">NA()</definedName>
    <definedName name="___REP4">NA()</definedName>
    <definedName name="___REP8">NA()</definedName>
    <definedName name="___RK1">NA()</definedName>
    <definedName name="___RK2">NA()</definedName>
    <definedName name="___ROW1">NA()</definedName>
    <definedName name="___ROW2">NA()</definedName>
    <definedName name="___ROW3">NA()</definedName>
    <definedName name="___SO23" localSheetId="7">{"'Liquid'!$A$1:$U$57"}</definedName>
    <definedName name="___SO23" localSheetId="16">{"'Liquid'!$A$1:$U$57"}</definedName>
    <definedName name="___SO23" localSheetId="5">{"'Liquid'!$A$1:$U$57"}</definedName>
    <definedName name="___SO23" localSheetId="6">{"'Liquid'!$A$1:$U$57"}</definedName>
    <definedName name="___SO23">{"'Liquid'!$A$1:$U$57"}</definedName>
    <definedName name="___SO23_1" localSheetId="7">{"'Liquid'!$A$1:$U$57"}</definedName>
    <definedName name="___SO23_1" localSheetId="16">{"'Liquid'!$A$1:$U$57"}</definedName>
    <definedName name="___SO23_1" localSheetId="5">{"'Liquid'!$A$1:$U$57"}</definedName>
    <definedName name="___SO23_1" localSheetId="6">{"'Liquid'!$A$1:$U$57"}</definedName>
    <definedName name="___SO23_1">{"'Liquid'!$A$1:$U$57"}</definedName>
    <definedName name="___SO23_2" localSheetId="7">{"'Liquid'!$A$1:$U$57"}</definedName>
    <definedName name="___SO23_2" localSheetId="16">{"'Liquid'!$A$1:$U$57"}</definedName>
    <definedName name="___SO23_2" localSheetId="5">{"'Liquid'!$A$1:$U$57"}</definedName>
    <definedName name="___SO23_2" localSheetId="6">{"'Liquid'!$A$1:$U$57"}</definedName>
    <definedName name="___SO23_2">{"'Liquid'!$A$1:$U$57"}</definedName>
    <definedName name="___SO23_3" localSheetId="7">{"'Liquid'!$A$1:$U$57"}</definedName>
    <definedName name="___SO23_3" localSheetId="16">{"'Liquid'!$A$1:$U$57"}</definedName>
    <definedName name="___SO23_3" localSheetId="5">{"'Liquid'!$A$1:$U$57"}</definedName>
    <definedName name="___SO23_3" localSheetId="6">{"'Liquid'!$A$1:$U$57"}</definedName>
    <definedName name="___SO23_3">{"'Liquid'!$A$1:$U$57"}</definedName>
    <definedName name="___SO23_4" localSheetId="7">{"'Liquid'!$A$1:$U$57"}</definedName>
    <definedName name="___SO23_4" localSheetId="16">{"'Liquid'!$A$1:$U$57"}</definedName>
    <definedName name="___SO23_4" localSheetId="5">{"'Liquid'!$A$1:$U$57"}</definedName>
    <definedName name="___SO23_4" localSheetId="6">{"'Liquid'!$A$1:$U$57"}</definedName>
    <definedName name="___SO23_4">{"'Liquid'!$A$1:$U$57"}</definedName>
    <definedName name="___SO23_5" localSheetId="7">{"'Liquid'!$A$1:$U$57"}</definedName>
    <definedName name="___SO23_5" localSheetId="16">{"'Liquid'!$A$1:$U$57"}</definedName>
    <definedName name="___SO23_5" localSheetId="5">{"'Liquid'!$A$1:$U$57"}</definedName>
    <definedName name="___SO23_5" localSheetId="6">{"'Liquid'!$A$1:$U$57"}</definedName>
    <definedName name="___SO23_5">{"'Liquid'!$A$1:$U$57"}</definedName>
    <definedName name="___TB2">NA()</definedName>
    <definedName name="___TB3">NA()</definedName>
    <definedName name="___THN1">NA()</definedName>
    <definedName name="___TLJ139">NA()</definedName>
    <definedName name="___TLJ160">NA()</definedName>
    <definedName name="___TLM1">NA()</definedName>
    <definedName name="___TLM2">NA()</definedName>
    <definedName name="___TLM3">NA()</definedName>
    <definedName name="___TMP10">"e"</definedName>
    <definedName name="___UUB1">NA()</definedName>
    <definedName name="___UUB2">NA()</definedName>
    <definedName name="___UUB3">NA()</definedName>
    <definedName name="___wrn1">NA()</definedName>
    <definedName name="___xlnm_Criteria">NA()</definedName>
    <definedName name="___xlnm_Database">NA()</definedName>
    <definedName name="___xlnm_Extract">NA()</definedName>
    <definedName name="___xlnm_Print_Area">NA()</definedName>
    <definedName name="___xlnm_Print_Titles">NA()</definedName>
    <definedName name="___xlnm_Recorder">NA()</definedName>
    <definedName name="__2">NA()</definedName>
    <definedName name="__A20000">NA()</definedName>
    <definedName name="__ABI2001">NA()</definedName>
    <definedName name="__ABI2002">NA()</definedName>
    <definedName name="__APR1">NA()</definedName>
    <definedName name="__APT1">NA()</definedName>
    <definedName name="__APT2">NA()</definedName>
    <definedName name="__APT3">NA()</definedName>
    <definedName name="__AUG1">NA()</definedName>
    <definedName name="__DAT13">NA()</definedName>
    <definedName name="__DAT14">NA()</definedName>
    <definedName name="__DAT15">NA()</definedName>
    <definedName name="__DAT16">NA()</definedName>
    <definedName name="__DAT17">NA()</definedName>
    <definedName name="__DAT18">NA()</definedName>
    <definedName name="__DAT19">NA()</definedName>
    <definedName name="__DAT20">NA()</definedName>
    <definedName name="__DAT21">NA()</definedName>
    <definedName name="__DAT22">NA()</definedName>
    <definedName name="__DAT23">NA()</definedName>
    <definedName name="__DAT24">NA()</definedName>
    <definedName name="__DAT25">NA()</definedName>
    <definedName name="__DAT26">NA()</definedName>
    <definedName name="__DAT27">NA()</definedName>
    <definedName name="__DAT28">NA()</definedName>
    <definedName name="__DAT29">NA()</definedName>
    <definedName name="__DAT30">NA()</definedName>
    <definedName name="__DAT31">NA()</definedName>
    <definedName name="__DAT32">NA()</definedName>
    <definedName name="__DAT33">NA()</definedName>
    <definedName name="__DAT34">NA()</definedName>
    <definedName name="__DAT35">NA()</definedName>
    <definedName name="__DAT36">NA()</definedName>
    <definedName name="__DAT37">NA()</definedName>
    <definedName name="__DAT38">NA()</definedName>
    <definedName name="__DAT39">NA()</definedName>
    <definedName name="__DAT40">NA()</definedName>
    <definedName name="__DEC1">NA()</definedName>
    <definedName name="__DEP3">NA()</definedName>
    <definedName name="__dua2">NA()</definedName>
    <definedName name="__FEB1">NA()</definedName>
    <definedName name="__GRF4905">NA()</definedName>
    <definedName name="__HAL10">NA()</definedName>
    <definedName name="__HAL11">NA()</definedName>
    <definedName name="__HAL12">NA()</definedName>
    <definedName name="__HAL13">NA()</definedName>
    <definedName name="__HAL14">NA()</definedName>
    <definedName name="__HAL15">NA()</definedName>
    <definedName name="__HAL16">NA()</definedName>
    <definedName name="__HAL17">NA()</definedName>
    <definedName name="__HAL9">NA()</definedName>
    <definedName name="__int1">"[13]!_xlbgnm.int1"</definedName>
    <definedName name="__IntlFixup">TRUE</definedName>
    <definedName name="__JAN1">NA()</definedName>
    <definedName name="__JBS4">NA()</definedName>
    <definedName name="__JUL1">NA()</definedName>
    <definedName name="__LY2">NA()</definedName>
    <definedName name="__MAR1">NA()</definedName>
    <definedName name="__MAY1">NA()</definedName>
    <definedName name="__NET1">NA()</definedName>
    <definedName name="__NET3">NA()</definedName>
    <definedName name="__NET4">NA()</definedName>
    <definedName name="__net5">NA()</definedName>
    <definedName name="__NOV1">NA()</definedName>
    <definedName name="__OCT1">NA()</definedName>
    <definedName name="__OGN23">NA()</definedName>
    <definedName name="__oil2">NA()</definedName>
    <definedName name="__OP1">NA()</definedName>
    <definedName name="__OP2">NA()</definedName>
    <definedName name="__op3">NA()</definedName>
    <definedName name="__op4">NA()</definedName>
    <definedName name="__OWN500">NA()</definedName>
    <definedName name="__OWN511">NA()</definedName>
    <definedName name="__OWN512">NA()</definedName>
    <definedName name="__OWN531">NA()</definedName>
    <definedName name="__OWN532">NA()</definedName>
    <definedName name="__OWN541">NA()</definedName>
    <definedName name="__OWN542">NA()</definedName>
    <definedName name="__OWN559">NA()</definedName>
    <definedName name="__OWN569">NA()</definedName>
    <definedName name="__OWN589">NA()</definedName>
    <definedName name="__OWN599">NA()</definedName>
    <definedName name="__PCV1501" localSheetId="7">{"'Liquid'!$A$1:$U$57"}</definedName>
    <definedName name="__PCV1501" localSheetId="16">{"'Liquid'!$A$1:$U$57"}</definedName>
    <definedName name="__PCV1501" localSheetId="5">{"'Liquid'!$A$1:$U$57"}</definedName>
    <definedName name="__PCV1501" localSheetId="6">{"'Liquid'!$A$1:$U$57"}</definedName>
    <definedName name="__PCV1501">{"'Liquid'!$A$1:$U$57"}</definedName>
    <definedName name="__PCV1501_1" localSheetId="7">{"'Liquid'!$A$1:$U$57"}</definedName>
    <definedName name="__PCV1501_1" localSheetId="16">{"'Liquid'!$A$1:$U$57"}</definedName>
    <definedName name="__PCV1501_1" localSheetId="5">{"'Liquid'!$A$1:$U$57"}</definedName>
    <definedName name="__PCV1501_1" localSheetId="6">{"'Liquid'!$A$1:$U$57"}</definedName>
    <definedName name="__PCV1501_1">{"'Liquid'!$A$1:$U$57"}</definedName>
    <definedName name="__PCV1501_2" localSheetId="7">{"'Liquid'!$A$1:$U$57"}</definedName>
    <definedName name="__PCV1501_2" localSheetId="16">{"'Liquid'!$A$1:$U$57"}</definedName>
    <definedName name="__PCV1501_2" localSheetId="5">{"'Liquid'!$A$1:$U$57"}</definedName>
    <definedName name="__PCV1501_2" localSheetId="6">{"'Liquid'!$A$1:$U$57"}</definedName>
    <definedName name="__PCV1501_2">{"'Liquid'!$A$1:$U$57"}</definedName>
    <definedName name="__PCV1501_3" localSheetId="7">{"'Liquid'!$A$1:$U$57"}</definedName>
    <definedName name="__PCV1501_3" localSheetId="16">{"'Liquid'!$A$1:$U$57"}</definedName>
    <definedName name="__PCV1501_3" localSheetId="5">{"'Liquid'!$A$1:$U$57"}</definedName>
    <definedName name="__PCV1501_3" localSheetId="6">{"'Liquid'!$A$1:$U$57"}</definedName>
    <definedName name="__PCV1501_3">{"'Liquid'!$A$1:$U$57"}</definedName>
    <definedName name="__PCV1501_4" localSheetId="7">{"'Liquid'!$A$1:$U$57"}</definedName>
    <definedName name="__PCV1501_4" localSheetId="16">{"'Liquid'!$A$1:$U$57"}</definedName>
    <definedName name="__PCV1501_4" localSheetId="5">{"'Liquid'!$A$1:$U$57"}</definedName>
    <definedName name="__PCV1501_4" localSheetId="6">{"'Liquid'!$A$1:$U$57"}</definedName>
    <definedName name="__PCV1501_4">{"'Liquid'!$A$1:$U$57"}</definedName>
    <definedName name="__PCV1501_5" localSheetId="7">{"'Liquid'!$A$1:$U$57"}</definedName>
    <definedName name="__PCV1501_5" localSheetId="16">{"'Liquid'!$A$1:$U$57"}</definedName>
    <definedName name="__PCV1501_5" localSheetId="5">{"'Liquid'!$A$1:$U$57"}</definedName>
    <definedName name="__PCV1501_5" localSheetId="6">{"'Liquid'!$A$1:$U$57"}</definedName>
    <definedName name="__PCV1501_5">{"'Liquid'!$A$1:$U$57"}</definedName>
    <definedName name="__PCV4" localSheetId="7">{"'Liquid'!$A$1:$U$57"}</definedName>
    <definedName name="__PCV4" localSheetId="16">{"'Liquid'!$A$1:$U$57"}</definedName>
    <definedName name="__PCV4" localSheetId="5">{"'Liquid'!$A$1:$U$57"}</definedName>
    <definedName name="__PCV4" localSheetId="6">{"'Liquid'!$A$1:$U$57"}</definedName>
    <definedName name="__PCV4">{"'Liquid'!$A$1:$U$57"}</definedName>
    <definedName name="__PCV4_1" localSheetId="7">{"'Liquid'!$A$1:$U$57"}</definedName>
    <definedName name="__PCV4_1" localSheetId="16">{"'Liquid'!$A$1:$U$57"}</definedName>
    <definedName name="__PCV4_1" localSheetId="5">{"'Liquid'!$A$1:$U$57"}</definedName>
    <definedName name="__PCV4_1" localSheetId="6">{"'Liquid'!$A$1:$U$57"}</definedName>
    <definedName name="__PCV4_1">{"'Liquid'!$A$1:$U$57"}</definedName>
    <definedName name="__PCV4_2" localSheetId="7">{"'Liquid'!$A$1:$U$57"}</definedName>
    <definedName name="__PCV4_2" localSheetId="16">{"'Liquid'!$A$1:$U$57"}</definedName>
    <definedName name="__PCV4_2" localSheetId="5">{"'Liquid'!$A$1:$U$57"}</definedName>
    <definedName name="__PCV4_2" localSheetId="6">{"'Liquid'!$A$1:$U$57"}</definedName>
    <definedName name="__PCV4_2">{"'Liquid'!$A$1:$U$57"}</definedName>
    <definedName name="__PCV4_3" localSheetId="7">{"'Liquid'!$A$1:$U$57"}</definedName>
    <definedName name="__PCV4_3" localSheetId="16">{"'Liquid'!$A$1:$U$57"}</definedName>
    <definedName name="__PCV4_3" localSheetId="5">{"'Liquid'!$A$1:$U$57"}</definedName>
    <definedName name="__PCV4_3" localSheetId="6">{"'Liquid'!$A$1:$U$57"}</definedName>
    <definedName name="__PCV4_3">{"'Liquid'!$A$1:$U$57"}</definedName>
    <definedName name="__PCV4_4" localSheetId="7">{"'Liquid'!$A$1:$U$57"}</definedName>
    <definedName name="__PCV4_4" localSheetId="16">{"'Liquid'!$A$1:$U$57"}</definedName>
    <definedName name="__PCV4_4" localSheetId="5">{"'Liquid'!$A$1:$U$57"}</definedName>
    <definedName name="__PCV4_4" localSheetId="6">{"'Liquid'!$A$1:$U$57"}</definedName>
    <definedName name="__PCV4_4">{"'Liquid'!$A$1:$U$57"}</definedName>
    <definedName name="__PCV4_5" localSheetId="7">{"'Liquid'!$A$1:$U$57"}</definedName>
    <definedName name="__PCV4_5" localSheetId="16">{"'Liquid'!$A$1:$U$57"}</definedName>
    <definedName name="__PCV4_5" localSheetId="5">{"'Liquid'!$A$1:$U$57"}</definedName>
    <definedName name="__PCV4_5" localSheetId="6">{"'Liquid'!$A$1:$U$57"}</definedName>
    <definedName name="__PCV4_5">{"'Liquid'!$A$1:$U$57"}</definedName>
    <definedName name="__PR1">NA()</definedName>
    <definedName name="__PR2">NA()</definedName>
    <definedName name="__PRN1">NA()</definedName>
    <definedName name="__PRN10">NA()</definedName>
    <definedName name="__PRN11">NA()</definedName>
    <definedName name="__PRN12">NA()</definedName>
    <definedName name="__PRN2">NA()</definedName>
    <definedName name="__PRN3">NA()</definedName>
    <definedName name="__PRN4">NA()</definedName>
    <definedName name="__PRN5">NA()</definedName>
    <definedName name="__PRN6">NA()</definedName>
    <definedName name="__PRN7">NA()</definedName>
    <definedName name="__PRN8">NA()</definedName>
    <definedName name="__PRN9">NA()</definedName>
    <definedName name="__PRT1">NA()</definedName>
    <definedName name="__PRT10">NA()</definedName>
    <definedName name="__PRT2">NA()</definedName>
    <definedName name="__PRT3">NA()</definedName>
    <definedName name="__PRT4">NA()</definedName>
    <definedName name="__PRT5">NA()</definedName>
    <definedName name="__PRT6">NA()</definedName>
    <definedName name="__PRT7">NA()</definedName>
    <definedName name="__PRT8">NA()</definedName>
    <definedName name="__PRT9">NA()</definedName>
    <definedName name="__pt1">"[13]!_xlbgnm.pt1"</definedName>
    <definedName name="__pt2">"[13]!_xlbgnm.pt2"</definedName>
    <definedName name="__Q2" localSheetId="7">{"'Overflow Tank '!$A$1:$Q$58"}</definedName>
    <definedName name="__Q2" localSheetId="16">{"'Overflow Tank '!$A$1:$Q$58"}</definedName>
    <definedName name="__Q2" localSheetId="5">{"'Overflow Tank '!$A$1:$Q$58"}</definedName>
    <definedName name="__Q2" localSheetId="6">{"'Overflow Tank '!$A$1:$Q$58"}</definedName>
    <definedName name="__Q2">{"'Overflow Tank '!$A$1:$Q$58"}</definedName>
    <definedName name="__Q2_1" localSheetId="7">{"'Overflow Tank '!$A$1:$Q$58"}</definedName>
    <definedName name="__Q2_1" localSheetId="16">{"'Overflow Tank '!$A$1:$Q$58"}</definedName>
    <definedName name="__Q2_1" localSheetId="5">{"'Overflow Tank '!$A$1:$Q$58"}</definedName>
    <definedName name="__Q2_1" localSheetId="6">{"'Overflow Tank '!$A$1:$Q$58"}</definedName>
    <definedName name="__Q2_1">{"'Overflow Tank '!$A$1:$Q$58"}</definedName>
    <definedName name="__Q2_2" localSheetId="7">{"'Overflow Tank '!$A$1:$Q$58"}</definedName>
    <definedName name="__Q2_2" localSheetId="16">{"'Overflow Tank '!$A$1:$Q$58"}</definedName>
    <definedName name="__Q2_2" localSheetId="5">{"'Overflow Tank '!$A$1:$Q$58"}</definedName>
    <definedName name="__Q2_2" localSheetId="6">{"'Overflow Tank '!$A$1:$Q$58"}</definedName>
    <definedName name="__Q2_2">{"'Overflow Tank '!$A$1:$Q$58"}</definedName>
    <definedName name="__Q2_3" localSheetId="7">{"'Overflow Tank '!$A$1:$Q$58"}</definedName>
    <definedName name="__Q2_3" localSheetId="16">{"'Overflow Tank '!$A$1:$Q$58"}</definedName>
    <definedName name="__Q2_3" localSheetId="5">{"'Overflow Tank '!$A$1:$Q$58"}</definedName>
    <definedName name="__Q2_3" localSheetId="6">{"'Overflow Tank '!$A$1:$Q$58"}</definedName>
    <definedName name="__Q2_3">{"'Overflow Tank '!$A$1:$Q$58"}</definedName>
    <definedName name="__Q2_4" localSheetId="7">{"'Overflow Tank '!$A$1:$Q$58"}</definedName>
    <definedName name="__Q2_4" localSheetId="16">{"'Overflow Tank '!$A$1:$Q$58"}</definedName>
    <definedName name="__Q2_4" localSheetId="5">{"'Overflow Tank '!$A$1:$Q$58"}</definedName>
    <definedName name="__Q2_4" localSheetId="6">{"'Overflow Tank '!$A$1:$Q$58"}</definedName>
    <definedName name="__Q2_4">{"'Overflow Tank '!$A$1:$Q$58"}</definedName>
    <definedName name="__Q2_5" localSheetId="7">{"'Overflow Tank '!$A$1:$Q$58"}</definedName>
    <definedName name="__Q2_5" localSheetId="16">{"'Overflow Tank '!$A$1:$Q$58"}</definedName>
    <definedName name="__Q2_5" localSheetId="5">{"'Overflow Tank '!$A$1:$Q$58"}</definedName>
    <definedName name="__Q2_5" localSheetId="6">{"'Overflow Tank '!$A$1:$Q$58"}</definedName>
    <definedName name="__Q2_5">{"'Overflow Tank '!$A$1:$Q$58"}</definedName>
    <definedName name="__REP1">NA()</definedName>
    <definedName name="__REP11">NA()</definedName>
    <definedName name="__REP14">NA()</definedName>
    <definedName name="__REP15">NA()</definedName>
    <definedName name="__REP2">NA()</definedName>
    <definedName name="__REP3">NA()</definedName>
    <definedName name="__REP4">NA()</definedName>
    <definedName name="__REP8">NA()</definedName>
    <definedName name="__RK1">NA()</definedName>
    <definedName name="__RK2">NA()</definedName>
    <definedName name="__ROW1">NA()</definedName>
    <definedName name="__ROW2">NA()</definedName>
    <definedName name="__ROW3">NA()</definedName>
    <definedName name="__SEP1">NA()</definedName>
    <definedName name="__SO23" localSheetId="7">{"'Liquid'!$A$1:$U$57"}</definedName>
    <definedName name="__SO23" localSheetId="16">{"'Liquid'!$A$1:$U$57"}</definedName>
    <definedName name="__SO23" localSheetId="5">{"'Liquid'!$A$1:$U$57"}</definedName>
    <definedName name="__SO23" localSheetId="6">{"'Liquid'!$A$1:$U$57"}</definedName>
    <definedName name="__SO23">{"'Liquid'!$A$1:$U$57"}</definedName>
    <definedName name="__SO23_1" localSheetId="7">{"'Liquid'!$A$1:$U$57"}</definedName>
    <definedName name="__SO23_1" localSheetId="16">{"'Liquid'!$A$1:$U$57"}</definedName>
    <definedName name="__SO23_1" localSheetId="5">{"'Liquid'!$A$1:$U$57"}</definedName>
    <definedName name="__SO23_1" localSheetId="6">{"'Liquid'!$A$1:$U$57"}</definedName>
    <definedName name="__SO23_1">{"'Liquid'!$A$1:$U$57"}</definedName>
    <definedName name="__SO23_2" localSheetId="7">{"'Liquid'!$A$1:$U$57"}</definedName>
    <definedName name="__SO23_2" localSheetId="16">{"'Liquid'!$A$1:$U$57"}</definedName>
    <definedName name="__SO23_2" localSheetId="5">{"'Liquid'!$A$1:$U$57"}</definedName>
    <definedName name="__SO23_2" localSheetId="6">{"'Liquid'!$A$1:$U$57"}</definedName>
    <definedName name="__SO23_2">{"'Liquid'!$A$1:$U$57"}</definedName>
    <definedName name="__SO23_3" localSheetId="7">{"'Liquid'!$A$1:$U$57"}</definedName>
    <definedName name="__SO23_3" localSheetId="16">{"'Liquid'!$A$1:$U$57"}</definedName>
    <definedName name="__SO23_3" localSheetId="5">{"'Liquid'!$A$1:$U$57"}</definedName>
    <definedName name="__SO23_3" localSheetId="6">{"'Liquid'!$A$1:$U$57"}</definedName>
    <definedName name="__SO23_3">{"'Liquid'!$A$1:$U$57"}</definedName>
    <definedName name="__SO23_4" localSheetId="7">{"'Liquid'!$A$1:$U$57"}</definedName>
    <definedName name="__SO23_4" localSheetId="16">{"'Liquid'!$A$1:$U$57"}</definedName>
    <definedName name="__SO23_4" localSheetId="5">{"'Liquid'!$A$1:$U$57"}</definedName>
    <definedName name="__SO23_4" localSheetId="6">{"'Liquid'!$A$1:$U$57"}</definedName>
    <definedName name="__SO23_4">{"'Liquid'!$A$1:$U$57"}</definedName>
    <definedName name="__SO23_5" localSheetId="7">{"'Liquid'!$A$1:$U$57"}</definedName>
    <definedName name="__SO23_5" localSheetId="16">{"'Liquid'!$A$1:$U$57"}</definedName>
    <definedName name="__SO23_5" localSheetId="5">{"'Liquid'!$A$1:$U$57"}</definedName>
    <definedName name="__SO23_5" localSheetId="6">{"'Liquid'!$A$1:$U$57"}</definedName>
    <definedName name="__SO23_5">{"'Liquid'!$A$1:$U$57"}</definedName>
    <definedName name="__SPP3">NA()</definedName>
    <definedName name="__TB2">NA()</definedName>
    <definedName name="__TB3">NA()</definedName>
    <definedName name="__THN1">NA()</definedName>
    <definedName name="__TLM1">NA()</definedName>
    <definedName name="__TLM2">NA()</definedName>
    <definedName name="__TLM3">NA()</definedName>
    <definedName name="__UUB1">NA()</definedName>
    <definedName name="__UUB2">NA()</definedName>
    <definedName name="__UUB3">NA()</definedName>
    <definedName name="__xlnm_Criteria">NA()</definedName>
    <definedName name="__xlnm_Database">NA()</definedName>
    <definedName name="__xlnm_Extract">NA()</definedName>
    <definedName name="__xlnm_Print_Area">NA()</definedName>
    <definedName name="__xlnm_Print_Titles">NA()</definedName>
    <definedName name="__xlnm_Recorder">NA()</definedName>
    <definedName name="_1_0equ">NA()</definedName>
    <definedName name="_10___0equ">NA()</definedName>
    <definedName name="_10_2">NA()</definedName>
    <definedName name="_10_5_98_7_10">NA()</definedName>
    <definedName name="_10A">NA()</definedName>
    <definedName name="_10B">NA()</definedName>
    <definedName name="_11____equ">NA()</definedName>
    <definedName name="_11A">NA()</definedName>
    <definedName name="_12_3">NA()</definedName>
    <definedName name="_12_COST_BBL">NA()</definedName>
    <definedName name="_123Graph_A">NA()</definedName>
    <definedName name="_123Graph_B">NA()</definedName>
    <definedName name="_12A">NA()</definedName>
    <definedName name="_12B">NA()</definedName>
    <definedName name="_13COST_BBL">NA()</definedName>
    <definedName name="_16A">NA()</definedName>
    <definedName name="_221">NA()</definedName>
    <definedName name="_2equ">NA()</definedName>
    <definedName name="_3__123Graph_XCHART_2">NA()</definedName>
    <definedName name="_4__RK_KAP">NA()</definedName>
    <definedName name="_4_1">NA()</definedName>
    <definedName name="_412">NA()</definedName>
    <definedName name="_42__123Graph_XCHART_2">NA()</definedName>
    <definedName name="_46_0equ">NA()</definedName>
    <definedName name="_4A">NA()</definedName>
    <definedName name="_5__19_5__Drill_Pipe">NA()</definedName>
    <definedName name="_5_2">NA()</definedName>
    <definedName name="_5_RK_OPS">NA()</definedName>
    <definedName name="_50equ">NA()</definedName>
    <definedName name="_51_1">NA()</definedName>
    <definedName name="_52_2">NA()</definedName>
    <definedName name="_521">NA()</definedName>
    <definedName name="_53_3">NA()</definedName>
    <definedName name="_54COST_BBL">NA()</definedName>
    <definedName name="_6__123Graph_XCHART_2">NA()</definedName>
    <definedName name="_6_3">NA()</definedName>
    <definedName name="_7COST_BBL">NA()</definedName>
    <definedName name="_8_1">NA()</definedName>
    <definedName name="_9___123Graph_XCHART_2">NA()</definedName>
    <definedName name="_9_5_8_43_5">NA()</definedName>
    <definedName name="_A20000">NA()</definedName>
    <definedName name="_ABI2001">NA()</definedName>
    <definedName name="_ABI2002">NA()</definedName>
    <definedName name="_APR1">NA()</definedName>
    <definedName name="_APT1">NA()</definedName>
    <definedName name="_APT2">NA()</definedName>
    <definedName name="_APT3">NA()</definedName>
    <definedName name="_AtRisk_SimSetting_AutomaticallyGenerateReports">FALSE</definedName>
    <definedName name="_AtRisk_SimSetting_AutomaticResultsDisplayMode">0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LiveUpdate">TRUE</definedName>
    <definedName name="_AtRisk_SimSetting_LiveUpdatePeriod">-1</definedName>
    <definedName name="_AtRisk_SimSetting_RandomNumberGenerator">0</definedName>
    <definedName name="_AtRisk_SimSetting_ReportsList">0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Behavior">0</definedName>
    <definedName name="_AtRisk_SimSetting_StdRecalcWithoutRiskStatic">0</definedName>
    <definedName name="_AUG1">NA()</definedName>
    <definedName name="_c">NA()</definedName>
    <definedName name="_Csg1338">NA()</definedName>
    <definedName name="_Csg30">NA()</definedName>
    <definedName name="_Csg958">NA()</definedName>
    <definedName name="_d">NA()</definedName>
    <definedName name="_DAT15">NA()</definedName>
    <definedName name="_DAT16">NA()</definedName>
    <definedName name="_DAT17">NA()</definedName>
    <definedName name="_DAT18">NA()</definedName>
    <definedName name="_DAT19">NA()</definedName>
    <definedName name="_DAT20">NA()</definedName>
    <definedName name="_DAT21">NA()</definedName>
    <definedName name="_DAT22">NA()</definedName>
    <definedName name="_DAT23">NA()</definedName>
    <definedName name="_DAT24">NA()</definedName>
    <definedName name="_DAT25">NA()</definedName>
    <definedName name="_DAT26">NA()</definedName>
    <definedName name="_DAT27">NA()</definedName>
    <definedName name="_DAT28">NA()</definedName>
    <definedName name="_DAT29">NA()</definedName>
    <definedName name="_DAT30">NA()</definedName>
    <definedName name="_DAT31">NA()</definedName>
    <definedName name="_DAT32">NA()</definedName>
    <definedName name="_DAT33">NA()</definedName>
    <definedName name="_DAT34">NA()</definedName>
    <definedName name="_DAT35">NA()</definedName>
    <definedName name="_DAT36">NA()</definedName>
    <definedName name="_DAT37">NA()</definedName>
    <definedName name="_DAT38">NA()</definedName>
    <definedName name="_DAT39">NA()</definedName>
    <definedName name="_DAT40">NA()</definedName>
    <definedName name="_DEC1">NA()</definedName>
    <definedName name="_DEP3">NA()</definedName>
    <definedName name="_dua2">NA()</definedName>
    <definedName name="_er">NA()</definedName>
    <definedName name="_f">NA()</definedName>
    <definedName name="_FEB1">NA()</definedName>
    <definedName name="_FMR2">NA()</definedName>
    <definedName name="_FMR3">NA()</definedName>
    <definedName name="_g">NA()</definedName>
    <definedName name="_GRF4905">NA()</definedName>
    <definedName name="_h">NA()</definedName>
    <definedName name="_HAL10">NA()</definedName>
    <definedName name="_HAL11">NA()</definedName>
    <definedName name="_HAL12">NA()</definedName>
    <definedName name="_HAL13">NA()</definedName>
    <definedName name="_HAL14">NA()</definedName>
    <definedName name="_HAL15">NA()</definedName>
    <definedName name="_HAL16">NA()</definedName>
    <definedName name="_HAL17">NA()</definedName>
    <definedName name="_HAL9">NA()</definedName>
    <definedName name="_i">NA()</definedName>
    <definedName name="_IN">NA()</definedName>
    <definedName name="_int1">"[13]!_int1"</definedName>
    <definedName name="_j">NA()</definedName>
    <definedName name="_JAN1">NA()</definedName>
    <definedName name="_JBS4">NA()</definedName>
    <definedName name="_JUL1">NA()</definedName>
    <definedName name="_k">NA()</definedName>
    <definedName name="_KCO">NA()</definedName>
    <definedName name="_l">NA()</definedName>
    <definedName name="_LY2">NA()</definedName>
    <definedName name="_MAIN">NA()</definedName>
    <definedName name="_MAR1">NA()</definedName>
    <definedName name="_MAY1">NA()</definedName>
    <definedName name="_MSI22">NA()</definedName>
    <definedName name="_NA">NA()</definedName>
    <definedName name="_NET1">NA()</definedName>
    <definedName name="_NET3">NA()</definedName>
    <definedName name="_NET4">NA()</definedName>
    <definedName name="_net5">NA()</definedName>
    <definedName name="_NOV1">NA()</definedName>
    <definedName name="_o">NA()</definedName>
    <definedName name="_OCT1">NA()</definedName>
    <definedName name="_OGN23">NA()</definedName>
    <definedName name="_oil2">NA()</definedName>
    <definedName name="_OP1">NA()</definedName>
    <definedName name="_OP2">NA()</definedName>
    <definedName name="_op3">NA()</definedName>
    <definedName name="_op4">NA()</definedName>
    <definedName name="_Order1">255</definedName>
    <definedName name="_Order2">255</definedName>
    <definedName name="_OWN500">NA()</definedName>
    <definedName name="_OWN511">NA()</definedName>
    <definedName name="_OWN512">NA()</definedName>
    <definedName name="_OWN531">NA()</definedName>
    <definedName name="_OWN532">NA()</definedName>
    <definedName name="_OWN541">NA()</definedName>
    <definedName name="_OWN542">NA()</definedName>
    <definedName name="_OWN559">NA()</definedName>
    <definedName name="_OWN569">NA()</definedName>
    <definedName name="_OWN589">NA()</definedName>
    <definedName name="_OWN599">NA()</definedName>
    <definedName name="_p">NA()</definedName>
    <definedName name="_PCV1501" localSheetId="7">{"'Liquid'!$A$1:$U$57"}</definedName>
    <definedName name="_PCV1501" localSheetId="16">{"'Liquid'!$A$1:$U$57"}</definedName>
    <definedName name="_PCV1501" localSheetId="5">{"'Liquid'!$A$1:$U$57"}</definedName>
    <definedName name="_PCV1501" localSheetId="6">{"'Liquid'!$A$1:$U$57"}</definedName>
    <definedName name="_PCV1501">{"'Liquid'!$A$1:$U$57"}</definedName>
    <definedName name="_PCV1501_1" localSheetId="7">{"'Liquid'!$A$1:$U$57"}</definedName>
    <definedName name="_PCV1501_1" localSheetId="16">{"'Liquid'!$A$1:$U$57"}</definedName>
    <definedName name="_PCV1501_1" localSheetId="5">{"'Liquid'!$A$1:$U$57"}</definedName>
    <definedName name="_PCV1501_1" localSheetId="6">{"'Liquid'!$A$1:$U$57"}</definedName>
    <definedName name="_PCV1501_1">{"'Liquid'!$A$1:$U$57"}</definedName>
    <definedName name="_PCV1501_2" localSheetId="7">{"'Liquid'!$A$1:$U$57"}</definedName>
    <definedName name="_PCV1501_2" localSheetId="16">{"'Liquid'!$A$1:$U$57"}</definedName>
    <definedName name="_PCV1501_2" localSheetId="5">{"'Liquid'!$A$1:$U$57"}</definedName>
    <definedName name="_PCV1501_2" localSheetId="6">{"'Liquid'!$A$1:$U$57"}</definedName>
    <definedName name="_PCV1501_2">{"'Liquid'!$A$1:$U$57"}</definedName>
    <definedName name="_PCV1501_3" localSheetId="7">{"'Liquid'!$A$1:$U$57"}</definedName>
    <definedName name="_PCV1501_3" localSheetId="16">{"'Liquid'!$A$1:$U$57"}</definedName>
    <definedName name="_PCV1501_3" localSheetId="5">{"'Liquid'!$A$1:$U$57"}</definedName>
    <definedName name="_PCV1501_3" localSheetId="6">{"'Liquid'!$A$1:$U$57"}</definedName>
    <definedName name="_PCV1501_3">{"'Liquid'!$A$1:$U$57"}</definedName>
    <definedName name="_PCV1501_4" localSheetId="7">{"'Liquid'!$A$1:$U$57"}</definedName>
    <definedName name="_PCV1501_4" localSheetId="16">{"'Liquid'!$A$1:$U$57"}</definedName>
    <definedName name="_PCV1501_4" localSheetId="5">{"'Liquid'!$A$1:$U$57"}</definedName>
    <definedName name="_PCV1501_4" localSheetId="6">{"'Liquid'!$A$1:$U$57"}</definedName>
    <definedName name="_PCV1501_4">{"'Liquid'!$A$1:$U$57"}</definedName>
    <definedName name="_PCV1501_5" localSheetId="7">{"'Liquid'!$A$1:$U$57"}</definedName>
    <definedName name="_PCV1501_5" localSheetId="16">{"'Liquid'!$A$1:$U$57"}</definedName>
    <definedName name="_PCV1501_5" localSheetId="5">{"'Liquid'!$A$1:$U$57"}</definedName>
    <definedName name="_PCV1501_5" localSheetId="6">{"'Liquid'!$A$1:$U$57"}</definedName>
    <definedName name="_PCV1501_5">{"'Liquid'!$A$1:$U$57"}</definedName>
    <definedName name="_PCV4" localSheetId="7">{"'Liquid'!$A$1:$U$57"}</definedName>
    <definedName name="_PCV4" localSheetId="16">{"'Liquid'!$A$1:$U$57"}</definedName>
    <definedName name="_PCV4" localSheetId="5">{"'Liquid'!$A$1:$U$57"}</definedName>
    <definedName name="_PCV4" localSheetId="6">{"'Liquid'!$A$1:$U$57"}</definedName>
    <definedName name="_PCV4">{"'Liquid'!$A$1:$U$57"}</definedName>
    <definedName name="_PCV4_1" localSheetId="7">{"'Liquid'!$A$1:$U$57"}</definedName>
    <definedName name="_PCV4_1" localSheetId="16">{"'Liquid'!$A$1:$U$57"}</definedName>
    <definedName name="_PCV4_1" localSheetId="5">{"'Liquid'!$A$1:$U$57"}</definedName>
    <definedName name="_PCV4_1" localSheetId="6">{"'Liquid'!$A$1:$U$57"}</definedName>
    <definedName name="_PCV4_1">{"'Liquid'!$A$1:$U$57"}</definedName>
    <definedName name="_PCV4_2" localSheetId="7">{"'Liquid'!$A$1:$U$57"}</definedName>
    <definedName name="_PCV4_2" localSheetId="16">{"'Liquid'!$A$1:$U$57"}</definedName>
    <definedName name="_PCV4_2" localSheetId="5">{"'Liquid'!$A$1:$U$57"}</definedName>
    <definedName name="_PCV4_2" localSheetId="6">{"'Liquid'!$A$1:$U$57"}</definedName>
    <definedName name="_PCV4_2">{"'Liquid'!$A$1:$U$57"}</definedName>
    <definedName name="_PCV4_3" localSheetId="7">{"'Liquid'!$A$1:$U$57"}</definedName>
    <definedName name="_PCV4_3" localSheetId="16">{"'Liquid'!$A$1:$U$57"}</definedName>
    <definedName name="_PCV4_3" localSheetId="5">{"'Liquid'!$A$1:$U$57"}</definedName>
    <definedName name="_PCV4_3" localSheetId="6">{"'Liquid'!$A$1:$U$57"}</definedName>
    <definedName name="_PCV4_3">{"'Liquid'!$A$1:$U$57"}</definedName>
    <definedName name="_PCV4_4" localSheetId="7">{"'Liquid'!$A$1:$U$57"}</definedName>
    <definedName name="_PCV4_4" localSheetId="16">{"'Liquid'!$A$1:$U$57"}</definedName>
    <definedName name="_PCV4_4" localSheetId="5">{"'Liquid'!$A$1:$U$57"}</definedName>
    <definedName name="_PCV4_4" localSheetId="6">{"'Liquid'!$A$1:$U$57"}</definedName>
    <definedName name="_PCV4_4">{"'Liquid'!$A$1:$U$57"}</definedName>
    <definedName name="_PCV4_5" localSheetId="7">{"'Liquid'!$A$1:$U$57"}</definedName>
    <definedName name="_PCV4_5" localSheetId="16">{"'Liquid'!$A$1:$U$57"}</definedName>
    <definedName name="_PCV4_5" localSheetId="5">{"'Liquid'!$A$1:$U$57"}</definedName>
    <definedName name="_PCV4_5" localSheetId="6">{"'Liquid'!$A$1:$U$57"}</definedName>
    <definedName name="_PCV4_5">{"'Liquid'!$A$1:$U$57"}</definedName>
    <definedName name="_PR1">NA()</definedName>
    <definedName name="_PR2">NA()</definedName>
    <definedName name="_PRN1">NA()</definedName>
    <definedName name="_PRN10">NA()</definedName>
    <definedName name="_PRN11">NA()</definedName>
    <definedName name="_PRN12">NA()</definedName>
    <definedName name="_PRN2">NA()</definedName>
    <definedName name="_PRN3">NA()</definedName>
    <definedName name="_PRN4">NA()</definedName>
    <definedName name="_PRN5">NA()</definedName>
    <definedName name="_PRN6">NA()</definedName>
    <definedName name="_PRN7">NA()</definedName>
    <definedName name="_PRN8">NA()</definedName>
    <definedName name="_PRN9">NA()</definedName>
    <definedName name="_PRT1">NA()</definedName>
    <definedName name="_PRT10">NA()</definedName>
    <definedName name="_PRT2">NA()</definedName>
    <definedName name="_PRT3">NA()</definedName>
    <definedName name="_PRT4">NA()</definedName>
    <definedName name="_PRT5">NA()</definedName>
    <definedName name="_PRT6">NA()</definedName>
    <definedName name="_PRT7">NA()</definedName>
    <definedName name="_PRT8">NA()</definedName>
    <definedName name="_PRT9">NA()</definedName>
    <definedName name="_pt1">"[13]!_pt1"</definedName>
    <definedName name="_pt2">"[13]!_pt2"</definedName>
    <definedName name="_Q2" localSheetId="7">{"'Overflow Tank '!$A$1:$Q$58"}</definedName>
    <definedName name="_Q2" localSheetId="16">{"'Overflow Tank '!$A$1:$Q$58"}</definedName>
    <definedName name="_Q2" localSheetId="5">{"'Overflow Tank '!$A$1:$Q$58"}</definedName>
    <definedName name="_Q2" localSheetId="6">{"'Overflow Tank '!$A$1:$Q$58"}</definedName>
    <definedName name="_Q2">{"'Overflow Tank '!$A$1:$Q$58"}</definedName>
    <definedName name="_Q2_1" localSheetId="7">{"'Overflow Tank '!$A$1:$Q$58"}</definedName>
    <definedName name="_Q2_1" localSheetId="16">{"'Overflow Tank '!$A$1:$Q$58"}</definedName>
    <definedName name="_Q2_1" localSheetId="5">{"'Overflow Tank '!$A$1:$Q$58"}</definedName>
    <definedName name="_Q2_1" localSheetId="6">{"'Overflow Tank '!$A$1:$Q$58"}</definedName>
    <definedName name="_Q2_1">{"'Overflow Tank '!$A$1:$Q$58"}</definedName>
    <definedName name="_Q2_2" localSheetId="7">{"'Overflow Tank '!$A$1:$Q$58"}</definedName>
    <definedName name="_Q2_2" localSheetId="16">{"'Overflow Tank '!$A$1:$Q$58"}</definedName>
    <definedName name="_Q2_2" localSheetId="5">{"'Overflow Tank '!$A$1:$Q$58"}</definedName>
    <definedName name="_Q2_2" localSheetId="6">{"'Overflow Tank '!$A$1:$Q$58"}</definedName>
    <definedName name="_Q2_2">{"'Overflow Tank '!$A$1:$Q$58"}</definedName>
    <definedName name="_Q2_3" localSheetId="7">{"'Overflow Tank '!$A$1:$Q$58"}</definedName>
    <definedName name="_Q2_3" localSheetId="16">{"'Overflow Tank '!$A$1:$Q$58"}</definedName>
    <definedName name="_Q2_3" localSheetId="5">{"'Overflow Tank '!$A$1:$Q$58"}</definedName>
    <definedName name="_Q2_3" localSheetId="6">{"'Overflow Tank '!$A$1:$Q$58"}</definedName>
    <definedName name="_Q2_3">{"'Overflow Tank '!$A$1:$Q$58"}</definedName>
    <definedName name="_Q2_4" localSheetId="7">{"'Overflow Tank '!$A$1:$Q$58"}</definedName>
    <definedName name="_Q2_4" localSheetId="16">{"'Overflow Tank '!$A$1:$Q$58"}</definedName>
    <definedName name="_Q2_4" localSheetId="5">{"'Overflow Tank '!$A$1:$Q$58"}</definedName>
    <definedName name="_Q2_4" localSheetId="6">{"'Overflow Tank '!$A$1:$Q$58"}</definedName>
    <definedName name="_Q2_4">{"'Overflow Tank '!$A$1:$Q$58"}</definedName>
    <definedName name="_Q2_5" localSheetId="7">{"'Overflow Tank '!$A$1:$Q$58"}</definedName>
    <definedName name="_Q2_5" localSheetId="16">{"'Overflow Tank '!$A$1:$Q$58"}</definedName>
    <definedName name="_Q2_5" localSheetId="5">{"'Overflow Tank '!$A$1:$Q$58"}</definedName>
    <definedName name="_Q2_5" localSheetId="6">{"'Overflow Tank '!$A$1:$Q$58"}</definedName>
    <definedName name="_Q2_5">{"'Overflow Tank '!$A$1:$Q$58"}</definedName>
    <definedName name="_Qtr1">NA()</definedName>
    <definedName name="_Qtr2">NA()</definedName>
    <definedName name="_Qtr3">NA()</definedName>
    <definedName name="_Qtr4">NA()</definedName>
    <definedName name="_r">NA()</definedName>
    <definedName name="_R11ATT">NA()</definedName>
    <definedName name="_R16_1">NA()</definedName>
    <definedName name="_R16_1OIL">NA()</definedName>
    <definedName name="_R16_2">NA()</definedName>
    <definedName name="_R16_2GAS">NA()</definedName>
    <definedName name="_R4ATT">NA()</definedName>
    <definedName name="_R8ATT">NA()</definedName>
    <definedName name="_R8WKS">NA()</definedName>
    <definedName name="_Regression_Int">1</definedName>
    <definedName name="_REP1">NA()</definedName>
    <definedName name="_REP11">NA()</definedName>
    <definedName name="_REP14">NA()</definedName>
    <definedName name="_REP15">NA()</definedName>
    <definedName name="_REP2">NA()</definedName>
    <definedName name="_REP3">NA()</definedName>
    <definedName name="_REP4">NA()</definedName>
    <definedName name="_REP8">NA()</definedName>
    <definedName name="_RK1">NA()</definedName>
    <definedName name="_RK2">NA()</definedName>
    <definedName name="_ROW1">NA()</definedName>
    <definedName name="_ROW2">NA()</definedName>
    <definedName name="_ROW3">NA()</definedName>
    <definedName name="_SEP1">NA()</definedName>
    <definedName name="_SO23" localSheetId="7">{"'Liquid'!$A$1:$U$57"}</definedName>
    <definedName name="_SO23" localSheetId="16">{"'Liquid'!$A$1:$U$57"}</definedName>
    <definedName name="_SO23" localSheetId="5">{"'Liquid'!$A$1:$U$57"}</definedName>
    <definedName name="_SO23" localSheetId="6">{"'Liquid'!$A$1:$U$57"}</definedName>
    <definedName name="_SO23">{"'Liquid'!$A$1:$U$57"}</definedName>
    <definedName name="_SO23_1" localSheetId="7">{"'Liquid'!$A$1:$U$57"}</definedName>
    <definedName name="_SO23_1" localSheetId="16">{"'Liquid'!$A$1:$U$57"}</definedName>
    <definedName name="_SO23_1" localSheetId="5">{"'Liquid'!$A$1:$U$57"}</definedName>
    <definedName name="_SO23_1" localSheetId="6">{"'Liquid'!$A$1:$U$57"}</definedName>
    <definedName name="_SO23_1">{"'Liquid'!$A$1:$U$57"}</definedName>
    <definedName name="_SO23_2" localSheetId="7">{"'Liquid'!$A$1:$U$57"}</definedName>
    <definedName name="_SO23_2" localSheetId="16">{"'Liquid'!$A$1:$U$57"}</definedName>
    <definedName name="_SO23_2" localSheetId="5">{"'Liquid'!$A$1:$U$57"}</definedName>
    <definedName name="_SO23_2" localSheetId="6">{"'Liquid'!$A$1:$U$57"}</definedName>
    <definedName name="_SO23_2">{"'Liquid'!$A$1:$U$57"}</definedName>
    <definedName name="_SO23_3" localSheetId="7">{"'Liquid'!$A$1:$U$57"}</definedName>
    <definedName name="_SO23_3" localSheetId="16">{"'Liquid'!$A$1:$U$57"}</definedName>
    <definedName name="_SO23_3" localSheetId="5">{"'Liquid'!$A$1:$U$57"}</definedName>
    <definedName name="_SO23_3" localSheetId="6">{"'Liquid'!$A$1:$U$57"}</definedName>
    <definedName name="_SO23_3">{"'Liquid'!$A$1:$U$57"}</definedName>
    <definedName name="_SO23_4" localSheetId="7">{"'Liquid'!$A$1:$U$57"}</definedName>
    <definedName name="_SO23_4" localSheetId="16">{"'Liquid'!$A$1:$U$57"}</definedName>
    <definedName name="_SO23_4" localSheetId="5">{"'Liquid'!$A$1:$U$57"}</definedName>
    <definedName name="_SO23_4" localSheetId="6">{"'Liquid'!$A$1:$U$57"}</definedName>
    <definedName name="_SO23_4">{"'Liquid'!$A$1:$U$57"}</definedName>
    <definedName name="_SO23_5" localSheetId="7">{"'Liquid'!$A$1:$U$57"}</definedName>
    <definedName name="_SO23_5" localSheetId="16">{"'Liquid'!$A$1:$U$57"}</definedName>
    <definedName name="_SO23_5" localSheetId="5">{"'Liquid'!$A$1:$U$57"}</definedName>
    <definedName name="_SO23_5" localSheetId="6">{"'Liquid'!$A$1:$U$57"}</definedName>
    <definedName name="_SO23_5">{"'Liquid'!$A$1:$U$57"}</definedName>
    <definedName name="_SPP3">NA()</definedName>
    <definedName name="_t">NA()</definedName>
    <definedName name="_TB2">NA()</definedName>
    <definedName name="_TB3">NA()</definedName>
    <definedName name="_THN1">NA()</definedName>
    <definedName name="_TLJ139">NA()</definedName>
    <definedName name="_TLJ160">NA()</definedName>
    <definedName name="_TLM1">NA()</definedName>
    <definedName name="_TLM2">NA()</definedName>
    <definedName name="_TLM3">NA()</definedName>
    <definedName name="_u">NA()</definedName>
    <definedName name="_UUB1">NA()</definedName>
    <definedName name="_UUB2">NA()</definedName>
    <definedName name="_UUB3">NA()</definedName>
    <definedName name="_v">NA()</definedName>
    <definedName name="_V100" localSheetId="7">{"'Overflow Tank '!$A$1:$Q$58"}</definedName>
    <definedName name="_V100" localSheetId="16">{"'Overflow Tank '!$A$1:$Q$58"}</definedName>
    <definedName name="_V100" localSheetId="5">{"'Overflow Tank '!$A$1:$Q$58"}</definedName>
    <definedName name="_V100" localSheetId="6">{"'Overflow Tank '!$A$1:$Q$58"}</definedName>
    <definedName name="_V100">{"'Overflow Tank '!$A$1:$Q$58"}</definedName>
    <definedName name="_V100_1" localSheetId="7">{"'Overflow Tank '!$A$1:$Q$58"}</definedName>
    <definedName name="_V100_1" localSheetId="16">{"'Overflow Tank '!$A$1:$Q$58"}</definedName>
    <definedName name="_V100_1" localSheetId="5">{"'Overflow Tank '!$A$1:$Q$58"}</definedName>
    <definedName name="_V100_1" localSheetId="6">{"'Overflow Tank '!$A$1:$Q$58"}</definedName>
    <definedName name="_V100_1">{"'Overflow Tank '!$A$1:$Q$58"}</definedName>
    <definedName name="_V100_2" localSheetId="7">{"'Overflow Tank '!$A$1:$Q$58"}</definedName>
    <definedName name="_V100_2" localSheetId="16">{"'Overflow Tank '!$A$1:$Q$58"}</definedName>
    <definedName name="_V100_2" localSheetId="5">{"'Overflow Tank '!$A$1:$Q$58"}</definedName>
    <definedName name="_V100_2" localSheetId="6">{"'Overflow Tank '!$A$1:$Q$58"}</definedName>
    <definedName name="_V100_2">{"'Overflow Tank '!$A$1:$Q$58"}</definedName>
    <definedName name="_V100_3" localSheetId="7">{"'Overflow Tank '!$A$1:$Q$58"}</definedName>
    <definedName name="_V100_3" localSheetId="16">{"'Overflow Tank '!$A$1:$Q$58"}</definedName>
    <definedName name="_V100_3" localSheetId="5">{"'Overflow Tank '!$A$1:$Q$58"}</definedName>
    <definedName name="_V100_3" localSheetId="6">{"'Overflow Tank '!$A$1:$Q$58"}</definedName>
    <definedName name="_V100_3">{"'Overflow Tank '!$A$1:$Q$58"}</definedName>
    <definedName name="_V100_4" localSheetId="7">{"'Overflow Tank '!$A$1:$Q$58"}</definedName>
    <definedName name="_V100_4" localSheetId="16">{"'Overflow Tank '!$A$1:$Q$58"}</definedName>
    <definedName name="_V100_4" localSheetId="5">{"'Overflow Tank '!$A$1:$Q$58"}</definedName>
    <definedName name="_V100_4" localSheetId="6">{"'Overflow Tank '!$A$1:$Q$58"}</definedName>
    <definedName name="_V100_4">{"'Overflow Tank '!$A$1:$Q$58"}</definedName>
    <definedName name="_V100_5" localSheetId="7">{"'Overflow Tank '!$A$1:$Q$58"}</definedName>
    <definedName name="_V100_5" localSheetId="16">{"'Overflow Tank '!$A$1:$Q$58"}</definedName>
    <definedName name="_V100_5" localSheetId="5">{"'Overflow Tank '!$A$1:$Q$58"}</definedName>
    <definedName name="_V100_5" localSheetId="6">{"'Overflow Tank '!$A$1:$Q$58"}</definedName>
    <definedName name="_V100_5">{"'Overflow Tank '!$A$1:$Q$58"}</definedName>
    <definedName name="_x">NA()</definedName>
    <definedName name="_XX">NA()</definedName>
    <definedName name="_z">NA()</definedName>
    <definedName name="A_ENDLNG">NA()</definedName>
    <definedName name="A_LNG">NA()</definedName>
    <definedName name="aaaaaaaa" localSheetId="7">{"'장비'!$A$3:$M$12"}</definedName>
    <definedName name="aaaaaaaa" localSheetId="16">{"'장비'!$A$3:$M$12"}</definedName>
    <definedName name="aaaaaaaa" localSheetId="5">{"'장비'!$A$3:$M$12"}</definedName>
    <definedName name="aaaaaaaa" localSheetId="6">{"'장비'!$A$3:$M$12"}</definedName>
    <definedName name="aaaaaaaa">{"'장비'!$A$3:$M$12"}</definedName>
    <definedName name="aaaaaaaa_1" localSheetId="7">{"'장비'!$A$3:$M$12"}</definedName>
    <definedName name="aaaaaaaa_1" localSheetId="16">{"'장비'!$A$3:$M$12"}</definedName>
    <definedName name="aaaaaaaa_1" localSheetId="5">{"'장비'!$A$3:$M$12"}</definedName>
    <definedName name="aaaaaaaa_1" localSheetId="6">{"'장비'!$A$3:$M$12"}</definedName>
    <definedName name="aaaaaaaa_1">{"'장비'!$A$3:$M$12"}</definedName>
    <definedName name="aaaaaaaa_2" localSheetId="7">{"'장비'!$A$3:$M$12"}</definedName>
    <definedName name="aaaaaaaa_2" localSheetId="16">{"'장비'!$A$3:$M$12"}</definedName>
    <definedName name="aaaaaaaa_2" localSheetId="5">{"'장비'!$A$3:$M$12"}</definedName>
    <definedName name="aaaaaaaa_2" localSheetId="6">{"'장비'!$A$3:$M$12"}</definedName>
    <definedName name="aaaaaaaa_2">{"'장비'!$A$3:$M$12"}</definedName>
    <definedName name="aaaaaaaa_3" localSheetId="7">{"'장비'!$A$3:$M$12"}</definedName>
    <definedName name="aaaaaaaa_3" localSheetId="16">{"'장비'!$A$3:$M$12"}</definedName>
    <definedName name="aaaaaaaa_3" localSheetId="5">{"'장비'!$A$3:$M$12"}</definedName>
    <definedName name="aaaaaaaa_3" localSheetId="6">{"'장비'!$A$3:$M$12"}</definedName>
    <definedName name="aaaaaaaa_3">{"'장비'!$A$3:$M$12"}</definedName>
    <definedName name="aaaaaaaa_4" localSheetId="7">{"'장비'!$A$3:$M$12"}</definedName>
    <definedName name="aaaaaaaa_4" localSheetId="16">{"'장비'!$A$3:$M$12"}</definedName>
    <definedName name="aaaaaaaa_4" localSheetId="5">{"'장비'!$A$3:$M$12"}</definedName>
    <definedName name="aaaaaaaa_4" localSheetId="6">{"'장비'!$A$3:$M$12"}</definedName>
    <definedName name="aaaaaaaa_4">{"'장비'!$A$3:$M$12"}</definedName>
    <definedName name="aaaaaaaa_5" localSheetId="7">{"'장비'!$A$3:$M$12"}</definedName>
    <definedName name="aaaaaaaa_5" localSheetId="16">{"'장비'!$A$3:$M$12"}</definedName>
    <definedName name="aaaaaaaa_5" localSheetId="5">{"'장비'!$A$3:$M$12"}</definedName>
    <definedName name="aaaaaaaa_5" localSheetId="6">{"'장비'!$A$3:$M$12"}</definedName>
    <definedName name="aaaaaaaa_5">{"'장비'!$A$3:$M$12"}</definedName>
    <definedName name="ABAB">NA()</definedName>
    <definedName name="ABI">NA()</definedName>
    <definedName name="ABI_FUNGSI">NA()</definedName>
    <definedName name="ABO">NA()</definedName>
    <definedName name="AccessDatabase">"C:\My Documents\Konstruksi\MM-Unpad\Ged-C\RABGedung-C.mdb"</definedName>
    <definedName name="ACCOUNT">NA()</definedName>
    <definedName name="ACCOUNT_ACTUAL">NA()</definedName>
    <definedName name="ACCOUNT_DEV">NA()</definedName>
    <definedName name="ACCOUNT_EXPL">NA()</definedName>
    <definedName name="ACCRUEDEXPENSE">NA()</definedName>
    <definedName name="ACCT_MAY">NA()</definedName>
    <definedName name="ACCT_TB_SEP09">NA()</definedName>
    <definedName name="accumdeprbegbalBuildingsandimprovements">NA()</definedName>
    <definedName name="accumdeprbegbalCIP">NA()</definedName>
    <definedName name="accumdeprbegbalfurniture_Fixture">NA()</definedName>
    <definedName name="accumdeprbegbalLandandlandrights">NA()</definedName>
    <definedName name="accumdeprbegbalLandimprovements">NA()</definedName>
    <definedName name="accumdeprbegbalLease">NA()</definedName>
    <definedName name="accumdeprbegbalMachineryandequipment">NA()</definedName>
    <definedName name="accumdeprbegbalMatureplantations">NA()</definedName>
    <definedName name="accumdeprbegbalOfficeequipment">NA()</definedName>
    <definedName name="accumdeprbegbalTelecommunicationsequipment">NA()</definedName>
    <definedName name="accumdeprbegbalTransportationequipment">NA()</definedName>
    <definedName name="actual">NA()</definedName>
    <definedName name="ADDPAININCAPITAL">NA()</definedName>
    <definedName name="ADVANCEFORSALE">NA()</definedName>
    <definedName name="ADVANCES">NA()</definedName>
    <definedName name="ADVFORACQUISITIONOFINVESTMENT">NA()</definedName>
    <definedName name="AFE_Pertamina">NA()</definedName>
    <definedName name="AFE_Unocal">NA()</definedName>
    <definedName name="AFE19SS">NA()</definedName>
    <definedName name="AFES">NA()</definedName>
    <definedName name="afessss">NA()</definedName>
    <definedName name="AGALL">NA()</definedName>
    <definedName name="AGALL1">NA()</definedName>
    <definedName name="AGALL2">NA()</definedName>
    <definedName name="AGSUMM">NA()</definedName>
    <definedName name="alan">NA()</definedName>
    <definedName name="ALF">NA()</definedName>
    <definedName name="AMIN">NA()</definedName>
    <definedName name="AMNKPRC">NA()</definedName>
    <definedName name="anscount">2</definedName>
    <definedName name="AP_USD">NA()</definedName>
    <definedName name="APAFFBB">NA()</definedName>
    <definedName name="APDEFERREDTAX">NA()</definedName>
    <definedName name="API_Number">NA()</definedName>
    <definedName name="APINTERCOMPANYACCOUNT">NA()</definedName>
    <definedName name="APMINORITYINTEREST">NA()</definedName>
    <definedName name="APOTHRELATED">NA()</definedName>
    <definedName name="APOTHTHIRD">NA()</definedName>
    <definedName name="APPOEC1">NA()</definedName>
    <definedName name="APPOEC2">NA()</definedName>
    <definedName name="APPOEC3">NA()</definedName>
    <definedName name="APPOEC4">NA()</definedName>
    <definedName name="APPOECT">NA()</definedName>
    <definedName name="APPOECX">NA()</definedName>
    <definedName name="APSUBSBB">NA()</definedName>
    <definedName name="APTRADRELATED">NA()</definedName>
    <definedName name="APTRADTHIRD">NA()</definedName>
    <definedName name="ARA_Threshold">NA()</definedName>
    <definedName name="ARAFFBB">NA()</definedName>
    <definedName name="Arial">NA()</definedName>
    <definedName name="ARJUNA">NA()</definedName>
    <definedName name="AROTHRELATED">NA()</definedName>
    <definedName name="AROTHTHIRD">NA()</definedName>
    <definedName name="ARP_Threshold">NA()</definedName>
    <definedName name="ARSUBSBB">NA()</definedName>
    <definedName name="ARSUBSCON">NA()</definedName>
    <definedName name="ARTRADRELATED">NA()</definedName>
    <definedName name="ARTRADTHIRD">NA()</definedName>
    <definedName name="AS2DocOpenMode">"AS2DocumentEdit"</definedName>
    <definedName name="AS2HasNoAutoHeaderFooter">"OFF"</definedName>
    <definedName name="asd" localSheetId="7">{"'two phase'!$A$1:$U$63"}</definedName>
    <definedName name="asd" localSheetId="16">{"'two phase'!$A$1:$U$63"}</definedName>
    <definedName name="asd" localSheetId="5">{"'two phase'!$A$1:$U$63"}</definedName>
    <definedName name="asd" localSheetId="6">{"'two phase'!$A$1:$U$63"}</definedName>
    <definedName name="asd" localSheetId="11">{"'two phase'!$A$1:$U$63"}</definedName>
    <definedName name="asd" localSheetId="2">{"'two phase'!$A$1:$U$63"}</definedName>
    <definedName name="asd" localSheetId="15">{"'two phase'!$A$1:$U$63"}</definedName>
    <definedName name="asd" localSheetId="4">{"'two phase'!$A$1:$U$63"}</definedName>
    <definedName name="asd" localSheetId="10">{"'two phase'!$A$1:$U$63"}</definedName>
    <definedName name="asd" localSheetId="3">{"'two phase'!$A$1:$U$63"}</definedName>
    <definedName name="asd" localSheetId="1">{"'two phase'!$A$1:$U$63"}</definedName>
    <definedName name="asd" localSheetId="14">{"'two phase'!$A$1:$U$63"}</definedName>
    <definedName name="asd" localSheetId="13">{"'two phase'!$A$1:$U$63"}</definedName>
    <definedName name="asd" localSheetId="12">{"'two phase'!$A$1:$U$63"}</definedName>
    <definedName name="asd_1" localSheetId="7">{"'two phase'!$A$1:$U$63"}</definedName>
    <definedName name="asd_1" localSheetId="16">{"'two phase'!$A$1:$U$63"}</definedName>
    <definedName name="asd_1" localSheetId="5">{"'two phase'!$A$1:$U$63"}</definedName>
    <definedName name="asd_1" localSheetId="6">{"'two phase'!$A$1:$U$63"}</definedName>
    <definedName name="asd_1" localSheetId="11">{"'two phase'!$A$1:$U$63"}</definedName>
    <definedName name="asd_1" localSheetId="2">{"'two phase'!$A$1:$U$63"}</definedName>
    <definedName name="asd_1" localSheetId="15">{"'two phase'!$A$1:$U$63"}</definedName>
    <definedName name="asd_1" localSheetId="4">{"'two phase'!$A$1:$U$63"}</definedName>
    <definedName name="asd_1" localSheetId="10">{"'two phase'!$A$1:$U$63"}</definedName>
    <definedName name="asd_1" localSheetId="3">{"'two phase'!$A$1:$U$63"}</definedName>
    <definedName name="asd_1" localSheetId="1">{"'two phase'!$A$1:$U$63"}</definedName>
    <definedName name="asd_1" localSheetId="14">{"'two phase'!$A$1:$U$63"}</definedName>
    <definedName name="asd_1" localSheetId="13">{"'two phase'!$A$1:$U$63"}</definedName>
    <definedName name="asd_1" localSheetId="12">{"'two phase'!$A$1:$U$63"}</definedName>
    <definedName name="asd_2" localSheetId="7">{"'two phase'!$A$1:$U$63"}</definedName>
    <definedName name="asd_2" localSheetId="16">{"'two phase'!$A$1:$U$63"}</definedName>
    <definedName name="asd_2" localSheetId="5">{"'two phase'!$A$1:$U$63"}</definedName>
    <definedName name="asd_2" localSheetId="6">{"'two phase'!$A$1:$U$63"}</definedName>
    <definedName name="asd_2" localSheetId="11">{"'two phase'!$A$1:$U$63"}</definedName>
    <definedName name="asd_2" localSheetId="2">{"'two phase'!$A$1:$U$63"}</definedName>
    <definedName name="asd_2" localSheetId="15">{"'two phase'!$A$1:$U$63"}</definedName>
    <definedName name="asd_2" localSheetId="4">{"'two phase'!$A$1:$U$63"}</definedName>
    <definedName name="asd_2" localSheetId="10">{"'two phase'!$A$1:$U$63"}</definedName>
    <definedName name="asd_2" localSheetId="3">{"'two phase'!$A$1:$U$63"}</definedName>
    <definedName name="asd_2" localSheetId="1">{"'two phase'!$A$1:$U$63"}</definedName>
    <definedName name="asd_2" localSheetId="14">{"'two phase'!$A$1:$U$63"}</definedName>
    <definedName name="asd_2" localSheetId="13">{"'two phase'!$A$1:$U$63"}</definedName>
    <definedName name="asd_2" localSheetId="12">{"'two phase'!$A$1:$U$63"}</definedName>
    <definedName name="asd_3" localSheetId="7">{"'two phase'!$A$1:$U$63"}</definedName>
    <definedName name="asd_3" localSheetId="16">{"'two phase'!$A$1:$U$63"}</definedName>
    <definedName name="asd_3" localSheetId="5">{"'two phase'!$A$1:$U$63"}</definedName>
    <definedName name="asd_3" localSheetId="6">{"'two phase'!$A$1:$U$63"}</definedName>
    <definedName name="asd_3" localSheetId="11">{"'two phase'!$A$1:$U$63"}</definedName>
    <definedName name="asd_3" localSheetId="2">{"'two phase'!$A$1:$U$63"}</definedName>
    <definedName name="asd_3" localSheetId="15">{"'two phase'!$A$1:$U$63"}</definedName>
    <definedName name="asd_3" localSheetId="4">{"'two phase'!$A$1:$U$63"}</definedName>
    <definedName name="asd_3" localSheetId="10">{"'two phase'!$A$1:$U$63"}</definedName>
    <definedName name="asd_3" localSheetId="3">{"'two phase'!$A$1:$U$63"}</definedName>
    <definedName name="asd_3" localSheetId="1">{"'two phase'!$A$1:$U$63"}</definedName>
    <definedName name="asd_3" localSheetId="14">{"'two phase'!$A$1:$U$63"}</definedName>
    <definedName name="asd_3" localSheetId="13">{"'two phase'!$A$1:$U$63"}</definedName>
    <definedName name="asd_3" localSheetId="12">{"'two phase'!$A$1:$U$63"}</definedName>
    <definedName name="asd_4" localSheetId="7">{"'two phase'!$A$1:$U$63"}</definedName>
    <definedName name="asd_4" localSheetId="16">{"'two phase'!$A$1:$U$63"}</definedName>
    <definedName name="asd_4" localSheetId="5">{"'two phase'!$A$1:$U$63"}</definedName>
    <definedName name="asd_4" localSheetId="6">{"'two phase'!$A$1:$U$63"}</definedName>
    <definedName name="asd_4" localSheetId="11">{"'two phase'!$A$1:$U$63"}</definedName>
    <definedName name="asd_4" localSheetId="2">{"'two phase'!$A$1:$U$63"}</definedName>
    <definedName name="asd_4" localSheetId="15">{"'two phase'!$A$1:$U$63"}</definedName>
    <definedName name="asd_4" localSheetId="4">{"'two phase'!$A$1:$U$63"}</definedName>
    <definedName name="asd_4" localSheetId="10">{"'two phase'!$A$1:$U$63"}</definedName>
    <definedName name="asd_4" localSheetId="3">{"'two phase'!$A$1:$U$63"}</definedName>
    <definedName name="asd_4" localSheetId="1">{"'two phase'!$A$1:$U$63"}</definedName>
    <definedName name="asd_4" localSheetId="14">{"'two phase'!$A$1:$U$63"}</definedName>
    <definedName name="asd_4" localSheetId="13">{"'two phase'!$A$1:$U$63"}</definedName>
    <definedName name="asd_4" localSheetId="12">{"'two phase'!$A$1:$U$63"}</definedName>
    <definedName name="asd_5" localSheetId="7">{"'two phase'!$A$1:$U$63"}</definedName>
    <definedName name="asd_5" localSheetId="16">{"'two phase'!$A$1:$U$63"}</definedName>
    <definedName name="asd_5" localSheetId="5">{"'two phase'!$A$1:$U$63"}</definedName>
    <definedName name="asd_5" localSheetId="6">{"'two phase'!$A$1:$U$63"}</definedName>
    <definedName name="asd_5" localSheetId="11">{"'two phase'!$A$1:$U$63"}</definedName>
    <definedName name="asd_5" localSheetId="2">{"'two phase'!$A$1:$U$63"}</definedName>
    <definedName name="asd_5" localSheetId="15">{"'two phase'!$A$1:$U$63"}</definedName>
    <definedName name="asd_5" localSheetId="4">{"'two phase'!$A$1:$U$63"}</definedName>
    <definedName name="asd_5" localSheetId="10">{"'two phase'!$A$1:$U$63"}</definedName>
    <definedName name="asd_5" localSheetId="3">{"'two phase'!$A$1:$U$63"}</definedName>
    <definedName name="asd_5" localSheetId="1">{"'two phase'!$A$1:$U$63"}</definedName>
    <definedName name="asd_5" localSheetId="14">{"'two phase'!$A$1:$U$63"}</definedName>
    <definedName name="asd_5" localSheetId="13">{"'two phase'!$A$1:$U$63"}</definedName>
    <definedName name="asd_5" localSheetId="12">{"'two phase'!$A$1:$U$63"}</definedName>
    <definedName name="ASSDOM">NA()</definedName>
    <definedName name="ASSETUNDERCAPITALLEASE">NA()</definedName>
    <definedName name="ASSLNG">NA()</definedName>
    <definedName name="ASSLPG">NA()</definedName>
    <definedName name="asss">NA()</definedName>
    <definedName name="ateesdgfdhg">NA()</definedName>
    <definedName name="Attac_Sched_11">NA()</definedName>
    <definedName name="Attac_Sched_4">NA()</definedName>
    <definedName name="Attac_Sched_8">NA()</definedName>
    <definedName name="av" localSheetId="7">{"'Liquid'!$A$1:$U$57"}</definedName>
    <definedName name="av" localSheetId="16">{"'Liquid'!$A$1:$U$57"}</definedName>
    <definedName name="av" localSheetId="5">{"'Liquid'!$A$1:$U$57"}</definedName>
    <definedName name="av" localSheetId="6">{"'Liquid'!$A$1:$U$57"}</definedName>
    <definedName name="av">{"'Liquid'!$A$1:$U$57"}</definedName>
    <definedName name="av_1" localSheetId="7">{"'Liquid'!$A$1:$U$57"}</definedName>
    <definedName name="av_1" localSheetId="16">{"'Liquid'!$A$1:$U$57"}</definedName>
    <definedName name="av_1" localSheetId="5">{"'Liquid'!$A$1:$U$57"}</definedName>
    <definedName name="av_1" localSheetId="6">{"'Liquid'!$A$1:$U$57"}</definedName>
    <definedName name="av_1">{"'Liquid'!$A$1:$U$57"}</definedName>
    <definedName name="av_2" localSheetId="7">{"'Liquid'!$A$1:$U$57"}</definedName>
    <definedName name="av_2" localSheetId="16">{"'Liquid'!$A$1:$U$57"}</definedName>
    <definedName name="av_2" localSheetId="5">{"'Liquid'!$A$1:$U$57"}</definedName>
    <definedName name="av_2" localSheetId="6">{"'Liquid'!$A$1:$U$57"}</definedName>
    <definedName name="av_2">{"'Liquid'!$A$1:$U$57"}</definedName>
    <definedName name="av_3" localSheetId="7">{"'Liquid'!$A$1:$U$57"}</definedName>
    <definedName name="av_3" localSheetId="16">{"'Liquid'!$A$1:$U$57"}</definedName>
    <definedName name="av_3" localSheetId="5">{"'Liquid'!$A$1:$U$57"}</definedName>
    <definedName name="av_3" localSheetId="6">{"'Liquid'!$A$1:$U$57"}</definedName>
    <definedName name="av_3">{"'Liquid'!$A$1:$U$57"}</definedName>
    <definedName name="av_4" localSheetId="7">{"'Liquid'!$A$1:$U$57"}</definedName>
    <definedName name="av_4" localSheetId="16">{"'Liquid'!$A$1:$U$57"}</definedName>
    <definedName name="av_4" localSheetId="5">{"'Liquid'!$A$1:$U$57"}</definedName>
    <definedName name="av_4" localSheetId="6">{"'Liquid'!$A$1:$U$57"}</definedName>
    <definedName name="av_4">{"'Liquid'!$A$1:$U$57"}</definedName>
    <definedName name="av_5" localSheetId="7">{"'Liquid'!$A$1:$U$57"}</definedName>
    <definedName name="av_5" localSheetId="16">{"'Liquid'!$A$1:$U$57"}</definedName>
    <definedName name="av_5" localSheetId="5">{"'Liquid'!$A$1:$U$57"}</definedName>
    <definedName name="av_5" localSheetId="6">{"'Liquid'!$A$1:$U$57"}</definedName>
    <definedName name="av_5">{"'Liquid'!$A$1:$U$57"}</definedName>
    <definedName name="ax" localSheetId="7">{"'Liquid'!$A$1:$U$57"}</definedName>
    <definedName name="ax" localSheetId="16">{"'Liquid'!$A$1:$U$57"}</definedName>
    <definedName name="ax" localSheetId="5">{"'Liquid'!$A$1:$U$57"}</definedName>
    <definedName name="ax" localSheetId="6">{"'Liquid'!$A$1:$U$57"}</definedName>
    <definedName name="ax">{"'Liquid'!$A$1:$U$57"}</definedName>
    <definedName name="ax_1" localSheetId="7">{"'Liquid'!$A$1:$U$57"}</definedName>
    <definedName name="ax_1" localSheetId="16">{"'Liquid'!$A$1:$U$57"}</definedName>
    <definedName name="ax_1" localSheetId="5">{"'Liquid'!$A$1:$U$57"}</definedName>
    <definedName name="ax_1" localSheetId="6">{"'Liquid'!$A$1:$U$57"}</definedName>
    <definedName name="ax_1">{"'Liquid'!$A$1:$U$57"}</definedName>
    <definedName name="ax_2" localSheetId="7">{"'Liquid'!$A$1:$U$57"}</definedName>
    <definedName name="ax_2" localSheetId="16">{"'Liquid'!$A$1:$U$57"}</definedName>
    <definedName name="ax_2" localSheetId="5">{"'Liquid'!$A$1:$U$57"}</definedName>
    <definedName name="ax_2" localSheetId="6">{"'Liquid'!$A$1:$U$57"}</definedName>
    <definedName name="ax_2">{"'Liquid'!$A$1:$U$57"}</definedName>
    <definedName name="ax_3" localSheetId="7">{"'Liquid'!$A$1:$U$57"}</definedName>
    <definedName name="ax_3" localSheetId="16">{"'Liquid'!$A$1:$U$57"}</definedName>
    <definedName name="ax_3" localSheetId="5">{"'Liquid'!$A$1:$U$57"}</definedName>
    <definedName name="ax_3" localSheetId="6">{"'Liquid'!$A$1:$U$57"}</definedName>
    <definedName name="ax_3">{"'Liquid'!$A$1:$U$57"}</definedName>
    <definedName name="ax_4" localSheetId="7">{"'Liquid'!$A$1:$U$57"}</definedName>
    <definedName name="ax_4" localSheetId="16">{"'Liquid'!$A$1:$U$57"}</definedName>
    <definedName name="ax_4" localSheetId="5">{"'Liquid'!$A$1:$U$57"}</definedName>
    <definedName name="ax_4" localSheetId="6">{"'Liquid'!$A$1:$U$57"}</definedName>
    <definedName name="ax_4">{"'Liquid'!$A$1:$U$57"}</definedName>
    <definedName name="ax_5" localSheetId="7">{"'Liquid'!$A$1:$U$57"}</definedName>
    <definedName name="ax_5" localSheetId="16">{"'Liquid'!$A$1:$U$57"}</definedName>
    <definedName name="ax_5" localSheetId="5">{"'Liquid'!$A$1:$U$57"}</definedName>
    <definedName name="ax_5" localSheetId="6">{"'Liquid'!$A$1:$U$57"}</definedName>
    <definedName name="ax_5">{"'Liquid'!$A$1:$U$57"}</definedName>
    <definedName name="B_ENDLNG">NA()</definedName>
    <definedName name="B_LNG">NA()</definedName>
    <definedName name="B188p7">NA()</definedName>
    <definedName name="B3_Completion_AFE_AFECOST_List">NA()</definedName>
    <definedName name="B3_Drilling_AFE_P_50_Case_List">NA()</definedName>
    <definedName name="BACK_UP_CALCULATIONS">NA()</definedName>
    <definedName name="BARCHART_PROY">NA()</definedName>
    <definedName name="BASECONTRACT">NA()</definedName>
    <definedName name="Basin">NA()</definedName>
    <definedName name="BBBBBBBBB">NA()</definedName>
    <definedName name="BBL_BLN">NA()</definedName>
    <definedName name="BBTU">NA()</definedName>
    <definedName name="BBTUDOM">NA()</definedName>
    <definedName name="BBTULNG">NA()</definedName>
    <definedName name="BBTULPG">NA()</definedName>
    <definedName name="BBTURATLNG">NA()</definedName>
    <definedName name="BBTURATLPG">NA()</definedName>
    <definedName name="BDKDIFF">NA()</definedName>
    <definedName name="BDKPRC">NA()</definedName>
    <definedName name="bentu_ytd4">NA()</definedName>
    <definedName name="bfpd">NA()</definedName>
    <definedName name="BIT">NA()</definedName>
    <definedName name="BIT_JET_SIZES">"_jet1"</definedName>
    <definedName name="BitHydraulics">NA()</definedName>
    <definedName name="block10">"[13]!block10"</definedName>
    <definedName name="block11">"[13]!block11"</definedName>
    <definedName name="block12">"[13]!block12"</definedName>
    <definedName name="block13">"[13]!block13"</definedName>
    <definedName name="block14">"[13]!block14"</definedName>
    <definedName name="block15">"[13]!block15"</definedName>
    <definedName name="block16">"[13]!block16"</definedName>
    <definedName name="block17">"[13]!block17"</definedName>
    <definedName name="block18">"[13]!block18"</definedName>
    <definedName name="block19">"[13]!block19"</definedName>
    <definedName name="block2">"[13]!block2"</definedName>
    <definedName name="block20">"[13]!block20"</definedName>
    <definedName name="block21">"[13]!block21"</definedName>
    <definedName name="block22">"[13]!block22"</definedName>
    <definedName name="block23">"[13]!block23"</definedName>
    <definedName name="block24">"[13]!block24"</definedName>
    <definedName name="block25">"[13]!block25"</definedName>
    <definedName name="block26">"[13]!block26"</definedName>
    <definedName name="block27">"[13]!block27"</definedName>
    <definedName name="block28">"[13]!block28"</definedName>
    <definedName name="block29">"[13]!block29"</definedName>
    <definedName name="block3">"[13]!block3"</definedName>
    <definedName name="block30">"[13]!block30"</definedName>
    <definedName name="block31">"[13]!block31"</definedName>
    <definedName name="block4">"[13]!block4"</definedName>
    <definedName name="block5">"[13]!block5"</definedName>
    <definedName name="block6">"[13]!block6"</definedName>
    <definedName name="block7">"[13]!block7"</definedName>
    <definedName name="block8">"[13]!block8"</definedName>
    <definedName name="block9">"[13]!block9"</definedName>
    <definedName name="blockout">"[13]!blockout"</definedName>
    <definedName name="BNR_USUL">NA()</definedName>
    <definedName name="BONDPAYABLE">NA()</definedName>
    <definedName name="book">NA()</definedName>
    <definedName name="bopd">NA()</definedName>
    <definedName name="BOTTOM_TOTALS">NA()</definedName>
    <definedName name="BPCARGO">NA()</definedName>
    <definedName name="BPFIELD">NA()</definedName>
    <definedName name="BPLNG">NA()</definedName>
    <definedName name="BPMMBTU">NA()</definedName>
    <definedName name="BPNETIJV">NA()</definedName>
    <definedName name="BPSHARE">NA()</definedName>
    <definedName name="BRCALLOC">NA()</definedName>
    <definedName name="BRCDIFF">NA()</definedName>
    <definedName name="BRCGRNDTOT">NA()</definedName>
    <definedName name="BRCPRC">NA()</definedName>
    <definedName name="BRCVICOPSC">NA()</definedName>
    <definedName name="BRK_CARGO">NA()</definedName>
    <definedName name="bs4a">NA()</definedName>
    <definedName name="BSKPRC">NA()</definedName>
    <definedName name="BUDG4">NA()</definedName>
    <definedName name="BUNYU">NA()</definedName>
    <definedName name="C_ENDPKGLNG">NA()</definedName>
    <definedName name="C_PKGLNG">NA()</definedName>
    <definedName name="cacaxc">NA()</definedName>
    <definedName name="CAJE">NA()</definedName>
    <definedName name="CAPH">NA()</definedName>
    <definedName name="Capital_Expenditures">NA()</definedName>
    <definedName name="CApp_batches">NA()</definedName>
    <definedName name="CAPPAIDINEXCESSOFPARVALUE">NA()</definedName>
    <definedName name="CARBONAT">NA()</definedName>
    <definedName name="CARGO">NA()</definedName>
    <definedName name="CARGOCONV">NA()</definedName>
    <definedName name="CASE">NA()</definedName>
    <definedName name="CASHTIMEDEPOSIT">NA()</definedName>
    <definedName name="CASING_ACC">NA()</definedName>
    <definedName name="CBWorkbookPriority">-853388667</definedName>
    <definedName name="CDAY">NA()</definedName>
    <definedName name="CDSN">NA()</definedName>
    <definedName name="cent">NA()</definedName>
    <definedName name="CFAC">NA()</definedName>
    <definedName name="CH1_batches">NA()</definedName>
    <definedName name="CH2_batches">NA()</definedName>
    <definedName name="CH3_batches">NA()</definedName>
    <definedName name="CH4_batches">NA()</definedName>
    <definedName name="CHART_01">NA()</definedName>
    <definedName name="CHART_12">NA()</definedName>
    <definedName name="CHART_GAB">NA()</definedName>
    <definedName name="CHART_GAB1">NA()</definedName>
    <definedName name="CHART_GAB2">NA()</definedName>
    <definedName name="CHART_GAB3">NA()</definedName>
    <definedName name="CHART_GAB4">NA()</definedName>
    <definedName name="CHART_KUPL">NA()</definedName>
    <definedName name="CHART_SEMULA">NA()</definedName>
    <definedName name="CHART2001">NA()</definedName>
    <definedName name="CHTripSpeed">NA()</definedName>
    <definedName name="chung">66</definedName>
    <definedName name="CIF">NA()</definedName>
    <definedName name="cjsk">NA()</definedName>
    <definedName name="CM_DEV">NA()</definedName>
    <definedName name="CM_EXPL">NA()</definedName>
    <definedName name="cnjsk">NA()</definedName>
    <definedName name="cnsjkcb">NA()</definedName>
    <definedName name="COAA">NA()</definedName>
    <definedName name="codelist">NA()</definedName>
    <definedName name="CODENAMED1">NA()</definedName>
    <definedName name="CODENAMED2">NA()</definedName>
    <definedName name="CODENAMED3">NA()</definedName>
    <definedName name="CODENAMED4">NA()</definedName>
    <definedName name="CODENAMED5">NA()</definedName>
    <definedName name="CODENAMED6">NA()</definedName>
    <definedName name="CODENAMED7X">NA()</definedName>
    <definedName name="CodField">NA()</definedName>
    <definedName name="CODING">NA()</definedName>
    <definedName name="CodJob">NA()</definedName>
    <definedName name="CodKTB">NA()</definedName>
    <definedName name="COMMSTOCKSUBSCRIPTIONRECEIVABLE">NA()</definedName>
    <definedName name="CONDGRNDTOT">NA()</definedName>
    <definedName name="ConductorShoe">NA()</definedName>
    <definedName name="CONOCO">NA()</definedName>
    <definedName name="CONVERTIBLENOTES">NA()</definedName>
    <definedName name="CoordinateReference">NA()</definedName>
    <definedName name="CoordinateSystem">NA()</definedName>
    <definedName name="COP_AFE">NA()</definedName>
    <definedName name="copy">NA()</definedName>
    <definedName name="Copy_Object">"Text 4"</definedName>
    <definedName name="Copyright">"© 1995 Worley Limited"</definedName>
    <definedName name="CORET">NA()</definedName>
    <definedName name="Coring">NA()</definedName>
    <definedName name="corner">NA()</definedName>
    <definedName name="cost_center_table_Hulu">NA()</definedName>
    <definedName name="cost_recov">NA()</definedName>
    <definedName name="costbegbalBuildingsandimprovements">NA()</definedName>
    <definedName name="costbegbalCIP">NA()</definedName>
    <definedName name="costbegbalfurniture_Fixture">NA()</definedName>
    <definedName name="costbegbalLandandlandrights">NA()</definedName>
    <definedName name="costbegbalLandimprovements">NA()</definedName>
    <definedName name="costbegbalLease">NA()</definedName>
    <definedName name="costbegbalMachineryandequipment">NA()</definedName>
    <definedName name="costbegbalMatureplantations">NA()</definedName>
    <definedName name="costbegbalOfficeequipment">NA()</definedName>
    <definedName name="costbegbalTelecommunicationsequipment">NA()</definedName>
    <definedName name="costbegbalTransportationequipment">NA()</definedName>
    <definedName name="costintang">NA()</definedName>
    <definedName name="costperday">NA()</definedName>
    <definedName name="costperfoot">NA()</definedName>
    <definedName name="COSTREC">NA()</definedName>
    <definedName name="costtang">NA()</definedName>
    <definedName name="costtotal">NA()</definedName>
    <definedName name="COUNTERD1">NA()</definedName>
    <definedName name="COUNTERD3">NA()</definedName>
    <definedName name="COUNTERD4">NA()</definedName>
    <definedName name="COUNTERD6">NA()</definedName>
    <definedName name="crest">NA()</definedName>
    <definedName name="CRIT1">NA()</definedName>
    <definedName name="CRIT10">NA()</definedName>
    <definedName name="CRIT11">NA()</definedName>
    <definedName name="CRIT12">NA()</definedName>
    <definedName name="CRIT13">NA()</definedName>
    <definedName name="CRIT14">NA()</definedName>
    <definedName name="CRIT2">NA()</definedName>
    <definedName name="CRIT3">NA()</definedName>
    <definedName name="CRIT4">NA()</definedName>
    <definedName name="CRIT5">NA()</definedName>
    <definedName name="CRIT6">NA()</definedName>
    <definedName name="CRIT7">NA()</definedName>
    <definedName name="CRIT8">NA()</definedName>
    <definedName name="CRIT9">NA()</definedName>
    <definedName name="CRITA">NA()</definedName>
    <definedName name="CRITA1">NA()</definedName>
    <definedName name="CRITB">NA()</definedName>
    <definedName name="CRITB1">NA()</definedName>
    <definedName name="CRITC">NA()</definedName>
    <definedName name="CRITC1">NA()</definedName>
    <definedName name="CRITD">NA()</definedName>
    <definedName name="CRITD1">NA()</definedName>
    <definedName name="CRITE">NA()</definedName>
    <definedName name="CRITE1">NA()</definedName>
    <definedName name="CRITF">NA()</definedName>
    <definedName name="CRITF1">NA()</definedName>
    <definedName name="CRITG">NA()</definedName>
    <definedName name="CRITG1">NA()</definedName>
    <definedName name="CRITH">NA()</definedName>
    <definedName name="CRITI">NA()</definedName>
    <definedName name="CRITJ">NA()</definedName>
    <definedName name="CRITK">NA()</definedName>
    <definedName name="CRITL">NA()</definedName>
    <definedName name="CRITM">NA()</definedName>
    <definedName name="CRITN">NA()</definedName>
    <definedName name="CRITO">NA()</definedName>
    <definedName name="CRITP">NA()</definedName>
    <definedName name="CRITQ">NA()</definedName>
    <definedName name="CRITR">NA()</definedName>
    <definedName name="CRITS">NA()</definedName>
    <definedName name="CRITT">NA()</definedName>
    <definedName name="CRITU">NA()</definedName>
    <definedName name="CRPCT">NA()</definedName>
    <definedName name="CRUDVICOGRNDTOT">NA()</definedName>
    <definedName name="Csg_Annulus">NA()</definedName>
    <definedName name="CumCost">NA()</definedName>
    <definedName name="CumRepair">NA()</definedName>
    <definedName name="CumRepair2">NA()</definedName>
    <definedName name="CumRepair3">NA()</definedName>
    <definedName name="CUMU">NA()</definedName>
    <definedName name="CUMU_ACTUAL">NA()</definedName>
    <definedName name="CURR">NA()</definedName>
    <definedName name="CURR1">NA()</definedName>
    <definedName name="CURRENT_MONTH">NA()</definedName>
    <definedName name="CURRLTDDEBTS">NA()</definedName>
    <definedName name="CURRLTDDIFFPAYMONFAACQ">NA()</definedName>
    <definedName name="CURRLTDLOAN">NA()</definedName>
    <definedName name="CURRLTDOBLIGATION">NA()</definedName>
    <definedName name="CURRLTDOTHER">NA()</definedName>
    <definedName name="CURRLTDRELATED">NA()</definedName>
    <definedName name="CURRMATURITIESOFDUEFROMSTOCKHOLDER">NA()</definedName>
    <definedName name="CUSTOMERDEPOSIT">NA()</definedName>
    <definedName name="CutClay">30</definedName>
    <definedName name="CutPor">15</definedName>
    <definedName name="CutSw">70</definedName>
    <definedName name="CWI_batches">NA()</definedName>
    <definedName name="cy_net_income">NA()</definedName>
    <definedName name="cy_ret_earn_beg">NA()</definedName>
    <definedName name="cy_retained_earnings">NA()</definedName>
    <definedName name="cy_share_equity">NA()</definedName>
    <definedName name="DailyCost">NA()</definedName>
    <definedName name="dam">78000</definedName>
    <definedName name="Data_Dump">NA()</definedName>
    <definedName name="DATAA">NA()</definedName>
    <definedName name="datafmt">NA()</definedName>
    <definedName name="Date_Pertamina">NA()</definedName>
    <definedName name="Date_Unocal">NA()</definedName>
    <definedName name="dawd" localSheetId="7">{"'Liquid'!$A$1:$U$57"}</definedName>
    <definedName name="dawd" localSheetId="16">{"'Liquid'!$A$1:$U$57"}</definedName>
    <definedName name="dawd" localSheetId="5">{"'Liquid'!$A$1:$U$57"}</definedName>
    <definedName name="dawd" localSheetId="6">{"'Liquid'!$A$1:$U$57"}</definedName>
    <definedName name="dawd">{"'Liquid'!$A$1:$U$57"}</definedName>
    <definedName name="dawd_1" localSheetId="7">{"'Liquid'!$A$1:$U$57"}</definedName>
    <definedName name="dawd_1" localSheetId="16">{"'Liquid'!$A$1:$U$57"}</definedName>
    <definedName name="dawd_1" localSheetId="5">{"'Liquid'!$A$1:$U$57"}</definedName>
    <definedName name="dawd_1" localSheetId="6">{"'Liquid'!$A$1:$U$57"}</definedName>
    <definedName name="dawd_1">{"'Liquid'!$A$1:$U$57"}</definedName>
    <definedName name="dawd_2" localSheetId="7">{"'Liquid'!$A$1:$U$57"}</definedName>
    <definedName name="dawd_2" localSheetId="16">{"'Liquid'!$A$1:$U$57"}</definedName>
    <definedName name="dawd_2" localSheetId="5">{"'Liquid'!$A$1:$U$57"}</definedName>
    <definedName name="dawd_2" localSheetId="6">{"'Liquid'!$A$1:$U$57"}</definedName>
    <definedName name="dawd_2">{"'Liquid'!$A$1:$U$57"}</definedName>
    <definedName name="dawd_3" localSheetId="7">{"'Liquid'!$A$1:$U$57"}</definedName>
    <definedName name="dawd_3" localSheetId="16">{"'Liquid'!$A$1:$U$57"}</definedName>
    <definedName name="dawd_3" localSheetId="5">{"'Liquid'!$A$1:$U$57"}</definedName>
    <definedName name="dawd_3" localSheetId="6">{"'Liquid'!$A$1:$U$57"}</definedName>
    <definedName name="dawd_3">{"'Liquid'!$A$1:$U$57"}</definedName>
    <definedName name="dawd_4" localSheetId="7">{"'Liquid'!$A$1:$U$57"}</definedName>
    <definedName name="dawd_4" localSheetId="16">{"'Liquid'!$A$1:$U$57"}</definedName>
    <definedName name="dawd_4" localSheetId="5">{"'Liquid'!$A$1:$U$57"}</definedName>
    <definedName name="dawd_4" localSheetId="6">{"'Liquid'!$A$1:$U$57"}</definedName>
    <definedName name="dawd_4">{"'Liquid'!$A$1:$U$57"}</definedName>
    <definedName name="dawd_5" localSheetId="7">{"'Liquid'!$A$1:$U$57"}</definedName>
    <definedName name="dawd_5" localSheetId="16">{"'Liquid'!$A$1:$U$57"}</definedName>
    <definedName name="dawd_5" localSheetId="5">{"'Liquid'!$A$1:$U$57"}</definedName>
    <definedName name="dawd_5" localSheetId="6">{"'Liquid'!$A$1:$U$57"}</definedName>
    <definedName name="dawd_5">{"'Liquid'!$A$1:$U$57"}</definedName>
    <definedName name="day_1">NA()</definedName>
    <definedName name="DAYNUM">NA()</definedName>
    <definedName name="DBDCPROD">NA()</definedName>
    <definedName name="DBDCPSCPROD">NA()</definedName>
    <definedName name="DBDKPROD">NA()</definedName>
    <definedName name="DBDKPSCPROD">NA()</definedName>
    <definedName name="DBRCPROD">NA()</definedName>
    <definedName name="DBRCPSCPROD">NA()</definedName>
    <definedName name="dcode3">NA()</definedName>
    <definedName name="DDAY">NA()</definedName>
    <definedName name="ddddd">NA()</definedName>
    <definedName name="ddj" localSheetId="7">{"'Overflow Tank '!$A$1:$Q$58"}</definedName>
    <definedName name="ddj" localSheetId="16">{"'Overflow Tank '!$A$1:$Q$58"}</definedName>
    <definedName name="ddj" localSheetId="5">{"'Overflow Tank '!$A$1:$Q$58"}</definedName>
    <definedName name="ddj" localSheetId="6">{"'Overflow Tank '!$A$1:$Q$58"}</definedName>
    <definedName name="ddj">{"'Overflow Tank '!$A$1:$Q$58"}</definedName>
    <definedName name="ddj_1" localSheetId="7">{"'Overflow Tank '!$A$1:$Q$58"}</definedName>
    <definedName name="ddj_1" localSheetId="16">{"'Overflow Tank '!$A$1:$Q$58"}</definedName>
    <definedName name="ddj_1" localSheetId="5">{"'Overflow Tank '!$A$1:$Q$58"}</definedName>
    <definedName name="ddj_1" localSheetId="6">{"'Overflow Tank '!$A$1:$Q$58"}</definedName>
    <definedName name="ddj_1">{"'Overflow Tank '!$A$1:$Q$58"}</definedName>
    <definedName name="ddj_2" localSheetId="7">{"'Overflow Tank '!$A$1:$Q$58"}</definedName>
    <definedName name="ddj_2" localSheetId="16">{"'Overflow Tank '!$A$1:$Q$58"}</definedName>
    <definedName name="ddj_2" localSheetId="5">{"'Overflow Tank '!$A$1:$Q$58"}</definedName>
    <definedName name="ddj_2" localSheetId="6">{"'Overflow Tank '!$A$1:$Q$58"}</definedName>
    <definedName name="ddj_2">{"'Overflow Tank '!$A$1:$Q$58"}</definedName>
    <definedName name="ddj_3" localSheetId="7">{"'Overflow Tank '!$A$1:$Q$58"}</definedName>
    <definedName name="ddj_3" localSheetId="16">{"'Overflow Tank '!$A$1:$Q$58"}</definedName>
    <definedName name="ddj_3" localSheetId="5">{"'Overflow Tank '!$A$1:$Q$58"}</definedName>
    <definedName name="ddj_3" localSheetId="6">{"'Overflow Tank '!$A$1:$Q$58"}</definedName>
    <definedName name="ddj_3">{"'Overflow Tank '!$A$1:$Q$58"}</definedName>
    <definedName name="ddj_4" localSheetId="7">{"'Overflow Tank '!$A$1:$Q$58"}</definedName>
    <definedName name="ddj_4" localSheetId="16">{"'Overflow Tank '!$A$1:$Q$58"}</definedName>
    <definedName name="ddj_4" localSheetId="5">{"'Overflow Tank '!$A$1:$Q$58"}</definedName>
    <definedName name="ddj_4" localSheetId="6">{"'Overflow Tank '!$A$1:$Q$58"}</definedName>
    <definedName name="ddj_4">{"'Overflow Tank '!$A$1:$Q$58"}</definedName>
    <definedName name="ddj_5" localSheetId="7">{"'Overflow Tank '!$A$1:$Q$58"}</definedName>
    <definedName name="ddj_5" localSheetId="16">{"'Overflow Tank '!$A$1:$Q$58"}</definedName>
    <definedName name="ddj_5" localSheetId="5">{"'Overflow Tank '!$A$1:$Q$58"}</definedName>
    <definedName name="ddj_5" localSheetId="6">{"'Overflow Tank '!$A$1:$Q$58"}</definedName>
    <definedName name="ddj_5">{"'Overflow Tank '!$A$1:$Q$58"}</definedName>
    <definedName name="de" localSheetId="7">{"'Liquid'!$A$1:$U$57"}</definedName>
    <definedName name="de" localSheetId="16">{"'Liquid'!$A$1:$U$57"}</definedName>
    <definedName name="de" localSheetId="5">{"'Liquid'!$A$1:$U$57"}</definedName>
    <definedName name="de" localSheetId="6">{"'Liquid'!$A$1:$U$57"}</definedName>
    <definedName name="de">{"'Liquid'!$A$1:$U$57"}</definedName>
    <definedName name="de_1" localSheetId="7">{"'Liquid'!$A$1:$U$57"}</definedName>
    <definedName name="de_1" localSheetId="16">{"'Liquid'!$A$1:$U$57"}</definedName>
    <definedName name="de_1" localSheetId="5">{"'Liquid'!$A$1:$U$57"}</definedName>
    <definedName name="de_1" localSheetId="6">{"'Liquid'!$A$1:$U$57"}</definedName>
    <definedName name="de_1">{"'Liquid'!$A$1:$U$57"}</definedName>
    <definedName name="de_2" localSheetId="7">{"'Liquid'!$A$1:$U$57"}</definedName>
    <definedName name="de_2" localSheetId="16">{"'Liquid'!$A$1:$U$57"}</definedName>
    <definedName name="de_2" localSheetId="5">{"'Liquid'!$A$1:$U$57"}</definedName>
    <definedName name="de_2" localSheetId="6">{"'Liquid'!$A$1:$U$57"}</definedName>
    <definedName name="de_2">{"'Liquid'!$A$1:$U$57"}</definedName>
    <definedName name="de_3" localSheetId="7">{"'Liquid'!$A$1:$U$57"}</definedName>
    <definedName name="de_3" localSheetId="16">{"'Liquid'!$A$1:$U$57"}</definedName>
    <definedName name="de_3" localSheetId="5">{"'Liquid'!$A$1:$U$57"}</definedName>
    <definedName name="de_3" localSheetId="6">{"'Liquid'!$A$1:$U$57"}</definedName>
    <definedName name="de_3">{"'Liquid'!$A$1:$U$57"}</definedName>
    <definedName name="de_4" localSheetId="7">{"'Liquid'!$A$1:$U$57"}</definedName>
    <definedName name="de_4" localSheetId="16">{"'Liquid'!$A$1:$U$57"}</definedName>
    <definedName name="de_4" localSheetId="5">{"'Liquid'!$A$1:$U$57"}</definedName>
    <definedName name="de_4" localSheetId="6">{"'Liquid'!$A$1:$U$57"}</definedName>
    <definedName name="de_4">{"'Liquid'!$A$1:$U$57"}</definedName>
    <definedName name="de_5" localSheetId="7">{"'Liquid'!$A$1:$U$57"}</definedName>
    <definedName name="de_5" localSheetId="16">{"'Liquid'!$A$1:$U$57"}</definedName>
    <definedName name="de_5" localSheetId="5">{"'Liquid'!$A$1:$U$57"}</definedName>
    <definedName name="de_5" localSheetId="6">{"'Liquid'!$A$1:$U$57"}</definedName>
    <definedName name="de_5">{"'Liquid'!$A$1:$U$57"}</definedName>
    <definedName name="DEBT">NA()</definedName>
    <definedName name="DEBTAMORT">NA()</definedName>
    <definedName name="DEBTIJV">NA()</definedName>
    <definedName name="DEBTPSC">NA()</definedName>
    <definedName name="DEFERREDGAINONSALE">NA()</definedName>
    <definedName name="DEFERREDTAX">NA()</definedName>
    <definedName name="Definitions">NA()</definedName>
    <definedName name="Delta_level_m">75</definedName>
    <definedName name="Delta_level_us">3</definedName>
    <definedName name="DEP">NA()</definedName>
    <definedName name="DEPH">NA()</definedName>
    <definedName name="DEPR">NA()</definedName>
    <definedName name="DEPR11">NA()</definedName>
    <definedName name="DEPR8">NA()</definedName>
    <definedName name="DEPREC_CUMU">NA()</definedName>
    <definedName name="DEPREC_MONTH">NA()</definedName>
    <definedName name="DEPREC_YEAR">NA()</definedName>
    <definedName name="DFSDFD" localSheetId="7">{"'Overflow Tank '!$A$1:$Q$58"}</definedName>
    <definedName name="DFSDFD" localSheetId="16">{"'Overflow Tank '!$A$1:$Q$58"}</definedName>
    <definedName name="DFSDFD" localSheetId="5">{"'Overflow Tank '!$A$1:$Q$58"}</definedName>
    <definedName name="DFSDFD" localSheetId="6">{"'Overflow Tank '!$A$1:$Q$58"}</definedName>
    <definedName name="DFSDFD">{"'Overflow Tank '!$A$1:$Q$58"}</definedName>
    <definedName name="DFSDFD_1" localSheetId="7">{"'Overflow Tank '!$A$1:$Q$58"}</definedName>
    <definedName name="DFSDFD_1" localSheetId="16">{"'Overflow Tank '!$A$1:$Q$58"}</definedName>
    <definedName name="DFSDFD_1" localSheetId="5">{"'Overflow Tank '!$A$1:$Q$58"}</definedName>
    <definedName name="DFSDFD_1" localSheetId="6">{"'Overflow Tank '!$A$1:$Q$58"}</definedName>
    <definedName name="DFSDFD_1">{"'Overflow Tank '!$A$1:$Q$58"}</definedName>
    <definedName name="DFSDFD_2" localSheetId="7">{"'Overflow Tank '!$A$1:$Q$58"}</definedName>
    <definedName name="DFSDFD_2" localSheetId="16">{"'Overflow Tank '!$A$1:$Q$58"}</definedName>
    <definedName name="DFSDFD_2" localSheetId="5">{"'Overflow Tank '!$A$1:$Q$58"}</definedName>
    <definedName name="DFSDFD_2" localSheetId="6">{"'Overflow Tank '!$A$1:$Q$58"}</definedName>
    <definedName name="DFSDFD_2">{"'Overflow Tank '!$A$1:$Q$58"}</definedName>
    <definedName name="DFSDFD_3" localSheetId="7">{"'Overflow Tank '!$A$1:$Q$58"}</definedName>
    <definedName name="DFSDFD_3" localSheetId="16">{"'Overflow Tank '!$A$1:$Q$58"}</definedName>
    <definedName name="DFSDFD_3" localSheetId="5">{"'Overflow Tank '!$A$1:$Q$58"}</definedName>
    <definedName name="DFSDFD_3" localSheetId="6">{"'Overflow Tank '!$A$1:$Q$58"}</definedName>
    <definedName name="DFSDFD_3">{"'Overflow Tank '!$A$1:$Q$58"}</definedName>
    <definedName name="DFSDFD_4" localSheetId="7">{"'Overflow Tank '!$A$1:$Q$58"}</definedName>
    <definedName name="DFSDFD_4" localSheetId="16">{"'Overflow Tank '!$A$1:$Q$58"}</definedName>
    <definedName name="DFSDFD_4" localSheetId="5">{"'Overflow Tank '!$A$1:$Q$58"}</definedName>
    <definedName name="DFSDFD_4" localSheetId="6">{"'Overflow Tank '!$A$1:$Q$58"}</definedName>
    <definedName name="DFSDFD_4">{"'Overflow Tank '!$A$1:$Q$58"}</definedName>
    <definedName name="DFSDFD_5" localSheetId="7">{"'Overflow Tank '!$A$1:$Q$58"}</definedName>
    <definedName name="DFSDFD_5" localSheetId="16">{"'Overflow Tank '!$A$1:$Q$58"}</definedName>
    <definedName name="DFSDFD_5" localSheetId="5">{"'Overflow Tank '!$A$1:$Q$58"}</definedName>
    <definedName name="DFSDFD_5" localSheetId="6">{"'Overflow Tank '!$A$1:$Q$58"}</definedName>
    <definedName name="DFSDFD_5">{"'Overflow Tank '!$A$1:$Q$58"}</definedName>
    <definedName name="DGASPROD">NA()</definedName>
    <definedName name="dgr">NA()</definedName>
    <definedName name="dialog_open">"Dialog Frame 1"</definedName>
    <definedName name="DieselCost">NA()</definedName>
    <definedName name="diff">NA()</definedName>
    <definedName name="DIFFINVALUEOFTRANSACTIONWITHUCC">NA()</definedName>
    <definedName name="DIFFRESULTFROMEQUITYTRANSACTIONOFSUBS">NA()</definedName>
    <definedName name="DIFFRESULTFROMFOREXTRANSLATION">NA()</definedName>
    <definedName name="DipAngle">NA()</definedName>
    <definedName name="DIVIDENPAYABLE">NA()</definedName>
    <definedName name="dldata">NA()</definedName>
    <definedName name="DLS_CompMethod">NA()</definedName>
    <definedName name="DLS_Unit">NA()</definedName>
    <definedName name="DMO">NA()</definedName>
    <definedName name="DMOPCT">NA()</definedName>
    <definedName name="DOEP">NA()</definedName>
    <definedName name="DOM">NA()</definedName>
    <definedName name="DOMBBTU">NA()</definedName>
    <definedName name="DOMBBTU2">NA()</definedName>
    <definedName name="DOMBBTUGROSS">NA()</definedName>
    <definedName name="DOMBPCALC">NA()</definedName>
    <definedName name="DOMCRGASS">NA()</definedName>
    <definedName name="DOMGASGSUM">NA()</definedName>
    <definedName name="DOMGASSUM">NA()</definedName>
    <definedName name="DOMGASSUMB4">NA()</definedName>
    <definedName name="DOMIJVGASS">NA()</definedName>
    <definedName name="DOMIJVGASSUMB4">NA()</definedName>
    <definedName name="DOMPCT">NA()</definedName>
    <definedName name="DOMPRC">NA()</definedName>
    <definedName name="DOMPRC2">NA()</definedName>
    <definedName name="DOMPRCIJV">NA()</definedName>
    <definedName name="DOMPSCBBTU">NA()</definedName>
    <definedName name="DOMSHARE">NA()</definedName>
    <definedName name="DOMTRANSPIJV">NA()</definedName>
    <definedName name="DOMTRANSPPSC">NA()</definedName>
    <definedName name="DOMYGASD">NA()</definedName>
    <definedName name="dqsd">NA()</definedName>
    <definedName name="DrilexAFE">NA()</definedName>
    <definedName name="DrillSiteOrWellPad">NA()</definedName>
    <definedName name="Dry_Hole">NA()</definedName>
    <definedName name="DSAAIJVPCT">NA()</definedName>
    <definedName name="DSAASUM">NA()</definedName>
    <definedName name="dsad">NA()</definedName>
    <definedName name="dthrthh" localSheetId="7">{"'Overflow Tank '!$A$1:$Q$58"}</definedName>
    <definedName name="dthrthh" localSheetId="16">{"'Overflow Tank '!$A$1:$Q$58"}</definedName>
    <definedName name="dthrthh" localSheetId="5">{"'Overflow Tank '!$A$1:$Q$58"}</definedName>
    <definedName name="dthrthh" localSheetId="6">{"'Overflow Tank '!$A$1:$Q$58"}</definedName>
    <definedName name="dthrthh">{"'Overflow Tank '!$A$1:$Q$58"}</definedName>
    <definedName name="dthrthh_1" localSheetId="7">{"'Overflow Tank '!$A$1:$Q$58"}</definedName>
    <definedName name="dthrthh_1" localSheetId="16">{"'Overflow Tank '!$A$1:$Q$58"}</definedName>
    <definedName name="dthrthh_1" localSheetId="5">{"'Overflow Tank '!$A$1:$Q$58"}</definedName>
    <definedName name="dthrthh_1" localSheetId="6">{"'Overflow Tank '!$A$1:$Q$58"}</definedName>
    <definedName name="dthrthh_1">{"'Overflow Tank '!$A$1:$Q$58"}</definedName>
    <definedName name="dthrthh_2" localSheetId="7">{"'Overflow Tank '!$A$1:$Q$58"}</definedName>
    <definedName name="dthrthh_2" localSheetId="16">{"'Overflow Tank '!$A$1:$Q$58"}</definedName>
    <definedName name="dthrthh_2" localSheetId="5">{"'Overflow Tank '!$A$1:$Q$58"}</definedName>
    <definedName name="dthrthh_2" localSheetId="6">{"'Overflow Tank '!$A$1:$Q$58"}</definedName>
    <definedName name="dthrthh_2">{"'Overflow Tank '!$A$1:$Q$58"}</definedName>
    <definedName name="dthrthh_3" localSheetId="7">{"'Overflow Tank '!$A$1:$Q$58"}</definedName>
    <definedName name="dthrthh_3" localSheetId="16">{"'Overflow Tank '!$A$1:$Q$58"}</definedName>
    <definedName name="dthrthh_3" localSheetId="5">{"'Overflow Tank '!$A$1:$Q$58"}</definedName>
    <definedName name="dthrthh_3" localSheetId="6">{"'Overflow Tank '!$A$1:$Q$58"}</definedName>
    <definedName name="dthrthh_3">{"'Overflow Tank '!$A$1:$Q$58"}</definedName>
    <definedName name="dthrthh_4" localSheetId="7">{"'Overflow Tank '!$A$1:$Q$58"}</definedName>
    <definedName name="dthrthh_4" localSheetId="16">{"'Overflow Tank '!$A$1:$Q$58"}</definedName>
    <definedName name="dthrthh_4" localSheetId="5">{"'Overflow Tank '!$A$1:$Q$58"}</definedName>
    <definedName name="dthrthh_4" localSheetId="6">{"'Overflow Tank '!$A$1:$Q$58"}</definedName>
    <definedName name="dthrthh_4">{"'Overflow Tank '!$A$1:$Q$58"}</definedName>
    <definedName name="dthrthh_5" localSheetId="7">{"'Overflow Tank '!$A$1:$Q$58"}</definedName>
    <definedName name="dthrthh_5" localSheetId="16">{"'Overflow Tank '!$A$1:$Q$58"}</definedName>
    <definedName name="dthrthh_5" localSheetId="5">{"'Overflow Tank '!$A$1:$Q$58"}</definedName>
    <definedName name="dthrthh_5" localSheetId="6">{"'Overflow Tank '!$A$1:$Q$58"}</definedName>
    <definedName name="dthrthh_5">{"'Overflow Tank '!$A$1:$Q$58"}</definedName>
    <definedName name="Dual_or_Single">NA()</definedName>
    <definedName name="DUEFROMAFFBB">NA()</definedName>
    <definedName name="DUEFROMAFFCO">NA()</definedName>
    <definedName name="DUEFROMCOUNTERPART">NA()</definedName>
    <definedName name="DUEFROMOTHSTOCKHOLDER">NA()</definedName>
    <definedName name="DUEFROMSTOCKHOLDER">NA()</definedName>
    <definedName name="DUEFROMSUBSCO">NA()</definedName>
    <definedName name="DUETOAFFBB">NA()</definedName>
    <definedName name="DUETOAFFCO">NA()</definedName>
    <definedName name="DUETOCOUNTERPART">NA()</definedName>
    <definedName name="DUETOPLASMAPROJECT">NA()</definedName>
    <definedName name="DUETOSTOCKHOLDER">NA()</definedName>
    <definedName name="DUETOSTOCKSUBSBB">NA()</definedName>
    <definedName name="Dumped">NA()</definedName>
    <definedName name="earthw" localSheetId="7">{"'Overflow Tank '!$A$1:$Q$58"}</definedName>
    <definedName name="earthw" localSheetId="16">{"'Overflow Tank '!$A$1:$Q$58"}</definedName>
    <definedName name="earthw" localSheetId="5">{"'Overflow Tank '!$A$1:$Q$58"}</definedName>
    <definedName name="earthw" localSheetId="6">{"'Overflow Tank '!$A$1:$Q$58"}</definedName>
    <definedName name="earthw">{"'Overflow Tank '!$A$1:$Q$58"}</definedName>
    <definedName name="earthw_1" localSheetId="7">{"'Overflow Tank '!$A$1:$Q$58"}</definedName>
    <definedName name="earthw_1" localSheetId="16">{"'Overflow Tank '!$A$1:$Q$58"}</definedName>
    <definedName name="earthw_1" localSheetId="5">{"'Overflow Tank '!$A$1:$Q$58"}</definedName>
    <definedName name="earthw_1" localSheetId="6">{"'Overflow Tank '!$A$1:$Q$58"}</definedName>
    <definedName name="earthw_1">{"'Overflow Tank '!$A$1:$Q$58"}</definedName>
    <definedName name="earthw_2" localSheetId="7">{"'Overflow Tank '!$A$1:$Q$58"}</definedName>
    <definedName name="earthw_2" localSheetId="16">{"'Overflow Tank '!$A$1:$Q$58"}</definedName>
    <definedName name="earthw_2" localSheetId="5">{"'Overflow Tank '!$A$1:$Q$58"}</definedName>
    <definedName name="earthw_2" localSheetId="6">{"'Overflow Tank '!$A$1:$Q$58"}</definedName>
    <definedName name="earthw_2">{"'Overflow Tank '!$A$1:$Q$58"}</definedName>
    <definedName name="earthw_3" localSheetId="7">{"'Overflow Tank '!$A$1:$Q$58"}</definedName>
    <definedName name="earthw_3" localSheetId="16">{"'Overflow Tank '!$A$1:$Q$58"}</definedName>
    <definedName name="earthw_3" localSheetId="5">{"'Overflow Tank '!$A$1:$Q$58"}</definedName>
    <definedName name="earthw_3" localSheetId="6">{"'Overflow Tank '!$A$1:$Q$58"}</definedName>
    <definedName name="earthw_3">{"'Overflow Tank '!$A$1:$Q$58"}</definedName>
    <definedName name="earthw_4" localSheetId="7">{"'Overflow Tank '!$A$1:$Q$58"}</definedName>
    <definedName name="earthw_4" localSheetId="16">{"'Overflow Tank '!$A$1:$Q$58"}</definedName>
    <definedName name="earthw_4" localSheetId="5">{"'Overflow Tank '!$A$1:$Q$58"}</definedName>
    <definedName name="earthw_4" localSheetId="6">{"'Overflow Tank '!$A$1:$Q$58"}</definedName>
    <definedName name="earthw_4">{"'Overflow Tank '!$A$1:$Q$58"}</definedName>
    <definedName name="earthw_5" localSheetId="7">{"'Overflow Tank '!$A$1:$Q$58"}</definedName>
    <definedName name="earthw_5" localSheetId="16">{"'Overflow Tank '!$A$1:$Q$58"}</definedName>
    <definedName name="earthw_5" localSheetId="5">{"'Overflow Tank '!$A$1:$Q$58"}</definedName>
    <definedName name="earthw_5" localSheetId="6">{"'Overflow Tank '!$A$1:$Q$58"}</definedName>
    <definedName name="earthw_5">{"'Overflow Tank '!$A$1:$Q$58"}</definedName>
    <definedName name="EastingUnit">NA()</definedName>
    <definedName name="eat" localSheetId="7">{"'Overflow Tank '!$A$1:$Q$58"}</definedName>
    <definedName name="eat" localSheetId="16">{"'Overflow Tank '!$A$1:$Q$58"}</definedName>
    <definedName name="eat" localSheetId="5">{"'Overflow Tank '!$A$1:$Q$58"}</definedName>
    <definedName name="eat" localSheetId="6">{"'Overflow Tank '!$A$1:$Q$58"}</definedName>
    <definedName name="eat">{"'Overflow Tank '!$A$1:$Q$58"}</definedName>
    <definedName name="eat_1" localSheetId="7">{"'Overflow Tank '!$A$1:$Q$58"}</definedName>
    <definedName name="eat_1" localSheetId="16">{"'Overflow Tank '!$A$1:$Q$58"}</definedName>
    <definedName name="eat_1" localSheetId="5">{"'Overflow Tank '!$A$1:$Q$58"}</definedName>
    <definedName name="eat_1" localSheetId="6">{"'Overflow Tank '!$A$1:$Q$58"}</definedName>
    <definedName name="eat_1">{"'Overflow Tank '!$A$1:$Q$58"}</definedName>
    <definedName name="eat_2" localSheetId="7">{"'Overflow Tank '!$A$1:$Q$58"}</definedName>
    <definedName name="eat_2" localSheetId="16">{"'Overflow Tank '!$A$1:$Q$58"}</definedName>
    <definedName name="eat_2" localSheetId="5">{"'Overflow Tank '!$A$1:$Q$58"}</definedName>
    <definedName name="eat_2" localSheetId="6">{"'Overflow Tank '!$A$1:$Q$58"}</definedName>
    <definedName name="eat_2">{"'Overflow Tank '!$A$1:$Q$58"}</definedName>
    <definedName name="eat_3" localSheetId="7">{"'Overflow Tank '!$A$1:$Q$58"}</definedName>
    <definedName name="eat_3" localSheetId="16">{"'Overflow Tank '!$A$1:$Q$58"}</definedName>
    <definedName name="eat_3" localSheetId="5">{"'Overflow Tank '!$A$1:$Q$58"}</definedName>
    <definedName name="eat_3" localSheetId="6">{"'Overflow Tank '!$A$1:$Q$58"}</definedName>
    <definedName name="eat_3">{"'Overflow Tank '!$A$1:$Q$58"}</definedName>
    <definedName name="eat_4" localSheetId="7">{"'Overflow Tank '!$A$1:$Q$58"}</definedName>
    <definedName name="eat_4" localSheetId="16">{"'Overflow Tank '!$A$1:$Q$58"}</definedName>
    <definedName name="eat_4" localSheetId="5">{"'Overflow Tank '!$A$1:$Q$58"}</definedName>
    <definedName name="eat_4" localSheetId="6">{"'Overflow Tank '!$A$1:$Q$58"}</definedName>
    <definedName name="eat_4">{"'Overflow Tank '!$A$1:$Q$58"}</definedName>
    <definedName name="eat_5" localSheetId="7">{"'Overflow Tank '!$A$1:$Q$58"}</definedName>
    <definedName name="eat_5" localSheetId="16">{"'Overflow Tank '!$A$1:$Q$58"}</definedName>
    <definedName name="eat_5" localSheetId="5">{"'Overflow Tank '!$A$1:$Q$58"}</definedName>
    <definedName name="eat_5" localSheetId="6">{"'Overflow Tank '!$A$1:$Q$58"}</definedName>
    <definedName name="eat_5">{"'Overflow Tank '!$A$1:$Q$58"}</definedName>
    <definedName name="Economic_Gas_to_Flare" localSheetId="7">{"'two phase'!$A$1:$U$63"}</definedName>
    <definedName name="Economic_Gas_to_Flare" localSheetId="16">{"'two phase'!$A$1:$U$63"}</definedName>
    <definedName name="Economic_Gas_to_Flare" localSheetId="5">{"'two phase'!$A$1:$U$63"}</definedName>
    <definedName name="Economic_Gas_to_Flare" localSheetId="6">{"'two phase'!$A$1:$U$63"}</definedName>
    <definedName name="Economic_Gas_to_Flare">{"'two phase'!$A$1:$U$63"}</definedName>
    <definedName name="Economic_Gas_to_Flare_1" localSheetId="7">{"'two phase'!$A$1:$U$63"}</definedName>
    <definedName name="Economic_Gas_to_Flare_1" localSheetId="16">{"'two phase'!$A$1:$U$63"}</definedName>
    <definedName name="Economic_Gas_to_Flare_1" localSheetId="5">{"'two phase'!$A$1:$U$63"}</definedName>
    <definedName name="Economic_Gas_to_Flare_1" localSheetId="6">{"'two phase'!$A$1:$U$63"}</definedName>
    <definedName name="Economic_Gas_to_Flare_1">{"'two phase'!$A$1:$U$63"}</definedName>
    <definedName name="Economic_Gas_to_Flare_2" localSheetId="7">{"'two phase'!$A$1:$U$63"}</definedName>
    <definedName name="Economic_Gas_to_Flare_2" localSheetId="16">{"'two phase'!$A$1:$U$63"}</definedName>
    <definedName name="Economic_Gas_to_Flare_2" localSheetId="5">{"'two phase'!$A$1:$U$63"}</definedName>
    <definedName name="Economic_Gas_to_Flare_2" localSheetId="6">{"'two phase'!$A$1:$U$63"}</definedName>
    <definedName name="Economic_Gas_to_Flare_2">{"'two phase'!$A$1:$U$63"}</definedName>
    <definedName name="Economic_Gas_to_Flare_3" localSheetId="7">{"'two phase'!$A$1:$U$63"}</definedName>
    <definedName name="Economic_Gas_to_Flare_3" localSheetId="16">{"'two phase'!$A$1:$U$63"}</definedName>
    <definedName name="Economic_Gas_to_Flare_3" localSheetId="5">{"'two phase'!$A$1:$U$63"}</definedName>
    <definedName name="Economic_Gas_to_Flare_3" localSheetId="6">{"'two phase'!$A$1:$U$63"}</definedName>
    <definedName name="Economic_Gas_to_Flare_3">{"'two phase'!$A$1:$U$63"}</definedName>
    <definedName name="Economic_Gas_to_Flare_4" localSheetId="7">{"'two phase'!$A$1:$U$63"}</definedName>
    <definedName name="Economic_Gas_to_Flare_4" localSheetId="16">{"'two phase'!$A$1:$U$63"}</definedName>
    <definedName name="Economic_Gas_to_Flare_4" localSheetId="5">{"'two phase'!$A$1:$U$63"}</definedName>
    <definedName name="Economic_Gas_to_Flare_4" localSheetId="6">{"'two phase'!$A$1:$U$63"}</definedName>
    <definedName name="Economic_Gas_to_Flare_4">{"'two phase'!$A$1:$U$63"}</definedName>
    <definedName name="Economic_Gas_to_Flare_5" localSheetId="7">{"'two phase'!$A$1:$U$63"}</definedName>
    <definedName name="Economic_Gas_to_Flare_5" localSheetId="16">{"'two phase'!$A$1:$U$63"}</definedName>
    <definedName name="Economic_Gas_to_Flare_5" localSheetId="5">{"'two phase'!$A$1:$U$63"}</definedName>
    <definedName name="Economic_Gas_to_Flare_5" localSheetId="6">{"'two phase'!$A$1:$U$63"}</definedName>
    <definedName name="Economic_Gas_to_Flare_5">{"'two phase'!$A$1:$U$63"}</definedName>
    <definedName name="EEEE">NA()</definedName>
    <definedName name="EH1_batches">NA()</definedName>
    <definedName name="EI1_batches">NA()</definedName>
    <definedName name="EKON">NA()</definedName>
    <definedName name="EKON_NEW">NA()</definedName>
    <definedName name="Electr.Test" localSheetId="7">{"'장비'!$A$3:$M$12"}</definedName>
    <definedName name="Electr.Test" localSheetId="16">{"'장비'!$A$3:$M$12"}</definedName>
    <definedName name="Electr.Test" localSheetId="5">{"'장비'!$A$3:$M$12"}</definedName>
    <definedName name="Electr.Test" localSheetId="6">{"'장비'!$A$3:$M$12"}</definedName>
    <definedName name="Electr.Test">{"'장비'!$A$3:$M$12"}</definedName>
    <definedName name="Electr.Test_1" localSheetId="7">{"'장비'!$A$3:$M$12"}</definedName>
    <definedName name="Electr.Test_1" localSheetId="16">{"'장비'!$A$3:$M$12"}</definedName>
    <definedName name="Electr.Test_1" localSheetId="5">{"'장비'!$A$3:$M$12"}</definedName>
    <definedName name="Electr.Test_1" localSheetId="6">{"'장비'!$A$3:$M$12"}</definedName>
    <definedName name="Electr.Test_1">{"'장비'!$A$3:$M$12"}</definedName>
    <definedName name="Electr.Test_2" localSheetId="7">{"'장비'!$A$3:$M$12"}</definedName>
    <definedName name="Electr.Test_2" localSheetId="16">{"'장비'!$A$3:$M$12"}</definedName>
    <definedName name="Electr.Test_2" localSheetId="5">{"'장비'!$A$3:$M$12"}</definedName>
    <definedName name="Electr.Test_2" localSheetId="6">{"'장비'!$A$3:$M$12"}</definedName>
    <definedName name="Electr.Test_2">{"'장비'!$A$3:$M$12"}</definedName>
    <definedName name="Electr.Test_3" localSheetId="7">{"'장비'!$A$3:$M$12"}</definedName>
    <definedName name="Electr.Test_3" localSheetId="16">{"'장비'!$A$3:$M$12"}</definedName>
    <definedName name="Electr.Test_3" localSheetId="5">{"'장비'!$A$3:$M$12"}</definedName>
    <definedName name="Electr.Test_3" localSheetId="6">{"'장비'!$A$3:$M$12"}</definedName>
    <definedName name="Electr.Test_3">{"'장비'!$A$3:$M$12"}</definedName>
    <definedName name="Electr.Test_4" localSheetId="7">{"'장비'!$A$3:$M$12"}</definedName>
    <definedName name="Electr.Test_4" localSheetId="16">{"'장비'!$A$3:$M$12"}</definedName>
    <definedName name="Electr.Test_4" localSheetId="5">{"'장비'!$A$3:$M$12"}</definedName>
    <definedName name="Electr.Test_4" localSheetId="6">{"'장비'!$A$3:$M$12"}</definedName>
    <definedName name="Electr.Test_4">{"'장비'!$A$3:$M$12"}</definedName>
    <definedName name="Electr.Test_5" localSheetId="7">{"'장비'!$A$3:$M$12"}</definedName>
    <definedName name="Electr.Test_5" localSheetId="16">{"'장비'!$A$3:$M$12"}</definedName>
    <definedName name="Electr.Test_5" localSheetId="5">{"'장비'!$A$3:$M$12"}</definedName>
    <definedName name="Electr.Test_5" localSheetId="6">{"'장비'!$A$3:$M$12"}</definedName>
    <definedName name="Electr.Test_5">{"'장비'!$A$3:$M$12"}</definedName>
    <definedName name="Elevation">NA()</definedName>
    <definedName name="ElevationReference">NA()</definedName>
    <definedName name="empat4">NA()</definedName>
    <definedName name="END">NA()</definedName>
    <definedName name="ENDARCO">NA()</definedName>
    <definedName name="ENDASSDOM">NA()</definedName>
    <definedName name="ENDASSLNG">NA()</definedName>
    <definedName name="ENDASSLPG">NA()</definedName>
    <definedName name="ENDBBTU">NA()</definedName>
    <definedName name="ENDBBTUDOM">NA()</definedName>
    <definedName name="ENDBBTULNG">NA()</definedName>
    <definedName name="ENDBBTULPG">NA()</definedName>
    <definedName name="ENDBBTURATLNG">NA()</definedName>
    <definedName name="ENDBBTURATLPG">NA()</definedName>
    <definedName name="ENDBPCARGO">NA()</definedName>
    <definedName name="ENDBPLNG">NA()</definedName>
    <definedName name="ENDBPMMBTU">NA()</definedName>
    <definedName name="ENDBPNETIJV">NA()</definedName>
    <definedName name="ENDBPSHARE">NA()</definedName>
    <definedName name="ENDBRCALLOC">NA()</definedName>
    <definedName name="ENDCARGO">NA()</definedName>
    <definedName name="ENDCRDOIL">NA()</definedName>
    <definedName name="ENDDBDKPROD">NA()</definedName>
    <definedName name="ENDDBDKPSCPROD">NA()</definedName>
    <definedName name="ENDDBRCPROD">NA()</definedName>
    <definedName name="ENDDBRCPSCPROD">NA()</definedName>
    <definedName name="ENDDEBT">NA()</definedName>
    <definedName name="ENDDEBTAMORT">NA()</definedName>
    <definedName name="ENDDEBTIJV">NA()</definedName>
    <definedName name="ENDDEBTPSC">NA()</definedName>
    <definedName name="ENDDGASPROD">NA()</definedName>
    <definedName name="ENDDOM">NA()</definedName>
    <definedName name="ENDDOMBBTU">NA()</definedName>
    <definedName name="ENDDOMBBTU2">NA()</definedName>
    <definedName name="ENDDOMBPCALC">NA()</definedName>
    <definedName name="ENDDOMCRGASS">NA()</definedName>
    <definedName name="ENDDOMGASGSUM">NA()</definedName>
    <definedName name="ENDDOMGASSUMB4">NA()</definedName>
    <definedName name="ENDDOMIJVGASS">NA()</definedName>
    <definedName name="ENDDOMIJVGASSUMB4">NA()</definedName>
    <definedName name="ENDDOMPCT">NA()</definedName>
    <definedName name="ENDDOMPRC">NA()</definedName>
    <definedName name="ENDDOMPRC2">NA()</definedName>
    <definedName name="ENDDOMPSCBBTU">NA()</definedName>
    <definedName name="ENDDOMTRANSPIJV">NA()</definedName>
    <definedName name="ENDDOMTRANSPPSC">NA()</definedName>
    <definedName name="ENDDOMYGASD">NA()</definedName>
    <definedName name="ENDDSAASUM">NA()</definedName>
    <definedName name="ENDEXCESSLNG">NA()</definedName>
    <definedName name="ENDEXCESSLPG">NA()</definedName>
    <definedName name="ENDFIELD">NA()</definedName>
    <definedName name="ENDLE">NA()</definedName>
    <definedName name="ENDLIQBDK">NA()</definedName>
    <definedName name="ENDLIQBRC">NA()</definedName>
    <definedName name="ENDLIQPRC">NA()</definedName>
    <definedName name="ENDLNG">NA()</definedName>
    <definedName name="ENDLNGBPCALC">NA()</definedName>
    <definedName name="ENDLNGCRGASS">NA()</definedName>
    <definedName name="ENDLNGGASGSUM">NA()</definedName>
    <definedName name="ENDLNGGASSUMB4">NA()</definedName>
    <definedName name="ENDLNGIJVGASS">NA()</definedName>
    <definedName name="ENDLNGIJVGASSUMB4">NA()</definedName>
    <definedName name="ENDLNGLIFT">NA()</definedName>
    <definedName name="ENDLNGLNG">NA()</definedName>
    <definedName name="ENDLNGPCT">NA()</definedName>
    <definedName name="ENDLNGPTB">NA()</definedName>
    <definedName name="ENDLNGPTBIJV">NA()</definedName>
    <definedName name="ENDLNGPTBPSC">NA()</definedName>
    <definedName name="ENDLNGTRANSPIJV">NA()</definedName>
    <definedName name="ENDLNGTRANSPPSC">NA()</definedName>
    <definedName name="ENDLNGYGASD">NA()</definedName>
    <definedName name="ENDLPG">NA()</definedName>
    <definedName name="ENDLPGBBTU">NA()</definedName>
    <definedName name="ENDLPGBPCALC">NA()</definedName>
    <definedName name="ENDLPGCRGASS">NA()</definedName>
    <definedName name="ENDLPGGASGSUM">NA()</definedName>
    <definedName name="ENDLPGGASSUMB4">NA()</definedName>
    <definedName name="ENDLPGIJVGASS">NA()</definedName>
    <definedName name="ENDLPGIJVGASSUMB4">NA()</definedName>
    <definedName name="ENDLPGPCT">NA()</definedName>
    <definedName name="ENDLPGPRC">NA()</definedName>
    <definedName name="ENDLPGPSCBBTU">NA()</definedName>
    <definedName name="ENDLPGPTB">NA()</definedName>
    <definedName name="ENDLPGPTBIJV">NA()</definedName>
    <definedName name="ENDLPGPTBPSC">NA()</definedName>
    <definedName name="ENDLPGTRANSPIJV">NA()</definedName>
    <definedName name="ENDLPGTRANSPPSC">NA()</definedName>
    <definedName name="ENDLPGYGASD">NA()</definedName>
    <definedName name="ENDMBDKPROD">NA()</definedName>
    <definedName name="ENDMBDKPSCPROD">NA()</definedName>
    <definedName name="ENDMBRCPROD">NA()</definedName>
    <definedName name="ENDMBRCPSCPROD">NA()</definedName>
    <definedName name="ENDMGASPROD">NA()</definedName>
    <definedName name="ENDMPSCGASPROD">NA()</definedName>
    <definedName name="ENDMTON">NA()</definedName>
    <definedName name="ENDNBTF">NA()</definedName>
    <definedName name="ENDNBTFSUMDOM">NA()</definedName>
    <definedName name="ENDNBTFSUMLNG">NA()</definedName>
    <definedName name="ENDNBTFSUMLPG">NA()</definedName>
    <definedName name="ENDNCFLNG">NA()</definedName>
    <definedName name="ENDOTHERDOM">NA()</definedName>
    <definedName name="ENDOTHERLNG">NA()</definedName>
    <definedName name="ENDOTHERLPG">NA()</definedName>
    <definedName name="ENDPKG">NA()</definedName>
    <definedName name="ENDPSCBBTU">NA()</definedName>
    <definedName name="ENDPSCCARGO">NA()</definedName>
    <definedName name="ENDPSCMTON">NA()</definedName>
    <definedName name="ENDQ1DOMCR2SC">NA()</definedName>
    <definedName name="ENDQ1DOMCRPCT">NA()</definedName>
    <definedName name="ENDQ1DOMYGASD">NA()</definedName>
    <definedName name="ENDQ1GASPRODRAT">NA()</definedName>
    <definedName name="ENDQ1GDPCT">NA()</definedName>
    <definedName name="ENDQ1GPRAT">NA()</definedName>
    <definedName name="ENDQ1LNGCR2SC">NA()</definedName>
    <definedName name="ENDQ1LNGCRPCT">NA()</definedName>
    <definedName name="ENDQ1LNGYGASD">NA()</definedName>
    <definedName name="ENDQ1LPGCR2SC">NA()</definedName>
    <definedName name="ENDQ1LPGCRPCT">NA()</definedName>
    <definedName name="ENDQ1LPGYGASD">NA()</definedName>
    <definedName name="ENDQ1RGASD">NA()</definedName>
    <definedName name="ENDQ1YCRGD">NA()</definedName>
    <definedName name="ENDQ1YCRGPR">NA()</definedName>
    <definedName name="ENDQ1YDOMCR2SC">NA()</definedName>
    <definedName name="ENDQ1YLNGCR2SC">NA()</definedName>
    <definedName name="ENDQ1YLPGCR2SC">NA()</definedName>
    <definedName name="ENDQ2DOMCR2SC">NA()</definedName>
    <definedName name="ENDQ2DOMCRPCT">NA()</definedName>
    <definedName name="ENDQ2DOMYGASD">NA()</definedName>
    <definedName name="ENDQ2GASPRODRAT">NA()</definedName>
    <definedName name="ENDQ2GDPCT">NA()</definedName>
    <definedName name="ENDQ2GPRAT">NA()</definedName>
    <definedName name="ENDQ2LNGCR2SC">NA()</definedName>
    <definedName name="ENDQ2LNGCRPCT">NA()</definedName>
    <definedName name="ENDQ2LNGYGASD">NA()</definedName>
    <definedName name="ENDQ2LPGCR2SC">NA()</definedName>
    <definedName name="ENDQ2LPGCRPCT">NA()</definedName>
    <definedName name="ENDQ2LPGYGASD">NA()</definedName>
    <definedName name="ENDQ2RGASD">NA()</definedName>
    <definedName name="ENDQ2YCRGD">NA()</definedName>
    <definedName name="ENDQ2YCRGPR">NA()</definedName>
    <definedName name="ENDQ2YDOMCR2SC">NA()</definedName>
    <definedName name="ENDQ2YLNGCR2SC">NA()</definedName>
    <definedName name="ENDQ2YLPGCR2SC">NA()</definedName>
    <definedName name="ENDQ3DOMCR2SC">NA()</definedName>
    <definedName name="ENDQ3DOMCRPCT">NA()</definedName>
    <definedName name="ENDQ3DOMYGASD">NA()</definedName>
    <definedName name="ENDQ3GASPRODRAT">NA()</definedName>
    <definedName name="ENDQ3GDPCT">NA()</definedName>
    <definedName name="ENDQ3GPRAT">NA()</definedName>
    <definedName name="ENDQ3LNGCR2SC">NA()</definedName>
    <definedName name="ENDQ3LNGCRPCT">NA()</definedName>
    <definedName name="ENDQ3LNGYGASD">NA()</definedName>
    <definedName name="ENDQ3LPGCR2SC">NA()</definedName>
    <definedName name="ENDQ3LPGCRPCT">NA()</definedName>
    <definedName name="ENDQ3LPGYGASD">NA()</definedName>
    <definedName name="ENDQ3RGASD">NA()</definedName>
    <definedName name="ENDQ3YCRGD">NA()</definedName>
    <definedName name="ENDQ3YCRGPR">NA()</definedName>
    <definedName name="ENDQ3YDOMCR2SC">NA()</definedName>
    <definedName name="ENDQ3YLNGCR2SC">NA()</definedName>
    <definedName name="ENDQ3YLPGCR2SC">NA()</definedName>
    <definedName name="ENDQ4DOMCR2SC">NA()</definedName>
    <definedName name="ENDQ4DOMCRPCT">NA()</definedName>
    <definedName name="ENDQ4DOMYGASD">NA()</definedName>
    <definedName name="ENDQ4GASPRODRAT">NA()</definedName>
    <definedName name="ENDQ4GDPCT">NA()</definedName>
    <definedName name="ENDQ4GPRAT">NA()</definedName>
    <definedName name="ENDQ4LNGCR2SC">NA()</definedName>
    <definedName name="ENDQ4LNGCRPCT">NA()</definedName>
    <definedName name="ENDQ4LNGYGASD">NA()</definedName>
    <definedName name="ENDQ4LPGCR2SC">NA()</definedName>
    <definedName name="ENDQ4LPGCRPCT">NA()</definedName>
    <definedName name="ENDQ4LPGYGASD">NA()</definedName>
    <definedName name="ENDQ4RGASD">NA()</definedName>
    <definedName name="ENDQ4YCRGD">NA()</definedName>
    <definedName name="ENDQ4YCRGPR">NA()</definedName>
    <definedName name="ENDQ4YDOMCR2SC">NA()</definedName>
    <definedName name="ENDQ4YLNGCR2SC">NA()</definedName>
    <definedName name="ENDQ4YLPGCR2SC">NA()</definedName>
    <definedName name="ENDREVRATIOBUDGET">NA()</definedName>
    <definedName name="ENDREVRATIOFIELD">NA()</definedName>
    <definedName name="ENDREVRATIOGAS">NA()</definedName>
    <definedName name="ENDREVRATIOOIL">NA()</definedName>
    <definedName name="ENDREVRATIOPKG">NA()</definedName>
    <definedName name="ENDRGASD">NA()</definedName>
    <definedName name="ENDRREVRATIOPKG">NA()</definedName>
    <definedName name="ENDSEASON">NA()</definedName>
    <definedName name="ENDSUPPRAT">NA()</definedName>
    <definedName name="ENDSUPPRAT2">NA()</definedName>
    <definedName name="ENDTE">NA()</definedName>
    <definedName name="ENDTRANSPDOM">NA()</definedName>
    <definedName name="ENDTRANSPLNG">NA()</definedName>
    <definedName name="ENDTRANSPLPG">NA()</definedName>
    <definedName name="ENDUNTZBDC">NA()</definedName>
    <definedName name="ENDUNTZBDK">NA()</definedName>
    <definedName name="ENDUNTZBRC">NA()</definedName>
    <definedName name="ENDYCARGO">NA()</definedName>
    <definedName name="enidome">NA()</definedName>
    <definedName name="ENIDOMEND">NA()</definedName>
    <definedName name="ENIDOMSTART">NA()</definedName>
    <definedName name="ENILASMOEND">NA()</definedName>
    <definedName name="ENILASMOSTART">NA()</definedName>
    <definedName name="ENILNGSTART">NA()</definedName>
    <definedName name="Entities">NA()</definedName>
    <definedName name="EPC">NA()</definedName>
    <definedName name="EQPCT">NA()</definedName>
    <definedName name="equip3">NA()</definedName>
    <definedName name="Equity">NA()</definedName>
    <definedName name="ergrw">NA()</definedName>
    <definedName name="ErrorCheckColumn">20</definedName>
    <definedName name="erw">NA()</definedName>
    <definedName name="EW_Unit">NA()</definedName>
    <definedName name="EX_SUMMARY">NA()</definedName>
    <definedName name="EX_SUMMARY_1">NA()</definedName>
    <definedName name="Excel_BuiltIn_Print_Area_1">NA()</definedName>
    <definedName name="Excel_BuiltIn_Print_Area_10_1">"$#REF!.$A$1:$N$84"</definedName>
    <definedName name="Excel_BuiltIn_Print_Area_11_1">"$#REF!.$A$1:$N$84"</definedName>
    <definedName name="Excel_BuiltIn_Print_Area_12_1">"$#REF!.$A$1:$N$84"</definedName>
    <definedName name="Excel_BuiltIn_Print_Area_13_1">"$#REF!.$A$1:$N$84"</definedName>
    <definedName name="Excel_BuiltIn_Print_Area_14_1">"$#REF!.$A$1:$N$84"</definedName>
    <definedName name="Excel_BuiltIn_Print_Area_15_1">"$#REF!.$A$1:$N$84"</definedName>
    <definedName name="Excel_BuiltIn_Print_Area_16_1">"$#REF!.$A$1:$N$84"</definedName>
    <definedName name="Excel_BuiltIn_Print_Area_17">"$#REF!.$A$1:$N$84"</definedName>
    <definedName name="Excel_BuiltIn_Print_Area_18">"$#REF!.$A$1:$N$84"</definedName>
    <definedName name="Excel_BuiltIn_Print_Area_19">"$#REF!.$A$1:$N$84"</definedName>
    <definedName name="Excel_BuiltIn_Print_Area_20">"$#REF!.$A$1:$N$84"</definedName>
    <definedName name="Excel_BuiltIn_Print_Area_21">"$#REF!.$A$1:$N$84"</definedName>
    <definedName name="Excel_BuiltIn_Print_Area_3">"$#REF!.$A$1:$AL$60"</definedName>
    <definedName name="Excel_BuiltIn_Print_Area_4_1">"$#REF!.$A$1:$AL$60"</definedName>
    <definedName name="Excel_BuiltIn_Print_Area_5_1">"$#REF!.$A$1:$AM$63"</definedName>
    <definedName name="Excel_BuiltIn_Print_Titles">NA()</definedName>
    <definedName name="Excel_BuiltIn_Print_Titles_1">"$#REF!.$A$12:$IV$17"</definedName>
    <definedName name="Excel_BuiltIn_Print_Titles_10">"$#REF!.$A$1:$AMJ$5"</definedName>
    <definedName name="EXCESSLNG">NA()</definedName>
    <definedName name="EXCESSLPG">NA()</definedName>
    <definedName name="EXCESSOFBOOKVALUEOVERCOST">NA()</definedName>
    <definedName name="EXCESSOFCONSTRUCTIONOVERCLAIM">NA()</definedName>
    <definedName name="ExchangeRate">NA()</definedName>
    <definedName name="EXIST">NA()</definedName>
    <definedName name="Expenditures">NA()</definedName>
    <definedName name="expense2">"[13]!expense2"</definedName>
    <definedName name="EXPLAIN">"[13]!EXPLAIN"</definedName>
    <definedName name="explain2">"[13]!explain2"</definedName>
    <definedName name="Extract_MI">NA()</definedName>
    <definedName name="extstdby">NA()</definedName>
    <definedName name="F46_">NA()</definedName>
    <definedName name="FA1ACCUMDEPR">NA()</definedName>
    <definedName name="FA1CARRYINGVALUE">NA()</definedName>
    <definedName name="FA2ACCUMDEPR">NA()</definedName>
    <definedName name="FA2CARRYINGVALUE">NA()</definedName>
    <definedName name="FAP">NA()</definedName>
    <definedName name="FASF" localSheetId="7">{"'Overflow Tank '!$A$1:$Q$58"}</definedName>
    <definedName name="FASF" localSheetId="16">{"'Overflow Tank '!$A$1:$Q$58"}</definedName>
    <definedName name="FASF" localSheetId="5">{"'Overflow Tank '!$A$1:$Q$58"}</definedName>
    <definedName name="FASF" localSheetId="6">{"'Overflow Tank '!$A$1:$Q$58"}</definedName>
    <definedName name="FASF">{"'Overflow Tank '!$A$1:$Q$58"}</definedName>
    <definedName name="FASF_1" localSheetId="7">{"'Overflow Tank '!$A$1:$Q$58"}</definedName>
    <definedName name="FASF_1" localSheetId="16">{"'Overflow Tank '!$A$1:$Q$58"}</definedName>
    <definedName name="FASF_1" localSheetId="5">{"'Overflow Tank '!$A$1:$Q$58"}</definedName>
    <definedName name="FASF_1" localSheetId="6">{"'Overflow Tank '!$A$1:$Q$58"}</definedName>
    <definedName name="FASF_1">{"'Overflow Tank '!$A$1:$Q$58"}</definedName>
    <definedName name="FASF_2" localSheetId="7">{"'Overflow Tank '!$A$1:$Q$58"}</definedName>
    <definedName name="FASF_2" localSheetId="16">{"'Overflow Tank '!$A$1:$Q$58"}</definedName>
    <definedName name="FASF_2" localSheetId="5">{"'Overflow Tank '!$A$1:$Q$58"}</definedName>
    <definedName name="FASF_2" localSheetId="6">{"'Overflow Tank '!$A$1:$Q$58"}</definedName>
    <definedName name="FASF_2">{"'Overflow Tank '!$A$1:$Q$58"}</definedName>
    <definedName name="FASF_3" localSheetId="7">{"'Overflow Tank '!$A$1:$Q$58"}</definedName>
    <definedName name="FASF_3" localSheetId="16">{"'Overflow Tank '!$A$1:$Q$58"}</definedName>
    <definedName name="FASF_3" localSheetId="5">{"'Overflow Tank '!$A$1:$Q$58"}</definedName>
    <definedName name="FASF_3" localSheetId="6">{"'Overflow Tank '!$A$1:$Q$58"}</definedName>
    <definedName name="FASF_3">{"'Overflow Tank '!$A$1:$Q$58"}</definedName>
    <definedName name="FASF_4" localSheetId="7">{"'Overflow Tank '!$A$1:$Q$58"}</definedName>
    <definedName name="FASF_4" localSheetId="16">{"'Overflow Tank '!$A$1:$Q$58"}</definedName>
    <definedName name="FASF_4" localSheetId="5">{"'Overflow Tank '!$A$1:$Q$58"}</definedName>
    <definedName name="FASF_4" localSheetId="6">{"'Overflow Tank '!$A$1:$Q$58"}</definedName>
    <definedName name="FASF_4">{"'Overflow Tank '!$A$1:$Q$58"}</definedName>
    <definedName name="FASF_5" localSheetId="7">{"'Overflow Tank '!$A$1:$Q$58"}</definedName>
    <definedName name="FASF_5" localSheetId="16">{"'Overflow Tank '!$A$1:$Q$58"}</definedName>
    <definedName name="FASF_5" localSheetId="5">{"'Overflow Tank '!$A$1:$Q$58"}</definedName>
    <definedName name="FASF_5" localSheetId="6">{"'Overflow Tank '!$A$1:$Q$58"}</definedName>
    <definedName name="FASF_5">{"'Overflow Tank '!$A$1:$Q$58"}</definedName>
    <definedName name="fdfd">NA()</definedName>
    <definedName name="FEB">NA()</definedName>
    <definedName name="fghg1">NA()</definedName>
    <definedName name="FIELD">NA()</definedName>
    <definedName name="FieldStrength">NA()</definedName>
    <definedName name="FirstRow">7</definedName>
    <definedName name="fjafn">NA()</definedName>
    <definedName name="FlDt">190</definedName>
    <definedName name="fmopfms">NA()</definedName>
    <definedName name="fndjn">NA()</definedName>
    <definedName name="FOB">NA()</definedName>
    <definedName name="forex">NA()</definedName>
    <definedName name="forlnd">NA()</definedName>
    <definedName name="Formation">NA()</definedName>
    <definedName name="FQR_YEAR">NA()</definedName>
    <definedName name="FRAI1">NA()</definedName>
    <definedName name="FRAI21">NA()</definedName>
    <definedName name="FRAI22">NA()</definedName>
    <definedName name="FRAI31">NA()</definedName>
    <definedName name="FRAI4">NA()</definedName>
    <definedName name="FRAI5">NA()</definedName>
    <definedName name="frwf">NA()</definedName>
    <definedName name="fsvfs">NA()</definedName>
    <definedName name="Ftg_GP_7">NA()</definedName>
    <definedName name="Ftg_GP_958">NA()</definedName>
    <definedName name="fund1">NA()</definedName>
    <definedName name="fund2">NA()</definedName>
    <definedName name="G_APT">NA()</definedName>
    <definedName name="G_LAB_RUGI_OWN_">NA()</definedName>
    <definedName name="G_LABA_RUGI">NA()</definedName>
    <definedName name="GA_408">"GA-408"</definedName>
    <definedName name="GAAP_REP">NA()</definedName>
    <definedName name="GABUNGAN">NA()</definedName>
    <definedName name="GADGA">NA()</definedName>
    <definedName name="gafe">NA()</definedName>
    <definedName name="GAS16ED1">NA()</definedName>
    <definedName name="GAS16ED2">NA()</definedName>
    <definedName name="GAS16ED3">NA()</definedName>
    <definedName name="GAS16ED4">NA()</definedName>
    <definedName name="GAS16ED5">NA()</definedName>
    <definedName name="GAS16ED6">NA()</definedName>
    <definedName name="GAS16ED7">NA()</definedName>
    <definedName name="GAS16H11">NA()</definedName>
    <definedName name="GAS16H21">NA()</definedName>
    <definedName name="GAS16H31">NA()</definedName>
    <definedName name="GAS16H41">NA()</definedName>
    <definedName name="GAS16H51">NA()</definedName>
    <definedName name="GAS16H61">NA()</definedName>
    <definedName name="GAS16H71">NA()</definedName>
    <definedName name="GAS16REFD2">NA()</definedName>
    <definedName name="GAS16SD2">NA()</definedName>
    <definedName name="GAS16SD5">NA()</definedName>
    <definedName name="GAS16SD7">NA()</definedName>
    <definedName name="GASC167">NA()</definedName>
    <definedName name="GASC169">NA()</definedName>
    <definedName name="GASC171">NA()</definedName>
    <definedName name="GASC195">NA()</definedName>
    <definedName name="GASCR">NA()</definedName>
    <definedName name="GASIJVEQ">NA()</definedName>
    <definedName name="GASQ171">NA()</definedName>
    <definedName name="GASQ204N">NA()</definedName>
    <definedName name="GASTAX">NA()</definedName>
    <definedName name="GASTOTALD1">NA()</definedName>
    <definedName name="GASTOTALD2">NA()</definedName>
    <definedName name="GASTOTALD4">NA()</definedName>
    <definedName name="GASTOTALD5">NA()</definedName>
    <definedName name="GASTOTALD7">NA()</definedName>
    <definedName name="GBP_forex">NA()</definedName>
    <definedName name="GDDOM">NA()</definedName>
    <definedName name="GDLNG">NA()</definedName>
    <definedName name="GDLPG">NA()</definedName>
    <definedName name="GeodeticLocation">NA()</definedName>
    <definedName name="gfhdgh" localSheetId="7">{"'Overflow Tank '!$A$1:$Q$58"}</definedName>
    <definedName name="gfhdgh" localSheetId="16">{"'Overflow Tank '!$A$1:$Q$58"}</definedName>
    <definedName name="gfhdgh" localSheetId="5">{"'Overflow Tank '!$A$1:$Q$58"}</definedName>
    <definedName name="gfhdgh" localSheetId="6">{"'Overflow Tank '!$A$1:$Q$58"}</definedName>
    <definedName name="gfhdgh">{"'Overflow Tank '!$A$1:$Q$58"}</definedName>
    <definedName name="gfhdgh_1" localSheetId="7">{"'Overflow Tank '!$A$1:$Q$58"}</definedName>
    <definedName name="gfhdgh_1" localSheetId="16">{"'Overflow Tank '!$A$1:$Q$58"}</definedName>
    <definedName name="gfhdgh_1" localSheetId="5">{"'Overflow Tank '!$A$1:$Q$58"}</definedName>
    <definedName name="gfhdgh_1" localSheetId="6">{"'Overflow Tank '!$A$1:$Q$58"}</definedName>
    <definedName name="gfhdgh_1">{"'Overflow Tank '!$A$1:$Q$58"}</definedName>
    <definedName name="gfhdgh_2" localSheetId="7">{"'Overflow Tank '!$A$1:$Q$58"}</definedName>
    <definedName name="gfhdgh_2" localSheetId="16">{"'Overflow Tank '!$A$1:$Q$58"}</definedName>
    <definedName name="gfhdgh_2" localSheetId="5">{"'Overflow Tank '!$A$1:$Q$58"}</definedName>
    <definedName name="gfhdgh_2" localSheetId="6">{"'Overflow Tank '!$A$1:$Q$58"}</definedName>
    <definedName name="gfhdgh_2">{"'Overflow Tank '!$A$1:$Q$58"}</definedName>
    <definedName name="gfhdgh_3" localSheetId="7">{"'Overflow Tank '!$A$1:$Q$58"}</definedName>
    <definedName name="gfhdgh_3" localSheetId="16">{"'Overflow Tank '!$A$1:$Q$58"}</definedName>
    <definedName name="gfhdgh_3" localSheetId="5">{"'Overflow Tank '!$A$1:$Q$58"}</definedName>
    <definedName name="gfhdgh_3" localSheetId="6">{"'Overflow Tank '!$A$1:$Q$58"}</definedName>
    <definedName name="gfhdgh_3">{"'Overflow Tank '!$A$1:$Q$58"}</definedName>
    <definedName name="gfhdgh_4" localSheetId="7">{"'Overflow Tank '!$A$1:$Q$58"}</definedName>
    <definedName name="gfhdgh_4" localSheetId="16">{"'Overflow Tank '!$A$1:$Q$58"}</definedName>
    <definedName name="gfhdgh_4" localSheetId="5">{"'Overflow Tank '!$A$1:$Q$58"}</definedName>
    <definedName name="gfhdgh_4" localSheetId="6">{"'Overflow Tank '!$A$1:$Q$58"}</definedName>
    <definedName name="gfhdgh_4">{"'Overflow Tank '!$A$1:$Q$58"}</definedName>
    <definedName name="gfhdgh_5" localSheetId="7">{"'Overflow Tank '!$A$1:$Q$58"}</definedName>
    <definedName name="gfhdgh_5" localSheetId="16">{"'Overflow Tank '!$A$1:$Q$58"}</definedName>
    <definedName name="gfhdgh_5" localSheetId="5">{"'Overflow Tank '!$A$1:$Q$58"}</definedName>
    <definedName name="gfhdgh_5" localSheetId="6">{"'Overflow Tank '!$A$1:$Q$58"}</definedName>
    <definedName name="gfhdgh_5">{"'Overflow Tank '!$A$1:$Q$58"}</definedName>
    <definedName name="GG" localSheetId="7">{"'장비'!$A$3:$M$12"}</definedName>
    <definedName name="GG" localSheetId="16">{"'장비'!$A$3:$M$12"}</definedName>
    <definedName name="GG" localSheetId="5">{"'장비'!$A$3:$M$12"}</definedName>
    <definedName name="GG" localSheetId="6">{"'장비'!$A$3:$M$12"}</definedName>
    <definedName name="GG">{"'장비'!$A$3:$M$12"}</definedName>
    <definedName name="GG_1" localSheetId="7">{"'장비'!$A$3:$M$12"}</definedName>
    <definedName name="GG_1" localSheetId="16">{"'장비'!$A$3:$M$12"}</definedName>
    <definedName name="GG_1" localSheetId="5">{"'장비'!$A$3:$M$12"}</definedName>
    <definedName name="GG_1" localSheetId="6">{"'장비'!$A$3:$M$12"}</definedName>
    <definedName name="GG_1">{"'장비'!$A$3:$M$12"}</definedName>
    <definedName name="GG_2" localSheetId="7">{"'장비'!$A$3:$M$12"}</definedName>
    <definedName name="GG_2" localSheetId="16">{"'장비'!$A$3:$M$12"}</definedName>
    <definedName name="GG_2" localSheetId="5">{"'장비'!$A$3:$M$12"}</definedName>
    <definedName name="GG_2" localSheetId="6">{"'장비'!$A$3:$M$12"}</definedName>
    <definedName name="GG_2">{"'장비'!$A$3:$M$12"}</definedName>
    <definedName name="GG_3" localSheetId="7">{"'장비'!$A$3:$M$12"}</definedName>
    <definedName name="GG_3" localSheetId="16">{"'장비'!$A$3:$M$12"}</definedName>
    <definedName name="GG_3" localSheetId="5">{"'장비'!$A$3:$M$12"}</definedName>
    <definedName name="GG_3" localSheetId="6">{"'장비'!$A$3:$M$12"}</definedName>
    <definedName name="GG_3">{"'장비'!$A$3:$M$12"}</definedName>
    <definedName name="GG_4" localSheetId="7">{"'장비'!$A$3:$M$12"}</definedName>
    <definedName name="GG_4" localSheetId="16">{"'장비'!$A$3:$M$12"}</definedName>
    <definedName name="GG_4" localSheetId="5">{"'장비'!$A$3:$M$12"}</definedName>
    <definedName name="GG_4" localSheetId="6">{"'장비'!$A$3:$M$12"}</definedName>
    <definedName name="GG_4">{"'장비'!$A$3:$M$12"}</definedName>
    <definedName name="GG_5" localSheetId="7">{"'장비'!$A$3:$M$12"}</definedName>
    <definedName name="GG_5" localSheetId="16">{"'장비'!$A$3:$M$12"}</definedName>
    <definedName name="GG_5" localSheetId="5">{"'장비'!$A$3:$M$12"}</definedName>
    <definedName name="GG_5" localSheetId="6">{"'장비'!$A$3:$M$12"}</definedName>
    <definedName name="GG_5">{"'장비'!$A$3:$M$12"}</definedName>
    <definedName name="GGFOQT1">NA()</definedName>
    <definedName name="GGFOQT2">NA()</definedName>
    <definedName name="GGFOQT3">NA()</definedName>
    <definedName name="GGFOQT4">NA()</definedName>
    <definedName name="GGFOT">NA()</definedName>
    <definedName name="GGFOTX">NA()</definedName>
    <definedName name="ggggg">NA()</definedName>
    <definedName name="gm_oz">NA()</definedName>
    <definedName name="GNKP1">NA()</definedName>
    <definedName name="GOODWILL">NA()</definedName>
    <definedName name="gregre">NA()</definedName>
    <definedName name="GRF_ABI">NA()</definedName>
    <definedName name="GRF_ABI1">NA()</definedName>
    <definedName name="grge">NA()</definedName>
    <definedName name="grgreg">NA()</definedName>
    <definedName name="GridConvergence">NA()</definedName>
    <definedName name="GridLocation">NA()</definedName>
    <definedName name="GRNDTOTBWH">NA()</definedName>
    <definedName name="GRNDTOTVICOPSC">NA()</definedName>
    <definedName name="Gross_Ftg_Perf">NA()</definedName>
    <definedName name="GROSSBBTU">NA()</definedName>
    <definedName name="GROSSMMCF">NA()</definedName>
    <definedName name="GROSSMMCFD">NA()</definedName>
    <definedName name="GROSSREV">NA()</definedName>
    <definedName name="GroundLevelElevation">NA()</definedName>
    <definedName name="GROUP_ACTUAL">NA()</definedName>
    <definedName name="GT" localSheetId="7">{"'Liquid'!$A$1:$U$57"}</definedName>
    <definedName name="GT" localSheetId="16">{"'Liquid'!$A$1:$U$57"}</definedName>
    <definedName name="GT" localSheetId="5">{"'Liquid'!$A$1:$U$57"}</definedName>
    <definedName name="GT" localSheetId="6">{"'Liquid'!$A$1:$U$57"}</definedName>
    <definedName name="GT">{"'Liquid'!$A$1:$U$57"}</definedName>
    <definedName name="GT_1" localSheetId="7">{"'Liquid'!$A$1:$U$57"}</definedName>
    <definedName name="GT_1" localSheetId="16">{"'Liquid'!$A$1:$U$57"}</definedName>
    <definedName name="GT_1" localSheetId="5">{"'Liquid'!$A$1:$U$57"}</definedName>
    <definedName name="GT_1" localSheetId="6">{"'Liquid'!$A$1:$U$57"}</definedName>
    <definedName name="GT_1">{"'Liquid'!$A$1:$U$57"}</definedName>
    <definedName name="GT_2" localSheetId="7">{"'Liquid'!$A$1:$U$57"}</definedName>
    <definedName name="GT_2" localSheetId="16">{"'Liquid'!$A$1:$U$57"}</definedName>
    <definedName name="GT_2" localSheetId="5">{"'Liquid'!$A$1:$U$57"}</definedName>
    <definedName name="GT_2" localSheetId="6">{"'Liquid'!$A$1:$U$57"}</definedName>
    <definedName name="GT_2">{"'Liquid'!$A$1:$U$57"}</definedName>
    <definedName name="GT_3" localSheetId="7">{"'Liquid'!$A$1:$U$57"}</definedName>
    <definedName name="GT_3" localSheetId="16">{"'Liquid'!$A$1:$U$57"}</definedName>
    <definedName name="GT_3" localSheetId="5">{"'Liquid'!$A$1:$U$57"}</definedName>
    <definedName name="GT_3" localSheetId="6">{"'Liquid'!$A$1:$U$57"}</definedName>
    <definedName name="GT_3">{"'Liquid'!$A$1:$U$57"}</definedName>
    <definedName name="GT_4" localSheetId="7">{"'Liquid'!$A$1:$U$57"}</definedName>
    <definedName name="GT_4" localSheetId="16">{"'Liquid'!$A$1:$U$57"}</definedName>
    <definedName name="GT_4" localSheetId="5">{"'Liquid'!$A$1:$U$57"}</definedName>
    <definedName name="GT_4" localSheetId="6">{"'Liquid'!$A$1:$U$57"}</definedName>
    <definedName name="GT_4">{"'Liquid'!$A$1:$U$57"}</definedName>
    <definedName name="GT_5" localSheetId="7">{"'Liquid'!$A$1:$U$57"}</definedName>
    <definedName name="GT_5" localSheetId="16">{"'Liquid'!$A$1:$U$57"}</definedName>
    <definedName name="GT_5" localSheetId="5">{"'Liquid'!$A$1:$U$57"}</definedName>
    <definedName name="GT_5" localSheetId="6">{"'Liquid'!$A$1:$U$57"}</definedName>
    <definedName name="GT_5">{"'Liquid'!$A$1:$U$57"}</definedName>
    <definedName name="gwrgw">NA()</definedName>
    <definedName name="H1_">NA()</definedName>
    <definedName name="H2_">NA()</definedName>
    <definedName name="H2_batches">NA()</definedName>
    <definedName name="H3_batches">NA()</definedName>
    <definedName name="H4_batches">NA()</definedName>
    <definedName name="hahah">NA()</definedName>
    <definedName name="HAL">NA()</definedName>
    <definedName name="HAL_AFE">NA()</definedName>
    <definedName name="HALPDP">NA()</definedName>
    <definedName name="Hauled">NA()</definedName>
    <definedName name="hcol">NA()</definedName>
    <definedName name="hdhg">NA()</definedName>
    <definedName name="HEAD_WELL">NA()</definedName>
    <definedName name="HEADERNBTF">NA()</definedName>
    <definedName name="hfdh">NA()</definedName>
    <definedName name="hfhfs">NA()</definedName>
    <definedName name="HFJ">NA()</definedName>
    <definedName name="HGDH">NA()</definedName>
    <definedName name="hgrad">NA()</definedName>
    <definedName name="hhag">NA()</definedName>
    <definedName name="hhaha">NA()</definedName>
    <definedName name="HHH" localSheetId="7">{"'장비'!$A$3:$M$12"}</definedName>
    <definedName name="HHH" localSheetId="16">{"'장비'!$A$3:$M$12"}</definedName>
    <definedName name="HHH" localSheetId="5">{"'장비'!$A$3:$M$12"}</definedName>
    <definedName name="HHH" localSheetId="6">{"'장비'!$A$3:$M$12"}</definedName>
    <definedName name="HHH">{"'장비'!$A$3:$M$12"}</definedName>
    <definedName name="HHH_1" localSheetId="7">{"'장비'!$A$3:$M$12"}</definedName>
    <definedName name="HHH_1" localSheetId="16">{"'장비'!$A$3:$M$12"}</definedName>
    <definedName name="HHH_1" localSheetId="5">{"'장비'!$A$3:$M$12"}</definedName>
    <definedName name="HHH_1" localSheetId="6">{"'장비'!$A$3:$M$12"}</definedName>
    <definedName name="HHH_1">{"'장비'!$A$3:$M$12"}</definedName>
    <definedName name="HHH_2" localSheetId="7">{"'장비'!$A$3:$M$12"}</definedName>
    <definedName name="HHH_2" localSheetId="16">{"'장비'!$A$3:$M$12"}</definedName>
    <definedName name="HHH_2" localSheetId="5">{"'장비'!$A$3:$M$12"}</definedName>
    <definedName name="HHH_2" localSheetId="6">{"'장비'!$A$3:$M$12"}</definedName>
    <definedName name="HHH_2">{"'장비'!$A$3:$M$12"}</definedName>
    <definedName name="HHH_3" localSheetId="7">{"'장비'!$A$3:$M$12"}</definedName>
    <definedName name="HHH_3" localSheetId="16">{"'장비'!$A$3:$M$12"}</definedName>
    <definedName name="HHH_3" localSheetId="5">{"'장비'!$A$3:$M$12"}</definedName>
    <definedName name="HHH_3" localSheetId="6">{"'장비'!$A$3:$M$12"}</definedName>
    <definedName name="HHH_3">{"'장비'!$A$3:$M$12"}</definedName>
    <definedName name="HHH_4" localSheetId="7">{"'장비'!$A$3:$M$12"}</definedName>
    <definedName name="HHH_4" localSheetId="16">{"'장비'!$A$3:$M$12"}</definedName>
    <definedName name="HHH_4" localSheetId="5">{"'장비'!$A$3:$M$12"}</definedName>
    <definedName name="HHH_4" localSheetId="6">{"'장비'!$A$3:$M$12"}</definedName>
    <definedName name="HHH_4">{"'장비'!$A$3:$M$12"}</definedName>
    <definedName name="HHH_5" localSheetId="7">{"'장비'!$A$3:$M$12"}</definedName>
    <definedName name="HHH_5" localSheetId="16">{"'장비'!$A$3:$M$12"}</definedName>
    <definedName name="HHH_5" localSheetId="5">{"'장비'!$A$3:$M$12"}</definedName>
    <definedName name="HHH_5" localSheetId="6">{"'장비'!$A$3:$M$12"}</definedName>
    <definedName name="HHH_5">{"'장비'!$A$3:$M$12"}</definedName>
    <definedName name="hhhh">NA()</definedName>
    <definedName name="HI">"Oval 139"</definedName>
    <definedName name="hjdh">NA()</definedName>
    <definedName name="hoc">55000</definedName>
    <definedName name="hou">NA()</definedName>
    <definedName name="houston">NA()</definedName>
    <definedName name="hrehtr">NA()</definedName>
    <definedName name="HSTTX">NA()</definedName>
    <definedName name="HSZHG">NA()</definedName>
    <definedName name="htdhs">NA()</definedName>
    <definedName name="HTML" localSheetId="7">{"'장비'!$A$3:$M$12"}</definedName>
    <definedName name="HTML" localSheetId="16">{"'장비'!$A$3:$M$12"}</definedName>
    <definedName name="HTML" localSheetId="5">{"'장비'!$A$3:$M$12"}</definedName>
    <definedName name="HTML" localSheetId="6">{"'장비'!$A$3:$M$12"}</definedName>
    <definedName name="HTML">{"'장비'!$A$3:$M$12"}</definedName>
    <definedName name="HTML_1" localSheetId="7">{"'장비'!$A$3:$M$12"}</definedName>
    <definedName name="HTML_1" localSheetId="16">{"'장비'!$A$3:$M$12"}</definedName>
    <definedName name="HTML_1" localSheetId="5">{"'장비'!$A$3:$M$12"}</definedName>
    <definedName name="HTML_1" localSheetId="6">{"'장비'!$A$3:$M$12"}</definedName>
    <definedName name="HTML_1">{"'장비'!$A$3:$M$12"}</definedName>
    <definedName name="HTML_2" localSheetId="7">{"'장비'!$A$3:$M$12"}</definedName>
    <definedName name="HTML_2" localSheetId="16">{"'장비'!$A$3:$M$12"}</definedName>
    <definedName name="HTML_2" localSheetId="5">{"'장비'!$A$3:$M$12"}</definedName>
    <definedName name="HTML_2" localSheetId="6">{"'장비'!$A$3:$M$12"}</definedName>
    <definedName name="HTML_2">{"'장비'!$A$3:$M$12"}</definedName>
    <definedName name="HTML_3" localSheetId="7">{"'장비'!$A$3:$M$12"}</definedName>
    <definedName name="HTML_3" localSheetId="16">{"'장비'!$A$3:$M$12"}</definedName>
    <definedName name="HTML_3" localSheetId="5">{"'장비'!$A$3:$M$12"}</definedName>
    <definedName name="HTML_3" localSheetId="6">{"'장비'!$A$3:$M$12"}</definedName>
    <definedName name="HTML_3">{"'장비'!$A$3:$M$12"}</definedName>
    <definedName name="HTML_4" localSheetId="7">{"'장비'!$A$3:$M$12"}</definedName>
    <definedName name="HTML_4" localSheetId="16">{"'장비'!$A$3:$M$12"}</definedName>
    <definedName name="HTML_4" localSheetId="5">{"'장비'!$A$3:$M$12"}</definedName>
    <definedName name="HTML_4" localSheetId="6">{"'장비'!$A$3:$M$12"}</definedName>
    <definedName name="HTML_4">{"'장비'!$A$3:$M$12"}</definedName>
    <definedName name="HTML_5" localSheetId="7">{"'장비'!$A$3:$M$12"}</definedName>
    <definedName name="HTML_5" localSheetId="16">{"'장비'!$A$3:$M$12"}</definedName>
    <definedName name="HTML_5" localSheetId="5">{"'장비'!$A$3:$M$12"}</definedName>
    <definedName name="HTML_5" localSheetId="6">{"'장비'!$A$3:$M$12"}</definedName>
    <definedName name="HTML_5">{"'장비'!$A$3:$M$12"}</definedName>
    <definedName name="HTML_CodePage">1252</definedName>
    <definedName name="HTML_Control" localSheetId="7">{"'Overflow Tank '!$A$1:$Q$58"}</definedName>
    <definedName name="HTML_Control" localSheetId="16">{"'Overflow Tank '!$A$1:$Q$58"}</definedName>
    <definedName name="HTML_Control" localSheetId="5">{"'Overflow Tank '!$A$1:$Q$58"}</definedName>
    <definedName name="HTML_Control" localSheetId="6">{"'Overflow Tank '!$A$1:$Q$58"}</definedName>
    <definedName name="HTML_Control">{"'Overflow Tank '!$A$1:$Q$58"}</definedName>
    <definedName name="HTML_Control_1" localSheetId="7">{"'two phase'!$A$1:$U$63"}</definedName>
    <definedName name="HTML_Control_1" localSheetId="16">{"'two phase'!$A$1:$U$63"}</definedName>
    <definedName name="HTML_Control_1" localSheetId="5">{"'two phase'!$A$1:$U$63"}</definedName>
    <definedName name="HTML_Control_1" localSheetId="6">{"'two phase'!$A$1:$U$63"}</definedName>
    <definedName name="HTML_Control_1" localSheetId="11">{"'two phase'!$A$1:$U$63"}</definedName>
    <definedName name="HTML_Control_1" localSheetId="2">{"'two phase'!$A$1:$U$63"}</definedName>
    <definedName name="HTML_Control_1" localSheetId="15">{"'two phase'!$A$1:$U$63"}</definedName>
    <definedName name="HTML_Control_1" localSheetId="4">{"'two phase'!$A$1:$U$63"}</definedName>
    <definedName name="HTML_Control_1" localSheetId="10">{"'two phase'!$A$1:$U$63"}</definedName>
    <definedName name="HTML_Control_1" localSheetId="3">{"'two phase'!$A$1:$U$63"}</definedName>
    <definedName name="HTML_Control_1" localSheetId="1">{"'two phase'!$A$1:$U$63"}</definedName>
    <definedName name="HTML_Control_1" localSheetId="14">{"'two phase'!$A$1:$U$63"}</definedName>
    <definedName name="HTML_Control_1" localSheetId="13">{"'two phase'!$A$1:$U$63"}</definedName>
    <definedName name="HTML_Control_1" localSheetId="12">{"'two phase'!$A$1:$U$63"}</definedName>
    <definedName name="HTML_Control_2" localSheetId="7">{"'Overflow Tank '!$A$1:$Q$58"}</definedName>
    <definedName name="HTML_Control_2" localSheetId="16">{"'Overflow Tank '!$A$1:$Q$58"}</definedName>
    <definedName name="HTML_Control_2" localSheetId="5">{"'Overflow Tank '!$A$1:$Q$58"}</definedName>
    <definedName name="HTML_Control_2" localSheetId="6">{"'Overflow Tank '!$A$1:$Q$58"}</definedName>
    <definedName name="HTML_Control_2">{"'Overflow Tank '!$A$1:$Q$58"}</definedName>
    <definedName name="HTML_Control_3" localSheetId="7">{"'Overflow Tank '!$A$1:$Q$58"}</definedName>
    <definedName name="HTML_Control_3" localSheetId="16">{"'Overflow Tank '!$A$1:$Q$58"}</definedName>
    <definedName name="HTML_Control_3" localSheetId="5">{"'Overflow Tank '!$A$1:$Q$58"}</definedName>
    <definedName name="HTML_Control_3" localSheetId="6">{"'Overflow Tank '!$A$1:$Q$58"}</definedName>
    <definedName name="HTML_Control_3">{"'Overflow Tank '!$A$1:$Q$58"}</definedName>
    <definedName name="HTML_Control_4" localSheetId="7">{"'Overflow Tank '!$A$1:$Q$58"}</definedName>
    <definedName name="HTML_Control_4" localSheetId="16">{"'Overflow Tank '!$A$1:$Q$58"}</definedName>
    <definedName name="HTML_Control_4" localSheetId="5">{"'Overflow Tank '!$A$1:$Q$58"}</definedName>
    <definedName name="HTML_Control_4" localSheetId="6">{"'Overflow Tank '!$A$1:$Q$58"}</definedName>
    <definedName name="HTML_Control_4">{"'Overflow Tank '!$A$1:$Q$58"}</definedName>
    <definedName name="HTML_Control_5" localSheetId="7">{"'Overflow Tank '!$A$1:$Q$58"}</definedName>
    <definedName name="HTML_Control_5" localSheetId="16">{"'Overflow Tank '!$A$1:$Q$58"}</definedName>
    <definedName name="HTML_Control_5" localSheetId="5">{"'Overflow Tank '!$A$1:$Q$58"}</definedName>
    <definedName name="HTML_Control_5" localSheetId="6">{"'Overflow Tank '!$A$1:$Q$58"}</definedName>
    <definedName name="HTML_Control_5">{"'Overflow Tank '!$A$1:$Q$58"}</definedName>
    <definedName name="HTML_Description">""</definedName>
    <definedName name="HTML_Email">""</definedName>
    <definedName name="HTML_Header">"Liquid"</definedName>
    <definedName name="HTML_LastUpdate">"12/20/99"</definedName>
    <definedName name="HTML_LineAfter">FALSE</definedName>
    <definedName name="HTML_LineBefore">FALSE</definedName>
    <definedName name="HTML_Name">"Angela Dian S. Dewi"</definedName>
    <definedName name="HTML_OBDlg2">TRUE</definedName>
    <definedName name="HTML_OBDlg4">TRUE</definedName>
    <definedName name="HTML_OS">0</definedName>
    <definedName name="HTML_PathFile">"C:\DIC\HTML\Resources\References\Manuals\Line sizing\Line-liquid.htm"</definedName>
    <definedName name="HTML_Title">"Line sizing - liq"</definedName>
    <definedName name="HTML1_1">"'[GASENY~1.XLS]gas report'!$A$7:$AI$129"</definedName>
    <definedName name="HTML1_10">""</definedName>
    <definedName name="HTML1_11">1</definedName>
    <definedName name="HTML1_12">"E:\BOBY\P&amp;I-HO~1\GASRRL.HTM"</definedName>
    <definedName name="HTML1_2">1</definedName>
    <definedName name="HTML1_3">"ONWJ Gas Reseves"</definedName>
    <definedName name="HTML1_4">"ONWJ Gas Reserves ( Well Head Gas)"</definedName>
    <definedName name="HTML1_5">""</definedName>
    <definedName name="HTML1_6">1</definedName>
    <definedName name="HTML1_7">1</definedName>
    <definedName name="HTML1_8">"4/16/98"</definedName>
    <definedName name="HTML1_9">"Boby Darmawan"</definedName>
    <definedName name="HTML2_1">"'[GASENY~1.XLS]gas report'!$A$1:$AI$129"</definedName>
    <definedName name="HTML2_10">""</definedName>
    <definedName name="HTML2_11">1</definedName>
    <definedName name="HTML2_12">"E:\BOBY\P&amp;I-HO~1\WHGAS"</definedName>
    <definedName name="HTML2_2">1</definedName>
    <definedName name="HTML2_3">"Gas Reserve Report"</definedName>
    <definedName name="HTML2_4">"1997 Reserves Report ( Well Head Gas )"</definedName>
    <definedName name="HTML2_5">""</definedName>
    <definedName name="HTML2_6">-4146</definedName>
    <definedName name="HTML2_7">-4146</definedName>
    <definedName name="HTML2_8">"4/22/98"</definedName>
    <definedName name="HTML2_9">"Boby Darmawan"</definedName>
    <definedName name="HTMLCount">2</definedName>
    <definedName name="huy" localSheetId="7">{"'Sheet1'!$L$16"}</definedName>
    <definedName name="huy" localSheetId="16">{"'Sheet1'!$L$16"}</definedName>
    <definedName name="huy" localSheetId="5">{"'Sheet1'!$L$16"}</definedName>
    <definedName name="huy" localSheetId="6">{"'Sheet1'!$L$16"}</definedName>
    <definedName name="huy">{"'Sheet1'!$L$16"}</definedName>
    <definedName name="huy_1" localSheetId="7">{"'Sheet1'!$L$16"}</definedName>
    <definedName name="huy_1" localSheetId="16">{"'Sheet1'!$L$16"}</definedName>
    <definedName name="huy_1" localSheetId="5">{"'Sheet1'!$L$16"}</definedName>
    <definedName name="huy_1" localSheetId="6">{"'Sheet1'!$L$16"}</definedName>
    <definedName name="huy_1">{"'Sheet1'!$L$16"}</definedName>
    <definedName name="huy_2" localSheetId="7">{"'Sheet1'!$L$16"}</definedName>
    <definedName name="huy_2" localSheetId="16">{"'Sheet1'!$L$16"}</definedName>
    <definedName name="huy_2" localSheetId="5">{"'Sheet1'!$L$16"}</definedName>
    <definedName name="huy_2" localSheetId="6">{"'Sheet1'!$L$16"}</definedName>
    <definedName name="huy_2">{"'Sheet1'!$L$16"}</definedName>
    <definedName name="huy_3" localSheetId="7">{"'Sheet1'!$L$16"}</definedName>
    <definedName name="huy_3" localSheetId="16">{"'Sheet1'!$L$16"}</definedName>
    <definedName name="huy_3" localSheetId="5">{"'Sheet1'!$L$16"}</definedName>
    <definedName name="huy_3" localSheetId="6">{"'Sheet1'!$L$16"}</definedName>
    <definedName name="huy_3">{"'Sheet1'!$L$16"}</definedName>
    <definedName name="huy_4" localSheetId="7">{"'Sheet1'!$L$16"}</definedName>
    <definedName name="huy_4" localSheetId="16">{"'Sheet1'!$L$16"}</definedName>
    <definedName name="huy_4" localSheetId="5">{"'Sheet1'!$L$16"}</definedName>
    <definedName name="huy_4" localSheetId="6">{"'Sheet1'!$L$16"}</definedName>
    <definedName name="huy_4">{"'Sheet1'!$L$16"}</definedName>
    <definedName name="huy_5" localSheetId="7">{"'Sheet1'!$L$16"}</definedName>
    <definedName name="huy_5" localSheetId="16">{"'Sheet1'!$L$16"}</definedName>
    <definedName name="huy_5" localSheetId="5">{"'Sheet1'!$L$16"}</definedName>
    <definedName name="huy_5" localSheetId="6">{"'Sheet1'!$L$16"}</definedName>
    <definedName name="huy_5">{"'Sheet1'!$L$16"}</definedName>
    <definedName name="HydCalcs">NA()</definedName>
    <definedName name="Hydrostatic">NA()</definedName>
    <definedName name="I1_batches">NA()</definedName>
    <definedName name="I2_batches">NA()</definedName>
    <definedName name="I3_batches">NA()</definedName>
    <definedName name="IJVLNGPKG">NA()</definedName>
    <definedName name="IMMATUREPLANTATION">NA()</definedName>
    <definedName name="INCEPT_DEV">NA()</definedName>
    <definedName name="INCEPT_EXPL">NA()</definedName>
    <definedName name="IndoPTRate">"Input'!$D$28:$BL$28"</definedName>
    <definedName name="Info">NA()</definedName>
    <definedName name="INIT">NA()</definedName>
    <definedName name="Input_DomGas_PriceAssumption">NA()</definedName>
    <definedName name="Input_Liquids_Production_Assumption">NA()</definedName>
    <definedName name="Input_MMBTU_DomGas_Assumption">NA()</definedName>
    <definedName name="Input_Price_Assumption">NA()</definedName>
    <definedName name="Input_PT_BDK_Cost">NA()</definedName>
    <definedName name="Inserted_Line">NA()</definedName>
    <definedName name="inside">NA()</definedName>
    <definedName name="Int1Shoe">NA()</definedName>
    <definedName name="Int2Shoe">NA()</definedName>
    <definedName name="Int3Shoe">NA()</definedName>
    <definedName name="INTANG">NA()</definedName>
    <definedName name="Intank">NA()</definedName>
    <definedName name="intermediate">"[13]!intermediate"</definedName>
    <definedName name="INVCRD">NA()</definedName>
    <definedName name="INVENTORIES">NA()</definedName>
    <definedName name="INVESTMENTINSHAREOFSTOCKS">NA()</definedName>
    <definedName name="Inwell">NA()</definedName>
    <definedName name="ISL">NA()</definedName>
    <definedName name="ISLAND">NA()</definedName>
    <definedName name="ITEM_2">NA()</definedName>
    <definedName name="ITEM_21">NA()</definedName>
    <definedName name="ITEM_23">NA()</definedName>
    <definedName name="ITEM_25">NA()</definedName>
    <definedName name="ITEM_26">NA()</definedName>
    <definedName name="ITEM_27">NA()</definedName>
    <definedName name="ITEM_3">NA()</definedName>
    <definedName name="ITEM_30">NA()</definedName>
    <definedName name="ITEM_34">NA()</definedName>
    <definedName name="ITEM_35">NA()</definedName>
    <definedName name="ITEM_36">NA()</definedName>
    <definedName name="ITEM_37">NA()</definedName>
    <definedName name="ITEM_4">NA()</definedName>
    <definedName name="ITEM_41">NA()</definedName>
    <definedName name="ITEM_43">NA()</definedName>
    <definedName name="ITEM_44">NA()</definedName>
    <definedName name="ITEM_45">NA()</definedName>
    <definedName name="ITEM_5">NA()</definedName>
    <definedName name="ITEM_50">NA()</definedName>
    <definedName name="ITEM_51">NA()</definedName>
    <definedName name="ITEM_53">NA()</definedName>
    <definedName name="ITEM_54">NA()</definedName>
    <definedName name="ITEM_57">NA()</definedName>
    <definedName name="ITEM_58">NA()</definedName>
    <definedName name="ITEM_59">NA()</definedName>
    <definedName name="ITEM_6">NA()</definedName>
    <definedName name="jangkrik">NA()</definedName>
    <definedName name="jehrge" localSheetId="7">{"'Overflow Tank '!$A$1:$Q$58"}</definedName>
    <definedName name="jehrge" localSheetId="16">{"'Overflow Tank '!$A$1:$Q$58"}</definedName>
    <definedName name="jehrge" localSheetId="5">{"'Overflow Tank '!$A$1:$Q$58"}</definedName>
    <definedName name="jehrge" localSheetId="6">{"'Overflow Tank '!$A$1:$Q$58"}</definedName>
    <definedName name="jehrge">{"'Overflow Tank '!$A$1:$Q$58"}</definedName>
    <definedName name="jehrge_1" localSheetId="7">{"'Overflow Tank '!$A$1:$Q$58"}</definedName>
    <definedName name="jehrge_1" localSheetId="16">{"'Overflow Tank '!$A$1:$Q$58"}</definedName>
    <definedName name="jehrge_1" localSheetId="5">{"'Overflow Tank '!$A$1:$Q$58"}</definedName>
    <definedName name="jehrge_1" localSheetId="6">{"'Overflow Tank '!$A$1:$Q$58"}</definedName>
    <definedName name="jehrge_1">{"'Overflow Tank '!$A$1:$Q$58"}</definedName>
    <definedName name="jehrge_2" localSheetId="7">{"'Overflow Tank '!$A$1:$Q$58"}</definedName>
    <definedName name="jehrge_2" localSheetId="16">{"'Overflow Tank '!$A$1:$Q$58"}</definedName>
    <definedName name="jehrge_2" localSheetId="5">{"'Overflow Tank '!$A$1:$Q$58"}</definedName>
    <definedName name="jehrge_2" localSheetId="6">{"'Overflow Tank '!$A$1:$Q$58"}</definedName>
    <definedName name="jehrge_2">{"'Overflow Tank '!$A$1:$Q$58"}</definedName>
    <definedName name="jehrge_3" localSheetId="7">{"'Overflow Tank '!$A$1:$Q$58"}</definedName>
    <definedName name="jehrge_3" localSheetId="16">{"'Overflow Tank '!$A$1:$Q$58"}</definedName>
    <definedName name="jehrge_3" localSheetId="5">{"'Overflow Tank '!$A$1:$Q$58"}</definedName>
    <definedName name="jehrge_3" localSheetId="6">{"'Overflow Tank '!$A$1:$Q$58"}</definedName>
    <definedName name="jehrge_3">{"'Overflow Tank '!$A$1:$Q$58"}</definedName>
    <definedName name="jehrge_4" localSheetId="7">{"'Overflow Tank '!$A$1:$Q$58"}</definedName>
    <definedName name="jehrge_4" localSheetId="16">{"'Overflow Tank '!$A$1:$Q$58"}</definedName>
    <definedName name="jehrge_4" localSheetId="5">{"'Overflow Tank '!$A$1:$Q$58"}</definedName>
    <definedName name="jehrge_4" localSheetId="6">{"'Overflow Tank '!$A$1:$Q$58"}</definedName>
    <definedName name="jehrge_4">{"'Overflow Tank '!$A$1:$Q$58"}</definedName>
    <definedName name="jehrge_5" localSheetId="7">{"'Overflow Tank '!$A$1:$Q$58"}</definedName>
    <definedName name="jehrge_5" localSheetId="16">{"'Overflow Tank '!$A$1:$Q$58"}</definedName>
    <definedName name="jehrge_5" localSheetId="5">{"'Overflow Tank '!$A$1:$Q$58"}</definedName>
    <definedName name="jehrge_5" localSheetId="6">{"'Overflow Tank '!$A$1:$Q$58"}</definedName>
    <definedName name="jehrge_5">{"'Overflow Tank '!$A$1:$Q$58"}</definedName>
    <definedName name="jfcs">NA()</definedName>
    <definedName name="jghf">NA()</definedName>
    <definedName name="JIS_ACCOUNT">NA()</definedName>
    <definedName name="JIS_INCEPT">NA()</definedName>
    <definedName name="JIS_LINE">NA()</definedName>
    <definedName name="JIS_MONTH">NA()</definedName>
    <definedName name="JIS_TABEL">NA()</definedName>
    <definedName name="JIS_YEAR">NA()</definedName>
    <definedName name="JOBPertCapexRec">NA()</definedName>
    <definedName name="JOBPertOpexRec">NA()</definedName>
    <definedName name="JOBTaxPert">NA()</definedName>
    <definedName name="JOBTaxUpLiftMEPI">NA()</definedName>
    <definedName name="JOBTaxUpLiftOther">NA()</definedName>
    <definedName name="Joko">NA()</definedName>
    <definedName name="jskn">NA()</definedName>
    <definedName name="KAS_BANK">NA()</definedName>
    <definedName name="khac">2</definedName>
    <definedName name="KIN_GAS">NA()</definedName>
    <definedName name="KIN_MGS">NA()</definedName>
    <definedName name="KIN_OIL">NA()</definedName>
    <definedName name="KO" localSheetId="7">{"'Liquid'!$A$1:$U$57"}</definedName>
    <definedName name="KO" localSheetId="16">{"'Liquid'!$A$1:$U$57"}</definedName>
    <definedName name="KO" localSheetId="5">{"'Liquid'!$A$1:$U$57"}</definedName>
    <definedName name="KO" localSheetId="6">{"'Liquid'!$A$1:$U$57"}</definedName>
    <definedName name="KO">{"'Liquid'!$A$1:$U$57"}</definedName>
    <definedName name="KO_1" localSheetId="7">{"'Liquid'!$A$1:$U$57"}</definedName>
    <definedName name="KO_1" localSheetId="16">{"'Liquid'!$A$1:$U$57"}</definedName>
    <definedName name="KO_1" localSheetId="5">{"'Liquid'!$A$1:$U$57"}</definedName>
    <definedName name="KO_1" localSheetId="6">{"'Liquid'!$A$1:$U$57"}</definedName>
    <definedName name="KO_1">{"'Liquid'!$A$1:$U$57"}</definedName>
    <definedName name="KO_2" localSheetId="7">{"'Liquid'!$A$1:$U$57"}</definedName>
    <definedName name="KO_2" localSheetId="16">{"'Liquid'!$A$1:$U$57"}</definedName>
    <definedName name="KO_2" localSheetId="5">{"'Liquid'!$A$1:$U$57"}</definedName>
    <definedName name="KO_2" localSheetId="6">{"'Liquid'!$A$1:$U$57"}</definedName>
    <definedName name="KO_2">{"'Liquid'!$A$1:$U$57"}</definedName>
    <definedName name="KO_3" localSheetId="7">{"'Liquid'!$A$1:$U$57"}</definedName>
    <definedName name="KO_3" localSheetId="16">{"'Liquid'!$A$1:$U$57"}</definedName>
    <definedName name="KO_3" localSheetId="5">{"'Liquid'!$A$1:$U$57"}</definedName>
    <definedName name="KO_3" localSheetId="6">{"'Liquid'!$A$1:$U$57"}</definedName>
    <definedName name="KO_3">{"'Liquid'!$A$1:$U$57"}</definedName>
    <definedName name="KO_4" localSheetId="7">{"'Liquid'!$A$1:$U$57"}</definedName>
    <definedName name="KO_4" localSheetId="16">{"'Liquid'!$A$1:$U$57"}</definedName>
    <definedName name="KO_4" localSheetId="5">{"'Liquid'!$A$1:$U$57"}</definedName>
    <definedName name="KO_4" localSheetId="6">{"'Liquid'!$A$1:$U$57"}</definedName>
    <definedName name="KO_4">{"'Liquid'!$A$1:$U$57"}</definedName>
    <definedName name="KO_5" localSheetId="7">{"'Liquid'!$A$1:$U$57"}</definedName>
    <definedName name="KO_5" localSheetId="16">{"'Liquid'!$A$1:$U$57"}</definedName>
    <definedName name="KO_5" localSheetId="5">{"'Liquid'!$A$1:$U$57"}</definedName>
    <definedName name="KO_5" localSheetId="6">{"'Liquid'!$A$1:$U$57"}</definedName>
    <definedName name="KO_5">{"'Liquid'!$A$1:$U$57"}</definedName>
    <definedName name="KONPBM">NA()</definedName>
    <definedName name="KOPER" localSheetId="7">{"'Liquid'!$A$1:$U$57"}</definedName>
    <definedName name="KOPER" localSheetId="16">{"'Liquid'!$A$1:$U$57"}</definedName>
    <definedName name="KOPER" localSheetId="5">{"'Liquid'!$A$1:$U$57"}</definedName>
    <definedName name="KOPER" localSheetId="6">{"'Liquid'!$A$1:$U$57"}</definedName>
    <definedName name="KOPER">{"'Liquid'!$A$1:$U$57"}</definedName>
    <definedName name="KOPER_1" localSheetId="7">{"'Liquid'!$A$1:$U$57"}</definedName>
    <definedName name="KOPER_1" localSheetId="16">{"'Liquid'!$A$1:$U$57"}</definedName>
    <definedName name="KOPER_1" localSheetId="5">{"'Liquid'!$A$1:$U$57"}</definedName>
    <definedName name="KOPER_1" localSheetId="6">{"'Liquid'!$A$1:$U$57"}</definedName>
    <definedName name="KOPER_1">{"'Liquid'!$A$1:$U$57"}</definedName>
    <definedName name="KOPER_2" localSheetId="7">{"'Liquid'!$A$1:$U$57"}</definedName>
    <definedName name="KOPER_2" localSheetId="16">{"'Liquid'!$A$1:$U$57"}</definedName>
    <definedName name="KOPER_2" localSheetId="5">{"'Liquid'!$A$1:$U$57"}</definedName>
    <definedName name="KOPER_2" localSheetId="6">{"'Liquid'!$A$1:$U$57"}</definedName>
    <definedName name="KOPER_2">{"'Liquid'!$A$1:$U$57"}</definedName>
    <definedName name="KOPER_3" localSheetId="7">{"'Liquid'!$A$1:$U$57"}</definedName>
    <definedName name="KOPER_3" localSheetId="16">{"'Liquid'!$A$1:$U$57"}</definedName>
    <definedName name="KOPER_3" localSheetId="5">{"'Liquid'!$A$1:$U$57"}</definedName>
    <definedName name="KOPER_3" localSheetId="6">{"'Liquid'!$A$1:$U$57"}</definedName>
    <definedName name="KOPER_3">{"'Liquid'!$A$1:$U$57"}</definedName>
    <definedName name="KOPER_4" localSheetId="7">{"'Liquid'!$A$1:$U$57"}</definedName>
    <definedName name="KOPER_4" localSheetId="16">{"'Liquid'!$A$1:$U$57"}</definedName>
    <definedName name="KOPER_4" localSheetId="5">{"'Liquid'!$A$1:$U$57"}</definedName>
    <definedName name="KOPER_4" localSheetId="6">{"'Liquid'!$A$1:$U$57"}</definedName>
    <definedName name="KOPER_4">{"'Liquid'!$A$1:$U$57"}</definedName>
    <definedName name="KOPER_5" localSheetId="7">{"'Liquid'!$A$1:$U$57"}</definedName>
    <definedName name="KOPER_5" localSheetId="16">{"'Liquid'!$A$1:$U$57"}</definedName>
    <definedName name="KOPER_5" localSheetId="5">{"'Liquid'!$A$1:$U$57"}</definedName>
    <definedName name="KOPER_5" localSheetId="6">{"'Liquid'!$A$1:$U$57"}</definedName>
    <definedName name="KOPER_5">{"'Liquid'!$A$1:$U$57"}</definedName>
    <definedName name="KUPL">NA()</definedName>
    <definedName name="L.061">"$#REF!.$#REF!$#REF!"</definedName>
    <definedName name="L.101">"$#REF!.$#REF!$#REF!"</definedName>
    <definedName name="L.103">"$#REF!.$#REF!$#REF!"</definedName>
    <definedName name="L.106">"$#REF!.$#REF!$#REF!"</definedName>
    <definedName name="LABA_RUGI">NA()</definedName>
    <definedName name="LABEL">NA()</definedName>
    <definedName name="LAMA" localSheetId="7">{"'two phase'!$A$1:$U$63"}</definedName>
    <definedName name="LAMA" localSheetId="16">{"'two phase'!$A$1:$U$63"}</definedName>
    <definedName name="LAMA" localSheetId="5">{"'two phase'!$A$1:$U$63"}</definedName>
    <definedName name="LAMA" localSheetId="6">{"'two phase'!$A$1:$U$63"}</definedName>
    <definedName name="LAMA">{"'two phase'!$A$1:$U$63"}</definedName>
    <definedName name="LAMA_1" localSheetId="7">{"'two phase'!$A$1:$U$63"}</definedName>
    <definedName name="LAMA_1" localSheetId="16">{"'two phase'!$A$1:$U$63"}</definedName>
    <definedName name="LAMA_1" localSheetId="5">{"'two phase'!$A$1:$U$63"}</definedName>
    <definedName name="LAMA_1" localSheetId="6">{"'two phase'!$A$1:$U$63"}</definedName>
    <definedName name="LAMA_1">{"'two phase'!$A$1:$U$63"}</definedName>
    <definedName name="LAMA_2" localSheetId="7">{"'two phase'!$A$1:$U$63"}</definedName>
    <definedName name="LAMA_2" localSheetId="16">{"'two phase'!$A$1:$U$63"}</definedName>
    <definedName name="LAMA_2" localSheetId="5">{"'two phase'!$A$1:$U$63"}</definedName>
    <definedName name="LAMA_2" localSheetId="6">{"'two phase'!$A$1:$U$63"}</definedName>
    <definedName name="LAMA_2">{"'two phase'!$A$1:$U$63"}</definedName>
    <definedName name="LAMA_3" localSheetId="7">{"'two phase'!$A$1:$U$63"}</definedName>
    <definedName name="LAMA_3" localSheetId="16">{"'two phase'!$A$1:$U$63"}</definedName>
    <definedName name="LAMA_3" localSheetId="5">{"'two phase'!$A$1:$U$63"}</definedName>
    <definedName name="LAMA_3" localSheetId="6">{"'two phase'!$A$1:$U$63"}</definedName>
    <definedName name="LAMA_3">{"'two phase'!$A$1:$U$63"}</definedName>
    <definedName name="LAMA_4" localSheetId="7">{"'two phase'!$A$1:$U$63"}</definedName>
    <definedName name="LAMA_4" localSheetId="16">{"'two phase'!$A$1:$U$63"}</definedName>
    <definedName name="LAMA_4" localSheetId="5">{"'two phase'!$A$1:$U$63"}</definedName>
    <definedName name="LAMA_4" localSheetId="6">{"'two phase'!$A$1:$U$63"}</definedName>
    <definedName name="LAMA_4">{"'two phase'!$A$1:$U$63"}</definedName>
    <definedName name="LAMA_5" localSheetId="7">{"'two phase'!$A$1:$U$63"}</definedName>
    <definedName name="LAMA_5" localSheetId="16">{"'two phase'!$A$1:$U$63"}</definedName>
    <definedName name="LAMA_5" localSheetId="5">{"'two phase'!$A$1:$U$63"}</definedName>
    <definedName name="LAMA_5" localSheetId="6">{"'two phase'!$A$1:$U$63"}</definedName>
    <definedName name="LAMA_5">{"'two phase'!$A$1:$U$63"}</definedName>
    <definedName name="LASMOPCT">NA()</definedName>
    <definedName name="LastRow">528</definedName>
    <definedName name="LastStock">NA()</definedName>
    <definedName name="lb_t">NA()</definedName>
    <definedName name="LBHK20NHZ">NA()</definedName>
    <definedName name="LBLENDTOTD3">NA()</definedName>
    <definedName name="LBLENDTOTD6">NA()</definedName>
    <definedName name="LBLFD1">NA()</definedName>
    <definedName name="LBLFD3">NA()</definedName>
    <definedName name="LBLPKGD3">NA()</definedName>
    <definedName name="LBLPKGD6">NA()</definedName>
    <definedName name="LBLPKGNUMD3">NA()</definedName>
    <definedName name="LBLTN2D2">NA()</definedName>
    <definedName name="LBLTN3D2">NA()</definedName>
    <definedName name="LBLTN4D2">NA()</definedName>
    <definedName name="LBLTND2">NA()</definedName>
    <definedName name="LBLTOTAL">NA()</definedName>
    <definedName name="LBLTOTALD2">NA()</definedName>
    <definedName name="LBLTOTD2">NA()</definedName>
    <definedName name="LEAP">NA()</definedName>
    <definedName name="LIABFORRETIREMENTBENEFIT">NA()</definedName>
    <definedName name="Lifting_Analysis">NA()</definedName>
    <definedName name="LIFTOIL">NA()</definedName>
    <definedName name="lima5">NA()</definedName>
    <definedName name="limcount">1</definedName>
    <definedName name="Line02CASING">NA()</definedName>
    <definedName name="Line03CASING_ACCESSORIES">NA()</definedName>
    <definedName name="Line04TUBING">NA()</definedName>
    <definedName name="Line05WELL_EQUIPMENT___SURFACE">NA()</definedName>
    <definedName name="Line06WELL_EQUIPMENT___SUB_SURFACE">NA()</definedName>
    <definedName name="Line07OTHER">NA()</definedName>
    <definedName name="Line13SURVEY">NA()</definedName>
    <definedName name="Line14LOCATION_STACKING_AND_POSITIONING">NA()</definedName>
    <definedName name="Line15WELLSITE_AND_ACCESS_ROAD_PREPERATION">NA()</definedName>
    <definedName name="Line16SERVICELINE_AND_COMMUNICATIONS">NA()</definedName>
    <definedName name="Line17WATER_SYSTEM">NA()</definedName>
    <definedName name="Line18RIGGING_UP___RIGGING_DOWN">NA()</definedName>
    <definedName name="Line23CONTRACT_RIG">NA()</definedName>
    <definedName name="Line24DRILLING_RIG_CREW___CONTRACT_RIG_CREW">NA()</definedName>
    <definedName name="Line25MUD_CHEMICALS_AND_ENGINEERING_SERVICES">NA()</definedName>
    <definedName name="Line26WATER">NA()</definedName>
    <definedName name="Line27BITS">NA()</definedName>
    <definedName name="Line28EQUIPMENT_RENTAL">NA()</definedName>
    <definedName name="Line29DIRECTIONAL_DRILLING">NA()</definedName>
    <definedName name="Line30DIVING">NA()</definedName>
    <definedName name="Line31CASING_INSTALLATION___FOR_DRY_HOLE_CASE_ONLY">NA()</definedName>
    <definedName name="Line32CEMENT__CEMENTING_AND_PUMP_FEES__FOR_DRY_HOLE_CASE_ONLY">NA()</definedName>
    <definedName name="Line33INSPECTIONS">NA()</definedName>
    <definedName name="Line38CORING">NA()</definedName>
    <definedName name="Line39MUD_LOGGING">NA()</definedName>
    <definedName name="Line40DST">NA()</definedName>
    <definedName name="Line41OPEN_HOLE_LOGGING">NA()</definedName>
    <definedName name="Line46LINER___TUBING_INSTALLATION___FOR_TEST_HOLE_CASE_ONLY">NA()</definedName>
    <definedName name="Line47CEMENT__CEMENTING_AND_PUMP_FEES___FOR_TEST_HOLE_CASE_ONLY">NA()</definedName>
    <definedName name="Line48CASED_HOLE_LOGGING">NA()</definedName>
    <definedName name="Line49PERFORATING__AND_WIRELINE_SERVICES">NA()</definedName>
    <definedName name="Line50STIMULATION">NA()</definedName>
    <definedName name="Line51PRODUCTION_TEST">NA()</definedName>
    <definedName name="Line56SUPERVISION">NA()</definedName>
    <definedName name="Line57INSURANCE">NA()</definedName>
    <definedName name="Line58PERMITS_AND_FEES">NA()</definedName>
    <definedName name="Line59MARINE_RENTAL_AND_CHARTERS">NA()</definedName>
    <definedName name="Line60HELICOPTERS_AND_AVIATION_CHARGES">NA()</definedName>
    <definedName name="Line61LAND_TRANSPORTATION">NA()</definedName>
    <definedName name="Line62OTHER_TRANSPORT">NA()</definedName>
    <definedName name="Line63FUEL_AND_LUBRICANTS">NA()</definedName>
    <definedName name="Line64BASE___CAMP_FACILITIES">NA()</definedName>
    <definedName name="Line65FIELD_OVERHEAD">NA()</definedName>
    <definedName name="Line66ALLOCATED_OVERHEADS___JAKARTA">NA()</definedName>
    <definedName name="Line67ALLOCATED_OVERHEAD___OVERSEAS">NA()</definedName>
    <definedName name="Line68TECHNICAL_SERVICES_FROM_ABROAD">NA()</definedName>
    <definedName name="Line69MISCELLANEOUS">NA()</definedName>
    <definedName name="Liner">NA()</definedName>
    <definedName name="Liner_from">NA()</definedName>
    <definedName name="Liner_to">NA()</definedName>
    <definedName name="LIQBDK">NA()</definedName>
    <definedName name="LIQBRC">NA()</definedName>
    <definedName name="LIQCR">NA()</definedName>
    <definedName name="LIQDMO">NA()</definedName>
    <definedName name="LIQDMOIJV">NA()</definedName>
    <definedName name="LIQEQ">NA()</definedName>
    <definedName name="LIQPRC">NA()</definedName>
    <definedName name="LIQPSC">NA()</definedName>
    <definedName name="LIQPSCBDK">NA()</definedName>
    <definedName name="LIQPSCBRC">NA()</definedName>
    <definedName name="LIQTAX">NA()</definedName>
    <definedName name="List">"$#REF!.$B$11:$N$48"</definedName>
    <definedName name="List_1">"$#REF!.$B$11:$N$48"</definedName>
    <definedName name="List_10">"$#REF!.$B$11:$N$48"</definedName>
    <definedName name="List_11">"$#REF!.$B$11:$N$48"</definedName>
    <definedName name="List_12">"$#REF!.$B$11:$N$48"</definedName>
    <definedName name="List_13">"$#REF!.$B$11:$N$48"</definedName>
    <definedName name="List_14">"$#REF!.$B$11:$N$48"</definedName>
    <definedName name="List_15">"$#REF!.$B$11:$N$48"</definedName>
    <definedName name="List_16">"$#REF!.$B$11:$N$48"</definedName>
    <definedName name="List_17">"$#REF!.$B$11:$N$48"</definedName>
    <definedName name="List_18">"$#REF!.$B$11:$N$48"</definedName>
    <definedName name="List_19">"$#REF!.$B$11:$N$48"</definedName>
    <definedName name="List_2">"$#REF!.$B$11:$N$48"</definedName>
    <definedName name="List_20">"$#REF!.$B$11:$N$48"</definedName>
    <definedName name="List_3">"$#REF!.$B$11:$N$48"</definedName>
    <definedName name="List_4">"$#REF!.$B$11:$N$48"</definedName>
    <definedName name="List_5">"$#REF!.$B$11:$N$48"</definedName>
    <definedName name="List_6">"$#REF!.$B$11:$N$48"</definedName>
    <definedName name="List_7">"$#REF!.$B$11:$N$48"</definedName>
    <definedName name="List_8">"$#REF!.$B$11:$N$48"</definedName>
    <definedName name="List_9">"$#REF!.$B$11:$N$48"</definedName>
    <definedName name="LISTINV">NA()</definedName>
    <definedName name="LLLL_m">300</definedName>
    <definedName name="LLLL_us">12</definedName>
    <definedName name="LNG">NA()</definedName>
    <definedName name="LNGBBTU">NA()</definedName>
    <definedName name="LNGBPCALC">NA()</definedName>
    <definedName name="LNGBSKPRC">NA()</definedName>
    <definedName name="LNGCARGO">NA()</definedName>
    <definedName name="LNGCRGASS">NA()</definedName>
    <definedName name="LNGGASGSUM">NA()</definedName>
    <definedName name="LNGGASSUM">NA()</definedName>
    <definedName name="LNGGASSUMB4">NA()</definedName>
    <definedName name="LNGIJVGASS">NA()</definedName>
    <definedName name="LNGIJVGASSUMB4">NA()</definedName>
    <definedName name="LNGLIFT">NA()</definedName>
    <definedName name="LNGLNG">NA()</definedName>
    <definedName name="LNGPCT">NA()</definedName>
    <definedName name="LNGPTB">NA()</definedName>
    <definedName name="LNGPTBIJV">NA()</definedName>
    <definedName name="LNGPTBPSC">NA()</definedName>
    <definedName name="LNGSHARE">NA()</definedName>
    <definedName name="LNGTRANSPIJV">NA()</definedName>
    <definedName name="LNGTRANSPPSC">NA()</definedName>
    <definedName name="LNGYGASD">NA()</definedName>
    <definedName name="lo">NA()</definedName>
    <definedName name="Loan">NA()</definedName>
    <definedName name="LONGTERMRECEIVABLE">NA()</definedName>
    <definedName name="LPG">NA()</definedName>
    <definedName name="LPGBBTU">NA()</definedName>
    <definedName name="LPGBPCALC">NA()</definedName>
    <definedName name="LPGCRGASS">NA()</definedName>
    <definedName name="LPGGASGSUM">NA()</definedName>
    <definedName name="LPGGASSUM">NA()</definedName>
    <definedName name="LPGGASSUMB4">NA()</definedName>
    <definedName name="LPGIJVGASS">NA()</definedName>
    <definedName name="LPGIJVGASSUMB4">NA()</definedName>
    <definedName name="LPGMTON">NA()</definedName>
    <definedName name="LPGPCT">NA()</definedName>
    <definedName name="LPGPRC">NA()</definedName>
    <definedName name="LPGPRCIJV">NA()</definedName>
    <definedName name="LPGPSCBBTU">NA()</definedName>
    <definedName name="LPGPTB">NA()</definedName>
    <definedName name="LPGPTBIJV">NA()</definedName>
    <definedName name="LPGPTBPSC">NA()</definedName>
    <definedName name="LPGRATIO">NA()</definedName>
    <definedName name="LPGSHARE">NA()</definedName>
    <definedName name="LPGTRANSPIJV">NA()</definedName>
    <definedName name="LPGTRANSPPSC">NA()</definedName>
    <definedName name="LPGYGASD">NA()</definedName>
    <definedName name="LQtr_Code">NA()</definedName>
    <definedName name="LRFCGAS">NA()</definedName>
    <definedName name="LTDDIFFPAYMONFAACQ">NA()</definedName>
    <definedName name="LTDFOREXTRANSLATION">NA()</definedName>
    <definedName name="LTDLOAN">NA()</definedName>
    <definedName name="LTDOBLIGATION">NA()</definedName>
    <definedName name="LTDOTHER">NA()</definedName>
    <definedName name="LTDRELATED">NA()</definedName>
    <definedName name="M.010">"$#REF!.$#REF!$#REF!"</definedName>
    <definedName name="M.162">"$#REF!.$#REF!$#REF!"</definedName>
    <definedName name="M.162_4">"'file://Tina/three (e)/2004 Project/RAB/Jemb Sriwijaya &amp; Jl Pakuhaji.xls'#$'815'.$#REF!$#REF!"</definedName>
    <definedName name="M.170">"$#REF!.$#REF!$#REF!"</definedName>
    <definedName name="M.170_4">"'file://Tina/three (e)/2004 Project/RAB/Jemb Sriwijaya &amp; Jl Pakuhaji.xls'#$'815'.$#REF!$#REF!"</definedName>
    <definedName name="M3_BLN">NA()</definedName>
    <definedName name="M3_H">NA()</definedName>
    <definedName name="M3LNGSTD">NA()</definedName>
    <definedName name="M5_Mapping_WBS">NA()</definedName>
    <definedName name="MA_PER_CC">NA()</definedName>
    <definedName name="Macro5">"[100]!Macro5"</definedName>
    <definedName name="Macro7">"[100]!Macro7"</definedName>
    <definedName name="MagneticDeclDate">NA()</definedName>
    <definedName name="MagneticDeclination">NA()</definedName>
    <definedName name="MagneticDeclModel">NA()</definedName>
    <definedName name="MAHABRC">NA()</definedName>
    <definedName name="MAHABRCGRNDTOT">NA()</definedName>
    <definedName name="MAHACONDST">NA()</definedName>
    <definedName name="MAHAGRNDTOT">NA()</definedName>
    <definedName name="MAHAKAMPSCCRUDE">NA()</definedName>
    <definedName name="MAHAPSCGRNDTOT">NA()</definedName>
    <definedName name="main_costa">NA()</definedName>
    <definedName name="MAIN1">NA()</definedName>
    <definedName name="MAIN2">NA()</definedName>
    <definedName name="mainm">"[13]!mainm"</definedName>
    <definedName name="malaysia">NA()</definedName>
    <definedName name="malfs">NA()</definedName>
    <definedName name="MAP_YOS">NA()</definedName>
    <definedName name="MAR">NA()</definedName>
    <definedName name="material01">NA()</definedName>
    <definedName name="material02">NA()</definedName>
    <definedName name="material03">NA()</definedName>
    <definedName name="Maximum" localSheetId="7">{"'two phase'!$A$1:$U$63"}</definedName>
    <definedName name="Maximum" localSheetId="16">{"'two phase'!$A$1:$U$63"}</definedName>
    <definedName name="Maximum" localSheetId="5">{"'two phase'!$A$1:$U$63"}</definedName>
    <definedName name="Maximum" localSheetId="6">{"'two phase'!$A$1:$U$63"}</definedName>
    <definedName name="Maximum">{"'two phase'!$A$1:$U$63"}</definedName>
    <definedName name="Maximum_1" localSheetId="7">{"'two phase'!$A$1:$U$63"}</definedName>
    <definedName name="Maximum_1" localSheetId="16">{"'two phase'!$A$1:$U$63"}</definedName>
    <definedName name="Maximum_1" localSheetId="5">{"'two phase'!$A$1:$U$63"}</definedName>
    <definedName name="Maximum_1" localSheetId="6">{"'two phase'!$A$1:$U$63"}</definedName>
    <definedName name="Maximum_1">{"'two phase'!$A$1:$U$63"}</definedName>
    <definedName name="Maximum_2" localSheetId="7">{"'two phase'!$A$1:$U$63"}</definedName>
    <definedName name="Maximum_2" localSheetId="16">{"'two phase'!$A$1:$U$63"}</definedName>
    <definedName name="Maximum_2" localSheetId="5">{"'two phase'!$A$1:$U$63"}</definedName>
    <definedName name="Maximum_2" localSheetId="6">{"'two phase'!$A$1:$U$63"}</definedName>
    <definedName name="Maximum_2">{"'two phase'!$A$1:$U$63"}</definedName>
    <definedName name="Maximum_3" localSheetId="7">{"'two phase'!$A$1:$U$63"}</definedName>
    <definedName name="Maximum_3" localSheetId="16">{"'two phase'!$A$1:$U$63"}</definedName>
    <definedName name="Maximum_3" localSheetId="5">{"'two phase'!$A$1:$U$63"}</definedName>
    <definedName name="Maximum_3" localSheetId="6">{"'two phase'!$A$1:$U$63"}</definedName>
    <definedName name="Maximum_3">{"'two phase'!$A$1:$U$63"}</definedName>
    <definedName name="Maximum_4" localSheetId="7">{"'two phase'!$A$1:$U$63"}</definedName>
    <definedName name="Maximum_4" localSheetId="16">{"'two phase'!$A$1:$U$63"}</definedName>
    <definedName name="Maximum_4" localSheetId="5">{"'two phase'!$A$1:$U$63"}</definedName>
    <definedName name="Maximum_4" localSheetId="6">{"'two phase'!$A$1:$U$63"}</definedName>
    <definedName name="Maximum_4">{"'two phase'!$A$1:$U$63"}</definedName>
    <definedName name="Maximum_5" localSheetId="7">{"'two phase'!$A$1:$U$63"}</definedName>
    <definedName name="Maximum_5" localSheetId="16">{"'two phase'!$A$1:$U$63"}</definedName>
    <definedName name="Maximum_5" localSheetId="5">{"'two phase'!$A$1:$U$63"}</definedName>
    <definedName name="Maximum_5" localSheetId="6">{"'two phase'!$A$1:$U$63"}</definedName>
    <definedName name="Maximum_5">{"'two phase'!$A$1:$U$63"}</definedName>
    <definedName name="MBDCPROD">NA()</definedName>
    <definedName name="MBDCPSCPROD">NA()</definedName>
    <definedName name="MBDKPROD">NA()</definedName>
    <definedName name="MBDKPSCPROD">NA()</definedName>
    <definedName name="MBL">NA()</definedName>
    <definedName name="MBRCPROD">NA()</definedName>
    <definedName name="MBRCPSCPROD">NA()</definedName>
    <definedName name="MD_Unit">NA()</definedName>
    <definedName name="Meslu">NA()</definedName>
    <definedName name="MGASPROD">NA()</definedName>
    <definedName name="MGI_batches">NA()</definedName>
    <definedName name="Minyak">NA()</definedName>
    <definedName name="MITRA">NA()</definedName>
    <definedName name="MMBTUMMCF">NA()</definedName>
    <definedName name="MMBTUMTON">NA()</definedName>
    <definedName name="MMMMMMM">NA()</definedName>
    <definedName name="MONENINCFLPG">NA()</definedName>
    <definedName name="MONTH_ACTUAL">NA()</definedName>
    <definedName name="Month_Code2">NA()</definedName>
    <definedName name="MONTHLY">NA()</definedName>
    <definedName name="Monthly_Production_Summary">NA()</definedName>
    <definedName name="Move_in_and_RU">NA()</definedName>
    <definedName name="moving">NA()</definedName>
    <definedName name="MPSCGASPROD">NA()</definedName>
    <definedName name="MTON">NA()</definedName>
    <definedName name="Mudline">NA()</definedName>
    <definedName name="Mudwt">"Dialog2_Edit Box 5"</definedName>
    <definedName name="muis">NA()</definedName>
    <definedName name="MWP_PL1">NA()</definedName>
    <definedName name="MWP_PL2">NA()</definedName>
    <definedName name="National_Employee_Permanent">NA()</definedName>
    <definedName name="nbm">NA()</definedName>
    <definedName name="NBTF">NA()</definedName>
    <definedName name="NBTFSUMDOM">NA()</definedName>
    <definedName name="NBTFSUMLNG">NA()</definedName>
    <definedName name="NBTFSUMLPG">NA()</definedName>
    <definedName name="NC" localSheetId="7">{"'Liquid'!$A$1:$U$57"}</definedName>
    <definedName name="NC" localSheetId="16">{"'Liquid'!$A$1:$U$57"}</definedName>
    <definedName name="NC" localSheetId="5">{"'Liquid'!$A$1:$U$57"}</definedName>
    <definedName name="NC" localSheetId="6">{"'Liquid'!$A$1:$U$57"}</definedName>
    <definedName name="NC">{"'Liquid'!$A$1:$U$57"}</definedName>
    <definedName name="NC_1" localSheetId="7">{"'Liquid'!$A$1:$U$57"}</definedName>
    <definedName name="NC_1" localSheetId="16">{"'Liquid'!$A$1:$U$57"}</definedName>
    <definedName name="NC_1" localSheetId="5">{"'Liquid'!$A$1:$U$57"}</definedName>
    <definedName name="NC_1" localSheetId="6">{"'Liquid'!$A$1:$U$57"}</definedName>
    <definedName name="NC_1">{"'Liquid'!$A$1:$U$57"}</definedName>
    <definedName name="NC_2" localSheetId="7">{"'Liquid'!$A$1:$U$57"}</definedName>
    <definedName name="NC_2" localSheetId="16">{"'Liquid'!$A$1:$U$57"}</definedName>
    <definedName name="NC_2" localSheetId="5">{"'Liquid'!$A$1:$U$57"}</definedName>
    <definedName name="NC_2" localSheetId="6">{"'Liquid'!$A$1:$U$57"}</definedName>
    <definedName name="NC_2">{"'Liquid'!$A$1:$U$57"}</definedName>
    <definedName name="NC_3" localSheetId="7">{"'Liquid'!$A$1:$U$57"}</definedName>
    <definedName name="NC_3" localSheetId="16">{"'Liquid'!$A$1:$U$57"}</definedName>
    <definedName name="NC_3" localSheetId="5">{"'Liquid'!$A$1:$U$57"}</definedName>
    <definedName name="NC_3" localSheetId="6">{"'Liquid'!$A$1:$U$57"}</definedName>
    <definedName name="NC_3">{"'Liquid'!$A$1:$U$57"}</definedName>
    <definedName name="NC_4" localSheetId="7">{"'Liquid'!$A$1:$U$57"}</definedName>
    <definedName name="NC_4" localSheetId="16">{"'Liquid'!$A$1:$U$57"}</definedName>
    <definedName name="NC_4" localSheetId="5">{"'Liquid'!$A$1:$U$57"}</definedName>
    <definedName name="NC_4" localSheetId="6">{"'Liquid'!$A$1:$U$57"}</definedName>
    <definedName name="NC_4">{"'Liquid'!$A$1:$U$57"}</definedName>
    <definedName name="NC_5" localSheetId="7">{"'Liquid'!$A$1:$U$57"}</definedName>
    <definedName name="NC_5" localSheetId="16">{"'Liquid'!$A$1:$U$57"}</definedName>
    <definedName name="NC_5" localSheetId="5">{"'Liquid'!$A$1:$U$57"}</definedName>
    <definedName name="NC_5" localSheetId="6">{"'Liquid'!$A$1:$U$57"}</definedName>
    <definedName name="NC_5">{"'Liquid'!$A$1:$U$57"}</definedName>
    <definedName name="NCFLNG">NA()</definedName>
    <definedName name="NERACA">NA()</definedName>
    <definedName name="NETBACK">NA()</definedName>
    <definedName name="NETBBTU">NA()</definedName>
    <definedName name="NETEND">NA()</definedName>
    <definedName name="NETMMCF">NA()</definedName>
    <definedName name="NETMMCFD">NA()</definedName>
    <definedName name="NEW_GROUP_NAME">NA()</definedName>
    <definedName name="NEWDMOPRC">NA()</definedName>
    <definedName name="NEWSHARE">NA()</definedName>
    <definedName name="ngmh">NA()</definedName>
    <definedName name="njsdcns">NA()</definedName>
    <definedName name="NO_">NA()</definedName>
    <definedName name="NO_19">NA()</definedName>
    <definedName name="NO_20">NA()</definedName>
    <definedName name="NONLEAP">NA()</definedName>
    <definedName name="NorthingUnit">NA()</definedName>
    <definedName name="NorthReference">NA()</definedName>
    <definedName name="NOTES1">NA()</definedName>
    <definedName name="NOTES2">NA()</definedName>
    <definedName name="NOTESPAYABLE">NA()</definedName>
    <definedName name="NPV12_5">NA()</definedName>
    <definedName name="NS_Unit">NA()</definedName>
    <definedName name="NullRowColumn">19</definedName>
    <definedName name="NullRowsDisplayed">FALSE</definedName>
    <definedName name="OECFOQT1">NA()</definedName>
    <definedName name="OECFOQT2">NA()</definedName>
    <definedName name="OECFOQT3">NA()</definedName>
    <definedName name="OECFOQT4">NA()</definedName>
    <definedName name="OECFOT">NA()</definedName>
    <definedName name="OECFOTX">NA()</definedName>
    <definedName name="OHTripSpeed">NA()</definedName>
    <definedName name="oilgrf">NA()</definedName>
    <definedName name="OILSHARE">NA()</definedName>
    <definedName name="oke" localSheetId="7">{"'two phase'!$A$1:$U$63"}</definedName>
    <definedName name="oke" localSheetId="16">{"'two phase'!$A$1:$U$63"}</definedName>
    <definedName name="oke" localSheetId="5">{"'two phase'!$A$1:$U$63"}</definedName>
    <definedName name="oke" localSheetId="6">{"'two phase'!$A$1:$U$63"}</definedName>
    <definedName name="oke">{"'two phase'!$A$1:$U$63"}</definedName>
    <definedName name="oke_1" localSheetId="7">{"'two phase'!$A$1:$U$63"}</definedName>
    <definedName name="oke_1" localSheetId="16">{"'two phase'!$A$1:$U$63"}</definedName>
    <definedName name="oke_1" localSheetId="5">{"'two phase'!$A$1:$U$63"}</definedName>
    <definedName name="oke_1" localSheetId="6">{"'two phase'!$A$1:$U$63"}</definedName>
    <definedName name="oke_1">{"'two phase'!$A$1:$U$63"}</definedName>
    <definedName name="oke_2" localSheetId="7">{"'two phase'!$A$1:$U$63"}</definedName>
    <definedName name="oke_2" localSheetId="16">{"'two phase'!$A$1:$U$63"}</definedName>
    <definedName name="oke_2" localSheetId="5">{"'two phase'!$A$1:$U$63"}</definedName>
    <definedName name="oke_2" localSheetId="6">{"'two phase'!$A$1:$U$63"}</definedName>
    <definedName name="oke_2">{"'two phase'!$A$1:$U$63"}</definedName>
    <definedName name="oke_3" localSheetId="7">{"'two phase'!$A$1:$U$63"}</definedName>
    <definedName name="oke_3" localSheetId="16">{"'two phase'!$A$1:$U$63"}</definedName>
    <definedName name="oke_3" localSheetId="5">{"'two phase'!$A$1:$U$63"}</definedName>
    <definedName name="oke_3" localSheetId="6">{"'two phase'!$A$1:$U$63"}</definedName>
    <definedName name="oke_3">{"'two phase'!$A$1:$U$63"}</definedName>
    <definedName name="oke_4" localSheetId="7">{"'two phase'!$A$1:$U$63"}</definedName>
    <definedName name="oke_4" localSheetId="16">{"'two phase'!$A$1:$U$63"}</definedName>
    <definedName name="oke_4" localSheetId="5">{"'two phase'!$A$1:$U$63"}</definedName>
    <definedName name="oke_4" localSheetId="6">{"'two phase'!$A$1:$U$63"}</definedName>
    <definedName name="oke_4">{"'two phase'!$A$1:$U$63"}</definedName>
    <definedName name="oke_5" localSheetId="7">{"'two phase'!$A$1:$U$63"}</definedName>
    <definedName name="oke_5" localSheetId="16">{"'two phase'!$A$1:$U$63"}</definedName>
    <definedName name="oke_5" localSheetId="5">{"'two phase'!$A$1:$U$63"}</definedName>
    <definedName name="oke_5" localSheetId="6">{"'two phase'!$A$1:$U$63"}</definedName>
    <definedName name="oke_5">{"'two phase'!$A$1:$U$63"}</definedName>
    <definedName name="OLDDMOPRC">NA()</definedName>
    <definedName name="OLDSHARE">NA()</definedName>
    <definedName name="Onhand">NA()</definedName>
    <definedName name="onionoi">NA()</definedName>
    <definedName name="operating">NA()</definedName>
    <definedName name="OpNo">NA()</definedName>
    <definedName name="opo_iki">NA()</definedName>
    <definedName name="opo_pulo">NA()</definedName>
    <definedName name="Ops_DBSwitch">NA()</definedName>
    <definedName name="OpsDetail">NA()</definedName>
    <definedName name="OPSUM">NA()</definedName>
    <definedName name="OPX">NA()</definedName>
    <definedName name="ORPL">"""ORPL"""</definedName>
    <definedName name="OSBL" localSheetId="7">{"'장비'!$A$3:$M$12"}</definedName>
    <definedName name="OSBL" localSheetId="16">{"'장비'!$A$3:$M$12"}</definedName>
    <definedName name="OSBL" localSheetId="5">{"'장비'!$A$3:$M$12"}</definedName>
    <definedName name="OSBL" localSheetId="6">{"'장비'!$A$3:$M$12"}</definedName>
    <definedName name="OSBL">{"'장비'!$A$3:$M$12"}</definedName>
    <definedName name="OSBL_1" localSheetId="7">{"'장비'!$A$3:$M$12"}</definedName>
    <definedName name="OSBL_1" localSheetId="16">{"'장비'!$A$3:$M$12"}</definedName>
    <definedName name="OSBL_1" localSheetId="5">{"'장비'!$A$3:$M$12"}</definedName>
    <definedName name="OSBL_1" localSheetId="6">{"'장비'!$A$3:$M$12"}</definedName>
    <definedName name="OSBL_1">{"'장비'!$A$3:$M$12"}</definedName>
    <definedName name="OSBL_2" localSheetId="7">{"'장비'!$A$3:$M$12"}</definedName>
    <definedName name="OSBL_2" localSheetId="16">{"'장비'!$A$3:$M$12"}</definedName>
    <definedName name="OSBL_2" localSheetId="5">{"'장비'!$A$3:$M$12"}</definedName>
    <definedName name="OSBL_2" localSheetId="6">{"'장비'!$A$3:$M$12"}</definedName>
    <definedName name="OSBL_2">{"'장비'!$A$3:$M$12"}</definedName>
    <definedName name="OSBL_3" localSheetId="7">{"'장비'!$A$3:$M$12"}</definedName>
    <definedName name="OSBL_3" localSheetId="16">{"'장비'!$A$3:$M$12"}</definedName>
    <definedName name="OSBL_3" localSheetId="5">{"'장비'!$A$3:$M$12"}</definedName>
    <definedName name="OSBL_3" localSheetId="6">{"'장비'!$A$3:$M$12"}</definedName>
    <definedName name="OSBL_3">{"'장비'!$A$3:$M$12"}</definedName>
    <definedName name="OSBL_4" localSheetId="7">{"'장비'!$A$3:$M$12"}</definedName>
    <definedName name="OSBL_4" localSheetId="16">{"'장비'!$A$3:$M$12"}</definedName>
    <definedName name="OSBL_4" localSheetId="5">{"'장비'!$A$3:$M$12"}</definedName>
    <definedName name="OSBL_4" localSheetId="6">{"'장비'!$A$3:$M$12"}</definedName>
    <definedName name="OSBL_4">{"'장비'!$A$3:$M$12"}</definedName>
    <definedName name="OSBL_5" localSheetId="7">{"'장비'!$A$3:$M$12"}</definedName>
    <definedName name="OSBL_5" localSheetId="16">{"'장비'!$A$3:$M$12"}</definedName>
    <definedName name="OSBL_5" localSheetId="5">{"'장비'!$A$3:$M$12"}</definedName>
    <definedName name="OSBL_5" localSheetId="6">{"'장비'!$A$3:$M$12"}</definedName>
    <definedName name="OSBL_5">{"'장비'!$A$3:$M$12"}</definedName>
    <definedName name="OSBL1" localSheetId="7">{"'장비'!$A$3:$M$12"}</definedName>
    <definedName name="OSBL1" localSheetId="16">{"'장비'!$A$3:$M$12"}</definedName>
    <definedName name="OSBL1" localSheetId="5">{"'장비'!$A$3:$M$12"}</definedName>
    <definedName name="OSBL1" localSheetId="6">{"'장비'!$A$3:$M$12"}</definedName>
    <definedName name="OSBL1">{"'장비'!$A$3:$M$12"}</definedName>
    <definedName name="OSBL1_1" localSheetId="7">{"'장비'!$A$3:$M$12"}</definedName>
    <definedName name="OSBL1_1" localSheetId="16">{"'장비'!$A$3:$M$12"}</definedName>
    <definedName name="OSBL1_1" localSheetId="5">{"'장비'!$A$3:$M$12"}</definedName>
    <definedName name="OSBL1_1" localSheetId="6">{"'장비'!$A$3:$M$12"}</definedName>
    <definedName name="OSBL1_1">{"'장비'!$A$3:$M$12"}</definedName>
    <definedName name="OSBL1_2" localSheetId="7">{"'장비'!$A$3:$M$12"}</definedName>
    <definedName name="OSBL1_2" localSheetId="16">{"'장비'!$A$3:$M$12"}</definedName>
    <definedName name="OSBL1_2" localSheetId="5">{"'장비'!$A$3:$M$12"}</definedName>
    <definedName name="OSBL1_2" localSheetId="6">{"'장비'!$A$3:$M$12"}</definedName>
    <definedName name="OSBL1_2">{"'장비'!$A$3:$M$12"}</definedName>
    <definedName name="OSBL1_3" localSheetId="7">{"'장비'!$A$3:$M$12"}</definedName>
    <definedName name="OSBL1_3" localSheetId="16">{"'장비'!$A$3:$M$12"}</definedName>
    <definedName name="OSBL1_3" localSheetId="5">{"'장비'!$A$3:$M$12"}</definedName>
    <definedName name="OSBL1_3" localSheetId="6">{"'장비'!$A$3:$M$12"}</definedName>
    <definedName name="OSBL1_3">{"'장비'!$A$3:$M$12"}</definedName>
    <definedName name="OSBL1_4" localSheetId="7">{"'장비'!$A$3:$M$12"}</definedName>
    <definedName name="OSBL1_4" localSheetId="16">{"'장비'!$A$3:$M$12"}</definedName>
    <definedName name="OSBL1_4" localSheetId="5">{"'장비'!$A$3:$M$12"}</definedName>
    <definedName name="OSBL1_4" localSheetId="6">{"'장비'!$A$3:$M$12"}</definedName>
    <definedName name="OSBL1_4">{"'장비'!$A$3:$M$12"}</definedName>
    <definedName name="OSBL1_5" localSheetId="7">{"'장비'!$A$3:$M$12"}</definedName>
    <definedName name="OSBL1_5" localSheetId="16">{"'장비'!$A$3:$M$12"}</definedName>
    <definedName name="OSBL1_5" localSheetId="5">{"'장비'!$A$3:$M$12"}</definedName>
    <definedName name="OSBL1_5" localSheetId="6">{"'장비'!$A$3:$M$12"}</definedName>
    <definedName name="OSBL1_5">{"'장비'!$A$3:$M$12"}</definedName>
    <definedName name="Ostman">NA()</definedName>
    <definedName name="OTHADVANCEFORINVESTMENT">NA()</definedName>
    <definedName name="OTHADVANCEFORPURCHASE">NA()</definedName>
    <definedName name="OTHASSETNOTUSED">NA()</definedName>
    <definedName name="OTHBANKGUARANTEE">NA()</definedName>
    <definedName name="OTHBONDSINGKINGFUND">NA()</definedName>
    <definedName name="OTHBUSINESSDEVELPMENTPROJECT">NA()</definedName>
    <definedName name="OTHDEFCHARGE">NA()</definedName>
    <definedName name="OTHDEFERREDPROJECT">NA()</definedName>
    <definedName name="OTHDEPOSITRECEIVABLE">NA()</definedName>
    <definedName name="OTHDUEFROMPLASMAPROJECT">NA()</definedName>
    <definedName name="OTHERDOM">NA()</definedName>
    <definedName name="OTHERLNG">NA()</definedName>
    <definedName name="OTHERLPG">NA()</definedName>
    <definedName name="OTHGUARANTEELC">NA()</definedName>
    <definedName name="OTHLOANTOEMPLOYEE">NA()</definedName>
    <definedName name="OTHOTHER">NA()</definedName>
    <definedName name="OTHPREOPERATINGEXPENSE">NA()</definedName>
    <definedName name="OTHRESTRICTEDFUND">NA()</definedName>
    <definedName name="OTHSECURITYDEPOSIT">NA()</definedName>
    <definedName name="OTHSEEDLING">NA()</definedName>
    <definedName name="OTHTAXREFUND">NA()</definedName>
    <definedName name="OUTLOOK">NA()</definedName>
    <definedName name="OUTPUT">NA()</definedName>
    <definedName name="Output_Cash_Flow_Comparison">NA()</definedName>
    <definedName name="Output_CrudeOilSplit">NA()</definedName>
    <definedName name="Output_DMO">NA()</definedName>
    <definedName name="Output_DomGas_GrossRevenue">NA()</definedName>
    <definedName name="Output_DomGas_PSCShare">NA()</definedName>
    <definedName name="Output_GasProduction_ByField">NA()</definedName>
    <definedName name="Output_Gross_ExcessFund">NA()</definedName>
    <definedName name="Output_Gross_Revenue">NA()</definedName>
    <definedName name="Output_Gross_Transport_Others">NA()</definedName>
    <definedName name="Output_Gross_Volume_DomGas">NA()</definedName>
    <definedName name="Output_IJV_Budget">NA()</definedName>
    <definedName name="Output_IJV_Budget_Liquids_Production">NA()</definedName>
    <definedName name="Output_IJV_Budget_Quarterly">NA()</definedName>
    <definedName name="Output_IJV_GasSummary">NA()</definedName>
    <definedName name="Output_Liquids_Barrels">NA()</definedName>
    <definedName name="Output_LNG_Budget">NA()</definedName>
    <definedName name="Output_LNG_Gross_Cargoes_Budget">NA()</definedName>
    <definedName name="Output_LNG_LPG_Rev_Summary">NA()</definedName>
    <definedName name="Output_LNG_PSC_Cargoes_Budget">NA()</definedName>
    <definedName name="Output_LPG_Budget">NA()</definedName>
    <definedName name="Output_LPG_Budget_Summary">NA()</definedName>
    <definedName name="Output_MMBTU_By_SC">NA()</definedName>
    <definedName name="Output_MMBTU_Ratio">NA()</definedName>
    <definedName name="Output_MMCF_OilGrossProduction">NA()</definedName>
    <definedName name="Output_Natural_Gas_Delivered">NA()</definedName>
    <definedName name="Output_NBTF_Analysis">NA()</definedName>
    <definedName name="Output_Oil_Entitlement">NA()</definedName>
    <definedName name="Output_Price_Assumption">NA()</definedName>
    <definedName name="Output_PT_BDK_Allocation">NA()</definedName>
    <definedName name="Output_PT_BDK_DebtService_Allocation">NA()</definedName>
    <definedName name="Output_Quarterly_Cash_Flow_Comparison">NA()</definedName>
    <definedName name="Output_UnitCost_Barrel_Analysis">NA()</definedName>
    <definedName name="Output_VICO_PSC_Liquids_Revenue">NA()</definedName>
    <definedName name="Output_WAP_ICP">NA()</definedName>
    <definedName name="OutSum">NA()</definedName>
    <definedName name="OWN">NA()</definedName>
    <definedName name="Ownership">NA()</definedName>
    <definedName name="OWNPBM">NA()</definedName>
    <definedName name="OWNPDP">NA()</definedName>
    <definedName name="PA_1">NA()</definedName>
    <definedName name="PA_2">NA()</definedName>
    <definedName name="PA_4">NA()</definedName>
    <definedName name="PA_5">NA()</definedName>
    <definedName name="PA_6JOB">NA()</definedName>
    <definedName name="PA_6LS">NA()</definedName>
    <definedName name="Packer_Depth">NA()</definedName>
    <definedName name="Page_1">NA()</definedName>
    <definedName name="Page_2">NA()</definedName>
    <definedName name="Page_3">NA()</definedName>
    <definedName name="Page_4_of_6">NA()</definedName>
    <definedName name="Page_5_of_6">NA()</definedName>
    <definedName name="PAGE13">NA()</definedName>
    <definedName name="PAGE14">NA()</definedName>
    <definedName name="PAGE15">NA()</definedName>
    <definedName name="PAGE16">NA()</definedName>
    <definedName name="PAGE17">NA()</definedName>
    <definedName name="PAGE18">NA()</definedName>
    <definedName name="PAGE19">NA()</definedName>
    <definedName name="PAGE20">NA()</definedName>
    <definedName name="PAGEALL">NA()</definedName>
    <definedName name="PAGEBS">NA()</definedName>
    <definedName name="PAGEIS">NA()</definedName>
    <definedName name="PAIDUPCAPITAL">NA()</definedName>
    <definedName name="PAPUA">NA()</definedName>
    <definedName name="PARTNER">NA()</definedName>
    <definedName name="partner01">NA()</definedName>
    <definedName name="partner02">NA()</definedName>
    <definedName name="partner03">NA()</definedName>
    <definedName name="pcent">NA()</definedName>
    <definedName name="pcrest">NA()</definedName>
    <definedName name="PCV" localSheetId="7">{"'Liquid'!$A$1:$U$57"}</definedName>
    <definedName name="PCV" localSheetId="16">{"'Liquid'!$A$1:$U$57"}</definedName>
    <definedName name="PCV" localSheetId="5">{"'Liquid'!$A$1:$U$57"}</definedName>
    <definedName name="PCV" localSheetId="6">{"'Liquid'!$A$1:$U$57"}</definedName>
    <definedName name="PCV">{"'Liquid'!$A$1:$U$57"}</definedName>
    <definedName name="PCV_1" localSheetId="7">{"'Liquid'!$A$1:$U$57"}</definedName>
    <definedName name="PCV_1" localSheetId="16">{"'Liquid'!$A$1:$U$57"}</definedName>
    <definedName name="PCV_1" localSheetId="5">{"'Liquid'!$A$1:$U$57"}</definedName>
    <definedName name="PCV_1" localSheetId="6">{"'Liquid'!$A$1:$U$57"}</definedName>
    <definedName name="PCV_1">{"'Liquid'!$A$1:$U$57"}</definedName>
    <definedName name="PCV_2" localSheetId="7">{"'Liquid'!$A$1:$U$57"}</definedName>
    <definedName name="PCV_2" localSheetId="16">{"'Liquid'!$A$1:$U$57"}</definedName>
    <definedName name="PCV_2" localSheetId="5">{"'Liquid'!$A$1:$U$57"}</definedName>
    <definedName name="PCV_2" localSheetId="6">{"'Liquid'!$A$1:$U$57"}</definedName>
    <definedName name="PCV_2">{"'Liquid'!$A$1:$U$57"}</definedName>
    <definedName name="PCV_3" localSheetId="7">{"'Liquid'!$A$1:$U$57"}</definedName>
    <definedName name="PCV_3" localSheetId="16">{"'Liquid'!$A$1:$U$57"}</definedName>
    <definedName name="PCV_3" localSheetId="5">{"'Liquid'!$A$1:$U$57"}</definedName>
    <definedName name="PCV_3" localSheetId="6">{"'Liquid'!$A$1:$U$57"}</definedName>
    <definedName name="PCV_3">{"'Liquid'!$A$1:$U$57"}</definedName>
    <definedName name="PCV_4" localSheetId="7">{"'Liquid'!$A$1:$U$57"}</definedName>
    <definedName name="PCV_4" localSheetId="16">{"'Liquid'!$A$1:$U$57"}</definedName>
    <definedName name="PCV_4" localSheetId="5">{"'Liquid'!$A$1:$U$57"}</definedName>
    <definedName name="PCV_4" localSheetId="6">{"'Liquid'!$A$1:$U$57"}</definedName>
    <definedName name="PCV_4">{"'Liquid'!$A$1:$U$57"}</definedName>
    <definedName name="PCV_5" localSheetId="7">{"'Liquid'!$A$1:$U$57"}</definedName>
    <definedName name="PCV_5" localSheetId="16">{"'Liquid'!$A$1:$U$57"}</definedName>
    <definedName name="PCV_5" localSheetId="5">{"'Liquid'!$A$1:$U$57"}</definedName>
    <definedName name="PCV_5" localSheetId="6">{"'Liquid'!$A$1:$U$57"}</definedName>
    <definedName name="PCV_5">{"'Liquid'!$A$1:$U$57"}</definedName>
    <definedName name="PerfData">NA()</definedName>
    <definedName name="period_fr6">NA()</definedName>
    <definedName name="period_fr7">NA()</definedName>
    <definedName name="Period_lastfr">NA()</definedName>
    <definedName name="Period_lastto">NA()</definedName>
    <definedName name="period_to6">NA()</definedName>
    <definedName name="period_to7">NA()</definedName>
    <definedName name="PERIODE">NA()</definedName>
    <definedName name="pexcess">NA()</definedName>
    <definedName name="pfail">NA()</definedName>
    <definedName name="pgw">NA()</definedName>
    <definedName name="PHEONWJ">NA()</definedName>
    <definedName name="pintcmt">"[13]!pintcmt"</definedName>
    <definedName name="PKG">NA()</definedName>
    <definedName name="Planned_TD">NA()</definedName>
    <definedName name="Platform">NA()</definedName>
    <definedName name="plug">"[13]!plug"</definedName>
    <definedName name="plug1">"[13]!plug1"</definedName>
    <definedName name="pobg">NA()</definedName>
    <definedName name="POH_Csg">NA()</definedName>
    <definedName name="pprog">NA()</definedName>
    <definedName name="Prd_DBSwitch">NA()</definedName>
    <definedName name="PREDICT">NA()</definedName>
    <definedName name="Predriven_30">NA()</definedName>
    <definedName name="PREPAIDEXPENSES">NA()</definedName>
    <definedName name="PREPAIDTAX">NA()</definedName>
    <definedName name="PRES_OPN">NA()</definedName>
    <definedName name="PrevRepair">NA()</definedName>
    <definedName name="PrevRepair2">NA()</definedName>
    <definedName name="PrevRepair3">NA()</definedName>
    <definedName name="Price_List">NA()</definedName>
    <definedName name="Print_Area_MI2">NA()</definedName>
    <definedName name="print_DJT">NA()</definedName>
    <definedName name="print_DTM">NA()</definedName>
    <definedName name="PRINT_MODEL">NA()</definedName>
    <definedName name="PrintACT">NA()</definedName>
    <definedName name="PRINTALL">NA()</definedName>
    <definedName name="PrintPLAN">NA()</definedName>
    <definedName name="PRNA">NA()</definedName>
    <definedName name="prnint">"[13]!prnint"</definedName>
    <definedName name="prnplug">"[13]!prnplug"</definedName>
    <definedName name="prnprodtally">"[13]!prnprodtally"</definedName>
    <definedName name="prnschematic">"[13]!prnschematic"</definedName>
    <definedName name="prnsurf">"[13]!prnsurf"</definedName>
    <definedName name="PROD_BBLS">NA()</definedName>
    <definedName name="PROD_OPER_FIELD_BENTU">NA()</definedName>
    <definedName name="PRODALL">NA()</definedName>
    <definedName name="PRODALL1">NA()</definedName>
    <definedName name="PRODBBLS">NA()</definedName>
    <definedName name="PRODSUM">NA()</definedName>
    <definedName name="ProdTest">NA()</definedName>
    <definedName name="production">"[13]!production"</definedName>
    <definedName name="Production_History_by_Well">NA()</definedName>
    <definedName name="Production_History_NG_Field">NA()</definedName>
    <definedName name="ProfitTaxRate">"Input'!$D$26:$BL$26"</definedName>
    <definedName name="PROJECTINPROGRESS">NA()</definedName>
    <definedName name="PROYEKSI">NA()</definedName>
    <definedName name="PRT_CARGO">NA()</definedName>
    <definedName name="PRT_MODEL">NA()</definedName>
    <definedName name="PRT_SINGLE">NA()</definedName>
    <definedName name="PRTA">NA()</definedName>
    <definedName name="PSCBBTU">NA()</definedName>
    <definedName name="PSCBDK">NA()</definedName>
    <definedName name="PSCBRC">NA()</definedName>
    <definedName name="PSCCARGO">NA()</definedName>
    <definedName name="PSCDOMBBTU">NA()</definedName>
    <definedName name="PSCLNGBBTU">NA()</definedName>
    <definedName name="PSCLNGCARGO">NA()</definedName>
    <definedName name="PSCLNGMMCF">NA()</definedName>
    <definedName name="PSCLPGMTON">NA()</definedName>
    <definedName name="PSCMTON">NA()</definedName>
    <definedName name="PSCPTB">NA()</definedName>
    <definedName name="PSCTRANSP">NA()</definedName>
    <definedName name="PTBBUDGET">NA()</definedName>
    <definedName name="PTMTX1">NA()</definedName>
    <definedName name="PTMTX2">NA()</definedName>
    <definedName name="purpose">NA()</definedName>
    <definedName name="pweek1">"[13]!pweek1"</definedName>
    <definedName name="pweek2">"[13]!pweek2"</definedName>
    <definedName name="py_net_income">NA()</definedName>
    <definedName name="py_ret_earn_beg">NA()</definedName>
    <definedName name="py_retained_earnings">NA()</definedName>
    <definedName name="py_share_equity">NA()</definedName>
    <definedName name="Q1CR">NA()</definedName>
    <definedName name="Q1DOMCR2SC">NA()</definedName>
    <definedName name="Q1DOMCRPCT">NA()</definedName>
    <definedName name="Q1DOMYGASD">NA()</definedName>
    <definedName name="Q1GASPRODRAT">NA()</definedName>
    <definedName name="Q1GDPCT">NA()</definedName>
    <definedName name="Q1GPRAT">NA()</definedName>
    <definedName name="Q1GPRATIO">NA()</definedName>
    <definedName name="Q1LNGCR2SC">NA()</definedName>
    <definedName name="Q1LNGCRPCT">NA()</definedName>
    <definedName name="Q1LNGYGASD">NA()</definedName>
    <definedName name="Q1LPGCR2SC">NA()</definedName>
    <definedName name="Q1LPGCRPCT">NA()</definedName>
    <definedName name="Q1LPGYGASD">NA()</definedName>
    <definedName name="Q1YCRGD">NA()</definedName>
    <definedName name="Q1YCRGPR">NA()</definedName>
    <definedName name="Q1YDOMCR2SC">NA()</definedName>
    <definedName name="Q1YLNGCR2SC">NA()</definedName>
    <definedName name="Q1YLPGCR2SC">NA()</definedName>
    <definedName name="Q2CR">NA()</definedName>
    <definedName name="Q2DOMCR2SC">NA()</definedName>
    <definedName name="Q2DOMCRPCT">NA()</definedName>
    <definedName name="Q2DOMYGASD">NA()</definedName>
    <definedName name="Q2GASPRODRAT">NA()</definedName>
    <definedName name="Q2GDPCT">NA()</definedName>
    <definedName name="Q2GPRAT">NA()</definedName>
    <definedName name="Q2GPRATIO">NA()</definedName>
    <definedName name="Q2LNGCR2SC">NA()</definedName>
    <definedName name="Q2LNGCRPCT">NA()</definedName>
    <definedName name="Q2LNGYGASD">NA()</definedName>
    <definedName name="Q2LPGCR2SC">NA()</definedName>
    <definedName name="Q2LPGCRPCT">NA()</definedName>
    <definedName name="Q2LPGYGASD">NA()</definedName>
    <definedName name="Q2YCRGD">NA()</definedName>
    <definedName name="Q2YCRGPR">NA()</definedName>
    <definedName name="Q2YDOMCR2SC">NA()</definedName>
    <definedName name="Q2YLNGCR2SC">NA()</definedName>
    <definedName name="Q2YLPGCR2SC">NA()</definedName>
    <definedName name="Q3CR">NA()</definedName>
    <definedName name="Q3DOMCR2SC">NA()</definedName>
    <definedName name="Q3DOMCRPCT">NA()</definedName>
    <definedName name="Q3DOMYGASD">NA()</definedName>
    <definedName name="Q3GASPRODRAT">NA()</definedName>
    <definedName name="Q3GDPCT">NA()</definedName>
    <definedName name="Q3GPRAT">NA()</definedName>
    <definedName name="Q3GPRATIO">NA()</definedName>
    <definedName name="Q3LNGCR2SC">NA()</definedName>
    <definedName name="Q3LNGCRPCT">NA()</definedName>
    <definedName name="Q3LNGYGASD">NA()</definedName>
    <definedName name="Q3LPGCR2SC">NA()</definedName>
    <definedName name="Q3LPGCRPCT">NA()</definedName>
    <definedName name="Q3LPGYGASD">NA()</definedName>
    <definedName name="Q3YCRGD">NA()</definedName>
    <definedName name="Q3YCRGPR">NA()</definedName>
    <definedName name="Q3YDOMCR2SC">NA()</definedName>
    <definedName name="Q3YLNGCR2SC">NA()</definedName>
    <definedName name="Q3YLPGCR2SC">NA()</definedName>
    <definedName name="Q4CR">NA()</definedName>
    <definedName name="Q4DOMCR2SC">NA()</definedName>
    <definedName name="Q4DOMCRPCT">NA()</definedName>
    <definedName name="Q4DOMYGASD">NA()</definedName>
    <definedName name="Q4GASPRODRAT">NA()</definedName>
    <definedName name="Q4GDPCT">NA()</definedName>
    <definedName name="Q4GPRAT">NA()</definedName>
    <definedName name="Q4GPRATIO">NA()</definedName>
    <definedName name="Q4LNGCR2SC">NA()</definedName>
    <definedName name="Q4LNGCRPCT">NA()</definedName>
    <definedName name="Q4LNGYGASD">NA()</definedName>
    <definedName name="Q4LPGCR2SC">NA()</definedName>
    <definedName name="Q4LPGCRPCT">NA()</definedName>
    <definedName name="Q4LPGYGASD">NA()</definedName>
    <definedName name="Q4YCRGD">NA()</definedName>
    <definedName name="Q4YCRGPR">NA()</definedName>
    <definedName name="Q4YDOMCR2SC">NA()</definedName>
    <definedName name="Q4YLNGCR2SC">NA()</definedName>
    <definedName name="Q4YLPGCR2SC">NA()</definedName>
    <definedName name="Qtr_Code">NA()</definedName>
    <definedName name="QTRLY">NA()</definedName>
    <definedName name="qwas">NA()</definedName>
    <definedName name="RangeData">NA()</definedName>
    <definedName name="RangeGrid">NA()</definedName>
    <definedName name="Rcvd">NA()</definedName>
    <definedName name="rd">NA()</definedName>
    <definedName name="rdn">NA()</definedName>
    <definedName name="RDOM">NA()</definedName>
    <definedName name="READJDUETOASSETSREVALUATION">NA()</definedName>
    <definedName name="READJDUETOSHIFTOFDEFTAX">NA()</definedName>
    <definedName name="READJDUETOTRANSLATIONOFBEGYEAR">NA()</definedName>
    <definedName name="READJUSTMENT">NA()</definedName>
    <definedName name="RECAP_P">NA()</definedName>
    <definedName name="reew">NA()</definedName>
    <definedName name="REGION">NA()</definedName>
    <definedName name="regre">NA()</definedName>
    <definedName name="REKAP1">NA()</definedName>
    <definedName name="REMOTE_MATERIAL">NA()</definedName>
    <definedName name="RemReserves">NA()</definedName>
    <definedName name="RENDDOMPCT">NA()</definedName>
    <definedName name="RENDLNGPCT">NA()</definedName>
    <definedName name="RENDLPGPCT">NA()</definedName>
    <definedName name="RENDPKG">NA()</definedName>
    <definedName name="REOP">NA()</definedName>
    <definedName name="REP4_">NA()</definedName>
    <definedName name="repair1">NA()</definedName>
    <definedName name="repair2">NA()</definedName>
    <definedName name="repair3">NA()</definedName>
    <definedName name="Report">NA()</definedName>
    <definedName name="ReportNo">NA()</definedName>
    <definedName name="reqref">NA()</definedName>
    <definedName name="resrepID">9</definedName>
    <definedName name="RETAINEDEARNINGS">NA()</definedName>
    <definedName name="retr">NA()</definedName>
    <definedName name="Revised_TD">NA()</definedName>
    <definedName name="REVRATIOBUDGET">NA()</definedName>
    <definedName name="REVRATIOFIELD">NA()</definedName>
    <definedName name="REVRATIOGAS">NA()</definedName>
    <definedName name="REVRATIOOIL">NA()</definedName>
    <definedName name="REVRATIOPKG">NA()</definedName>
    <definedName name="REVRATOIL">NA()</definedName>
    <definedName name="rgrw">NA()</definedName>
    <definedName name="RH1_batches">NA()</definedName>
    <definedName name="RH3_batches">NA()</definedName>
    <definedName name="RH4_batches">NA()</definedName>
    <definedName name="RH5_batches">NA()</definedName>
    <definedName name="RH6_batches">NA()</definedName>
    <definedName name="RigCost">NA()</definedName>
    <definedName name="RigNo">NA()</definedName>
    <definedName name="RIMAU1">NA()</definedName>
    <definedName name="RIMAU2">NA()</definedName>
    <definedName name="Ringkas">NA()</definedName>
    <definedName name="RiserPullSpeed">NA()</definedName>
    <definedName name="RiserRunSpeed">NA()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ExcelReportsGoInNewWorkbook">TRUE</definedName>
    <definedName name="RiskExcelReportsToGenerate">2048</definedName>
    <definedName name="RiskFixedSeed">1</definedName>
    <definedName name="RiskGenerateExcelReportsAtEndOfSimulation">FALSE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2</definedName>
    <definedName name="RiskShowRiskWindowAtEndOfSimulation">TRUE</definedName>
    <definedName name="RiskStandardRecalc">1</definedName>
    <definedName name="RiskStatFunctionsUpdateFreq">1</definedName>
    <definedName name="RiskTemplateSheetName">"myTemplate"</definedName>
    <definedName name="RiskUpdateDisplay">TRUE</definedName>
    <definedName name="RiskUpdateStatFunctions">TRUE</definedName>
    <definedName name="RiskUseDifferentSeedForEachSim">FALSE</definedName>
    <definedName name="RiskUseFixedSeed">FALSE</definedName>
    <definedName name="RiskUseMultipleCPUs">TRUE</definedName>
    <definedName name="RK_KAP">NA()</definedName>
    <definedName name="RK_KUPL">NA()</definedName>
    <definedName name="RK_OPS">NA()</definedName>
    <definedName name="RK09NEW">NA()</definedName>
    <definedName name="RLNG">NA()</definedName>
    <definedName name="RLPG">NA()</definedName>
    <definedName name="Rotary">NA()</definedName>
    <definedName name="Rpt_Month2">NA()</definedName>
    <definedName name="RTOTNBTF">NA()</definedName>
    <definedName name="RTS">"Oval 50"</definedName>
    <definedName name="rwff">NA()</definedName>
    <definedName name="RWI_batches">NA()</definedName>
    <definedName name="rwqrq">NA()</definedName>
    <definedName name="S_C2">NA()</definedName>
    <definedName name="S4_batches">NA()</definedName>
    <definedName name="sadg">NA()</definedName>
    <definedName name="SALELPG">NA()</definedName>
    <definedName name="SANGATTA">NA()</definedName>
    <definedName name="satu1">NA()</definedName>
    <definedName name="ScaleFactor">NA()</definedName>
    <definedName name="SCBBTU">NA()</definedName>
    <definedName name="SCBOCL">NA()</definedName>
    <definedName name="SCBOCLPG">NA()</definedName>
    <definedName name="SCCARGOES">NA()</definedName>
    <definedName name="SCCODE">NA()</definedName>
    <definedName name="SCCTL">NA()</definedName>
    <definedName name="SCDEBT">NA()</definedName>
    <definedName name="SCDOMCODE">NA()</definedName>
    <definedName name="SCDOMGROSS">NA()</definedName>
    <definedName name="SCDOMGROSSBBTU">NA()</definedName>
    <definedName name="SCDOMNAME">NA()</definedName>
    <definedName name="SCDOMNBTF">NA()</definedName>
    <definedName name="SCDOMNET">NA()</definedName>
    <definedName name="SCDOMOTHER">NA()</definedName>
    <definedName name="SCDOMPKG">NA()</definedName>
    <definedName name="SCDOMPRC">NA()</definedName>
    <definedName name="SCDOMPSC">NA()</definedName>
    <definedName name="SCDOMTRANSP">NA()</definedName>
    <definedName name="SCDSAA">NA()</definedName>
    <definedName name="SCDSL">NA()</definedName>
    <definedName name="SCEXCESS">NA()</definedName>
    <definedName name="SCGROSSBBTU">NA()</definedName>
    <definedName name="Sch_11">NA()</definedName>
    <definedName name="Sch_17">NA()</definedName>
    <definedName name="SCH16O">NA()</definedName>
    <definedName name="SCH2FIELDNUM">NA()</definedName>
    <definedName name="Sch6_2att">NA()</definedName>
    <definedName name="Sch7_1att">NA()</definedName>
    <definedName name="Schas">NA()</definedName>
    <definedName name="Sched_1">NA()</definedName>
    <definedName name="Sched_10">NA()</definedName>
    <definedName name="Sched_11">NA()</definedName>
    <definedName name="Sched_12">NA()</definedName>
    <definedName name="Sched_13">NA()</definedName>
    <definedName name="Sched_14">NA()</definedName>
    <definedName name="Sched_15">NA()</definedName>
    <definedName name="Sched_16">NA()</definedName>
    <definedName name="Sched_17">NA()</definedName>
    <definedName name="Sched_2">NA()</definedName>
    <definedName name="Sched_3">NA()</definedName>
    <definedName name="Sched_5">NA()</definedName>
    <definedName name="Sched_6">NA()</definedName>
    <definedName name="Sched_7">NA()</definedName>
    <definedName name="Sched_8">NA()</definedName>
    <definedName name="Sched_9">NA()</definedName>
    <definedName name="SCHL_19">NA()</definedName>
    <definedName name="SCHL_20">NA()</definedName>
    <definedName name="SCHL19">NA()</definedName>
    <definedName name="SCLE">NA()</definedName>
    <definedName name="SCLIABILITY">NA()</definedName>
    <definedName name="SCLNGGROSS">NA()</definedName>
    <definedName name="SCLPGCODE">NA()</definedName>
    <definedName name="SCLPGEXCESS">NA()</definedName>
    <definedName name="SCLPGGROSS">NA()</definedName>
    <definedName name="SCLPGGROSSBBTU">NA()</definedName>
    <definedName name="SCLPGMTON">NA()</definedName>
    <definedName name="SCLPGNAME">NA()</definedName>
    <definedName name="SCLPGNBTF">NA()</definedName>
    <definedName name="SCLPGNET">NA()</definedName>
    <definedName name="SCLPGOTHER">NA()</definedName>
    <definedName name="SCLPGPKG">NA()</definedName>
    <definedName name="SCLPGPRC">NA()</definedName>
    <definedName name="SCLPGPSC">NA()</definedName>
    <definedName name="SCLPGPTB">NA()</definedName>
    <definedName name="SCNAME">NA()</definedName>
    <definedName name="SCNBTF">NA()</definedName>
    <definedName name="SCNET">NA()</definedName>
    <definedName name="SCNETB4DSAA">NA()</definedName>
    <definedName name="SCOL">NA()</definedName>
    <definedName name="SCOLPG">NA()</definedName>
    <definedName name="Scope">NA()</definedName>
    <definedName name="SCOTHER">NA()</definedName>
    <definedName name="SCPKG">NA()</definedName>
    <definedName name="SCPSC">NA()</definedName>
    <definedName name="SCPTB">NA()</definedName>
    <definedName name="SCSHIPTYPE">NA()</definedName>
    <definedName name="SCTE">NA()</definedName>
    <definedName name="SCTRANSP">NA()</definedName>
    <definedName name="SEASON">NA()</definedName>
    <definedName name="SECURITIESPAYABLE">NA()</definedName>
    <definedName name="SELECTD1">NA()</definedName>
    <definedName name="SELECTD2">NA()</definedName>
    <definedName name="SELECTD3">NA()</definedName>
    <definedName name="SELECTD4">NA()</definedName>
    <definedName name="SELECTD5">NA()</definedName>
    <definedName name="SELECTD6">NA()</definedName>
    <definedName name="SELECTD7">NA()</definedName>
    <definedName name="SEMUA">NA()</definedName>
    <definedName name="sen">NA()</definedName>
    <definedName name="SEN_GAS">NA()</definedName>
    <definedName name="SEN_MYK">NA()</definedName>
    <definedName name="sencount">1</definedName>
    <definedName name="sequence_batches">NA()</definedName>
    <definedName name="sequence_wells">NA()</definedName>
    <definedName name="ser">NA()</definedName>
    <definedName name="SERV_LIST">NA()</definedName>
    <definedName name="Service_year_table">NA()</definedName>
    <definedName name="Services">NA()</definedName>
    <definedName name="SGD_forex">NA()</definedName>
    <definedName name="SH1_batches">NA()</definedName>
    <definedName name="SH2_batches">NA()</definedName>
    <definedName name="SH3_batches">NA()</definedName>
    <definedName name="SHIPTYPE">NA()</definedName>
    <definedName name="SHORTERMINVESTMENT">NA()</definedName>
    <definedName name="SHORTERMLOAN">NA()</definedName>
    <definedName name="siap" localSheetId="7">{"'two phase'!$A$1:$U$63"}</definedName>
    <definedName name="siap" localSheetId="16">{"'two phase'!$A$1:$U$63"}</definedName>
    <definedName name="siap" localSheetId="5">{"'two phase'!$A$1:$U$63"}</definedName>
    <definedName name="siap" localSheetId="6">{"'two phase'!$A$1:$U$63"}</definedName>
    <definedName name="siap">{"'two phase'!$A$1:$U$63"}</definedName>
    <definedName name="siap_1" localSheetId="7">{"'two phase'!$A$1:$U$63"}</definedName>
    <definedName name="siap_1" localSheetId="16">{"'two phase'!$A$1:$U$63"}</definedName>
    <definedName name="siap_1" localSheetId="5">{"'two phase'!$A$1:$U$63"}</definedName>
    <definedName name="siap_1" localSheetId="6">{"'two phase'!$A$1:$U$63"}</definedName>
    <definedName name="siap_1">{"'two phase'!$A$1:$U$63"}</definedName>
    <definedName name="siap_2" localSheetId="7">{"'two phase'!$A$1:$U$63"}</definedName>
    <definedName name="siap_2" localSheetId="16">{"'two phase'!$A$1:$U$63"}</definedName>
    <definedName name="siap_2" localSheetId="5">{"'two phase'!$A$1:$U$63"}</definedName>
    <definedName name="siap_2" localSheetId="6">{"'two phase'!$A$1:$U$63"}</definedName>
    <definedName name="siap_2">{"'two phase'!$A$1:$U$63"}</definedName>
    <definedName name="siap_3" localSheetId="7">{"'two phase'!$A$1:$U$63"}</definedName>
    <definedName name="siap_3" localSheetId="16">{"'two phase'!$A$1:$U$63"}</definedName>
    <definedName name="siap_3" localSheetId="5">{"'two phase'!$A$1:$U$63"}</definedName>
    <definedName name="siap_3" localSheetId="6">{"'two phase'!$A$1:$U$63"}</definedName>
    <definedName name="siap_3">{"'two phase'!$A$1:$U$63"}</definedName>
    <definedName name="siap_4" localSheetId="7">{"'two phase'!$A$1:$U$63"}</definedName>
    <definedName name="siap_4" localSheetId="16">{"'two phase'!$A$1:$U$63"}</definedName>
    <definedName name="siap_4" localSheetId="5">{"'two phase'!$A$1:$U$63"}</definedName>
    <definedName name="siap_4" localSheetId="6">{"'two phase'!$A$1:$U$63"}</definedName>
    <definedName name="siap_4">{"'two phase'!$A$1:$U$63"}</definedName>
    <definedName name="siap_5" localSheetId="7">{"'two phase'!$A$1:$U$63"}</definedName>
    <definedName name="siap_5" localSheetId="16">{"'two phase'!$A$1:$U$63"}</definedName>
    <definedName name="siap_5" localSheetId="5">{"'two phase'!$A$1:$U$63"}</definedName>
    <definedName name="siap_5" localSheetId="6">{"'two phase'!$A$1:$U$63"}</definedName>
    <definedName name="siap_5">{"'two phase'!$A$1:$U$63"}</definedName>
    <definedName name="SKOP">NA()</definedName>
    <definedName name="sla_LAMfob_base">NA()</definedName>
    <definedName name="sla_LAMfobbase">NA()</definedName>
    <definedName name="sla_LAMfobesc">NA()</definedName>
    <definedName name="sla_MWPfobbase">NA()</definedName>
    <definedName name="sla_MWPfobesc">NA()</definedName>
    <definedName name="sla_pro">NA()</definedName>
    <definedName name="SO1TOTAL">NA()</definedName>
    <definedName name="SO1TOTAL1">NA()</definedName>
    <definedName name="solver_drv">1</definedName>
    <definedName name="solver_est">1</definedName>
    <definedName name="solver_itr">100</definedName>
    <definedName name="solver_lin">0</definedName>
    <definedName name="solver_num">0</definedName>
    <definedName name="solver_nwt">1</definedName>
    <definedName name="solver_scl">0</definedName>
    <definedName name="solver_sho">0</definedName>
    <definedName name="solver_tim">100</definedName>
    <definedName name="solver_typ">3</definedName>
    <definedName name="solver_val">372000</definedName>
    <definedName name="SP1A">NA()</definedName>
    <definedName name="SP1B">NA()</definedName>
    <definedName name="SP1C">NA()</definedName>
    <definedName name="SPLITPCT">NA()</definedName>
    <definedName name="sprache">"englisch"</definedName>
    <definedName name="SPUDTIME">NA()</definedName>
    <definedName name="standby">NA()</definedName>
    <definedName name="STARTARCO">NA()</definedName>
    <definedName name="STARTBRC">NA()</definedName>
    <definedName name="STARTCONDS">NA()</definedName>
    <definedName name="STARTCRDOIL">NA()</definedName>
    <definedName name="STARTDOM">NA()</definedName>
    <definedName name="STARTLNG">NA()</definedName>
    <definedName name="STARTLPG">NA()</definedName>
    <definedName name="STARTSCH16">NA()</definedName>
    <definedName name="STARTTIME">NA()</definedName>
    <definedName name="STARTVICOCRD">NA()</definedName>
    <definedName name="stk">"$#REF!.$B$11:$N$48"</definedName>
    <definedName name="STOCK">NA()</definedName>
    <definedName name="STT_1">NA()</definedName>
    <definedName name="SubCodes">NA()</definedName>
    <definedName name="Subsuf_Used">NA()</definedName>
    <definedName name="SUBSURF_EQP">NA()</definedName>
    <definedName name="SUBSURFACE">NA()</definedName>
    <definedName name="subtotals">NA()</definedName>
    <definedName name="SUNAN">NA()</definedName>
    <definedName name="SUP16FIRSTMONTH">NA()</definedName>
    <definedName name="SUP16FIRSTMONTHD2">NA()</definedName>
    <definedName name="SUP16FIRSTMONTHD3">NA()</definedName>
    <definedName name="SUP16FIRSTMONTHD4">NA()</definedName>
    <definedName name="SUP16NEXTFM">NA()</definedName>
    <definedName name="SUP16TOT">NA()</definedName>
    <definedName name="SUP16TOTNEXTY">NA()</definedName>
    <definedName name="SUP16TOTNEXTY2">NA()</definedName>
    <definedName name="SUP16TOTNEXTY3">NA()</definedName>
    <definedName name="SUP16TOTNEXTY4">NA()</definedName>
    <definedName name="SUPPCR">NA()</definedName>
    <definedName name="SUPPGASREV">NA()</definedName>
    <definedName name="SUPPL">NA()</definedName>
    <definedName name="SUPPRAT">NA()</definedName>
    <definedName name="SUPPRAT2">NA()</definedName>
    <definedName name="SURAT">NA()</definedName>
    <definedName name="SURF_EQP">NA()</definedName>
    <definedName name="SURF_EQPT">NA()</definedName>
    <definedName name="Surf_Used">NA()</definedName>
    <definedName name="SurfaceShoe">NA()</definedName>
    <definedName name="SurveyCompMethod">NA()</definedName>
    <definedName name="SurveyDate">NA()</definedName>
    <definedName name="SurveyStats">NA()</definedName>
    <definedName name="SvyDLSCompMethod">NA()</definedName>
    <definedName name="swd">NA()</definedName>
    <definedName name="SWI_batches">NA()</definedName>
    <definedName name="Syear">NA()</definedName>
    <definedName name="Symbols">NA()</definedName>
    <definedName name="TA_2001">NA()</definedName>
    <definedName name="TA_2002">NA()</definedName>
    <definedName name="TA_2003">NA()</definedName>
    <definedName name="TA_2004">NA()</definedName>
    <definedName name="TA_2005">NA()</definedName>
    <definedName name="TA_2006">NA()</definedName>
    <definedName name="TABEL_GROUPS">NA()</definedName>
    <definedName name="TABEL_MAP">NA()</definedName>
    <definedName name="TABEL_MAP_JIS">NA()</definedName>
    <definedName name="TABEL_SUMUR">NA()</definedName>
    <definedName name="TABEL_VENDOR">NA()</definedName>
    <definedName name="tally1">"[13]!tally1"</definedName>
    <definedName name="tally2">"[13]!tally2"</definedName>
    <definedName name="Task_Activity">NA()</definedName>
    <definedName name="TAX">NA()</definedName>
    <definedName name="TAXESPAYABLE">NA()</definedName>
    <definedName name="TAXPCT">NA()</definedName>
    <definedName name="TaxTV">10%</definedName>
    <definedName name="TaxXL">5%</definedName>
    <definedName name="TAYANG">NA()</definedName>
    <definedName name="TBFLDCLOSE">NA()</definedName>
    <definedName name="TBFLDCURR">NA()</definedName>
    <definedName name="TBFLDOPEN">NA()</definedName>
    <definedName name="TBG_3">NA()</definedName>
    <definedName name="Tbg_Used">NA()</definedName>
    <definedName name="TERUS">NA()</definedName>
    <definedName name="test" localSheetId="7">{"'Overflow Tank '!$A$1:$Q$58"}</definedName>
    <definedName name="test" localSheetId="16">{"'Overflow Tank '!$A$1:$Q$58"}</definedName>
    <definedName name="test" localSheetId="5">{"'Overflow Tank '!$A$1:$Q$58"}</definedName>
    <definedName name="test" localSheetId="6">{"'Overflow Tank '!$A$1:$Q$58"}</definedName>
    <definedName name="test">{"'Overflow Tank '!$A$1:$Q$58"}</definedName>
    <definedName name="test_1" localSheetId="7">{"'Overflow Tank '!$A$1:$Q$58"}</definedName>
    <definedName name="test_1" localSheetId="16">{"'Overflow Tank '!$A$1:$Q$58"}</definedName>
    <definedName name="test_1" localSheetId="5">{"'Overflow Tank '!$A$1:$Q$58"}</definedName>
    <definedName name="test_1" localSheetId="6">{"'Overflow Tank '!$A$1:$Q$58"}</definedName>
    <definedName name="test_1">{"'Overflow Tank '!$A$1:$Q$58"}</definedName>
    <definedName name="test_2" localSheetId="7">{"'Overflow Tank '!$A$1:$Q$58"}</definedName>
    <definedName name="test_2" localSheetId="16">{"'Overflow Tank '!$A$1:$Q$58"}</definedName>
    <definedName name="test_2" localSheetId="5">{"'Overflow Tank '!$A$1:$Q$58"}</definedName>
    <definedName name="test_2" localSheetId="6">{"'Overflow Tank '!$A$1:$Q$58"}</definedName>
    <definedName name="test_2">{"'Overflow Tank '!$A$1:$Q$58"}</definedName>
    <definedName name="test_3" localSheetId="7">{"'Overflow Tank '!$A$1:$Q$58"}</definedName>
    <definedName name="test_3" localSheetId="16">{"'Overflow Tank '!$A$1:$Q$58"}</definedName>
    <definedName name="test_3" localSheetId="5">{"'Overflow Tank '!$A$1:$Q$58"}</definedName>
    <definedName name="test_3" localSheetId="6">{"'Overflow Tank '!$A$1:$Q$58"}</definedName>
    <definedName name="test_3">{"'Overflow Tank '!$A$1:$Q$58"}</definedName>
    <definedName name="test_4" localSheetId="7">{"'Overflow Tank '!$A$1:$Q$58"}</definedName>
    <definedName name="test_4" localSheetId="16">{"'Overflow Tank '!$A$1:$Q$58"}</definedName>
    <definedName name="test_4" localSheetId="5">{"'Overflow Tank '!$A$1:$Q$58"}</definedName>
    <definedName name="test_4" localSheetId="6">{"'Overflow Tank '!$A$1:$Q$58"}</definedName>
    <definedName name="test_4">{"'Overflow Tank '!$A$1:$Q$58"}</definedName>
    <definedName name="test_5" localSheetId="7">{"'Overflow Tank '!$A$1:$Q$58"}</definedName>
    <definedName name="test_5" localSheetId="16">{"'Overflow Tank '!$A$1:$Q$58"}</definedName>
    <definedName name="test_5" localSheetId="5">{"'Overflow Tank '!$A$1:$Q$58"}</definedName>
    <definedName name="test_5" localSheetId="6">{"'Overflow Tank '!$A$1:$Q$58"}</definedName>
    <definedName name="test_5">{"'Overflow Tank '!$A$1:$Q$58"}</definedName>
    <definedName name="TEST5">NA()</definedName>
    <definedName name="TEST6">NA()</definedName>
    <definedName name="TextRefCopy1">NA()</definedName>
    <definedName name="TextRefCopyRangeCount">2</definedName>
    <definedName name="TGLtest">NA()</definedName>
    <definedName name="TGLwfl">NA()</definedName>
    <definedName name="thue">6</definedName>
    <definedName name="tiga3">NA()</definedName>
    <definedName name="TIMDIFF">NA()</definedName>
    <definedName name="TIME1">"[13]!TIME1"</definedName>
    <definedName name="title_o">NA()</definedName>
    <definedName name="TOC">NA()</definedName>
    <definedName name="TotalCorrection">NA()</definedName>
    <definedName name="TotalCorrectionLbl">NA()</definedName>
    <definedName name="TOTALEND">NA()</definedName>
    <definedName name="TOTBBTU">NA()</definedName>
    <definedName name="TOTBBTURAT">NA()</definedName>
    <definedName name="TOTDMOA">NA()</definedName>
    <definedName name="TOTDOM">NA()</definedName>
    <definedName name="TOTDOMGASSUM">NA()</definedName>
    <definedName name="TOTEXCESS">NA()</definedName>
    <definedName name="TOTIJVLNGPKG">NA()</definedName>
    <definedName name="TOTLNG">NA()</definedName>
    <definedName name="TOTLNGGASSUM">NA()</definedName>
    <definedName name="TOTLPG">NA()</definedName>
    <definedName name="TOTLPGBBTU">NA()</definedName>
    <definedName name="TOTLPGGASSUM">NA()</definedName>
    <definedName name="TOTMBBLS">NA()</definedName>
    <definedName name="TOTNBTF">NA()</definedName>
    <definedName name="TOTNBTFSUM">NA()</definedName>
    <definedName name="toto">NA()</definedName>
    <definedName name="TOTOWN">NA()</definedName>
    <definedName name="TOTPTB">NA()</definedName>
    <definedName name="TOTQ1CR2SC">NA()</definedName>
    <definedName name="TOTQ1YCR2SC">NA()</definedName>
    <definedName name="TOTQ1YGASD">NA()</definedName>
    <definedName name="TOTQ2CR2SC">NA()</definedName>
    <definedName name="TOTQ2YCR2SC">NA()</definedName>
    <definedName name="TOTQ2YGASD">NA()</definedName>
    <definedName name="TOTQ3CR2SC">NA()</definedName>
    <definedName name="TOTQ3YCR2SC">NA()</definedName>
    <definedName name="TOTQ3YGASD">NA()</definedName>
    <definedName name="TOTQ4CR2SC">NA()</definedName>
    <definedName name="TOTQ4YCR2SC">NA()</definedName>
    <definedName name="TOTQ4YGASD">NA()</definedName>
    <definedName name="TotRec">NA()</definedName>
    <definedName name="TOTSUPPGASREV">NA()</definedName>
    <definedName name="TOTYGASD">NA()</definedName>
    <definedName name="TPSK2">NA()</definedName>
    <definedName name="TRANSPDOM">NA()</definedName>
    <definedName name="TRANSPLNG">NA()</definedName>
    <definedName name="TRANSPLPG">NA()</definedName>
    <definedName name="treeList">"00000000000000000000000000000000000000000000000000000000000000000000000000000000000000000000000000000000000000000000000000000000000000000000000000000000000000000000000000000000000000000000000000000000"</definedName>
    <definedName name="TROUBLE">NA()</definedName>
    <definedName name="TUBING">NA()</definedName>
    <definedName name="tushar" localSheetId="7">{"'Liquid'!$A$1:$U$57"}</definedName>
    <definedName name="tushar" localSheetId="16">{"'Liquid'!$A$1:$U$57"}</definedName>
    <definedName name="tushar" localSheetId="5">{"'Liquid'!$A$1:$U$57"}</definedName>
    <definedName name="tushar" localSheetId="6">{"'Liquid'!$A$1:$U$57"}</definedName>
    <definedName name="tushar">{"'Liquid'!$A$1:$U$57"}</definedName>
    <definedName name="tushar_1" localSheetId="7">{"'Liquid'!$A$1:$U$57"}</definedName>
    <definedName name="tushar_1" localSheetId="16">{"'Liquid'!$A$1:$U$57"}</definedName>
    <definedName name="tushar_1" localSheetId="5">{"'Liquid'!$A$1:$U$57"}</definedName>
    <definedName name="tushar_1" localSheetId="6">{"'Liquid'!$A$1:$U$57"}</definedName>
    <definedName name="tushar_1">{"'Liquid'!$A$1:$U$57"}</definedName>
    <definedName name="tushar_2" localSheetId="7">{"'Liquid'!$A$1:$U$57"}</definedName>
    <definedName name="tushar_2" localSheetId="16">{"'Liquid'!$A$1:$U$57"}</definedName>
    <definedName name="tushar_2" localSheetId="5">{"'Liquid'!$A$1:$U$57"}</definedName>
    <definedName name="tushar_2" localSheetId="6">{"'Liquid'!$A$1:$U$57"}</definedName>
    <definedName name="tushar_2">{"'Liquid'!$A$1:$U$57"}</definedName>
    <definedName name="tushar_3" localSheetId="7">{"'Liquid'!$A$1:$U$57"}</definedName>
    <definedName name="tushar_3" localSheetId="16">{"'Liquid'!$A$1:$U$57"}</definedName>
    <definedName name="tushar_3" localSheetId="5">{"'Liquid'!$A$1:$U$57"}</definedName>
    <definedName name="tushar_3" localSheetId="6">{"'Liquid'!$A$1:$U$57"}</definedName>
    <definedName name="tushar_3">{"'Liquid'!$A$1:$U$57"}</definedName>
    <definedName name="tushar_4" localSheetId="7">{"'Liquid'!$A$1:$U$57"}</definedName>
    <definedName name="tushar_4" localSheetId="16">{"'Liquid'!$A$1:$U$57"}</definedName>
    <definedName name="tushar_4" localSheetId="5">{"'Liquid'!$A$1:$U$57"}</definedName>
    <definedName name="tushar_4" localSheetId="6">{"'Liquid'!$A$1:$U$57"}</definedName>
    <definedName name="tushar_4">{"'Liquid'!$A$1:$U$57"}</definedName>
    <definedName name="tushar_5" localSheetId="7">{"'Liquid'!$A$1:$U$57"}</definedName>
    <definedName name="tushar_5" localSheetId="16">{"'Liquid'!$A$1:$U$57"}</definedName>
    <definedName name="tushar_5" localSheetId="5">{"'Liquid'!$A$1:$U$57"}</definedName>
    <definedName name="tushar_5" localSheetId="6">{"'Liquid'!$A$1:$U$57"}</definedName>
    <definedName name="tushar_5">{"'Liquid'!$A$1:$U$57"}</definedName>
    <definedName name="TVD_Unit">NA()</definedName>
    <definedName name="TZ">NA()</definedName>
    <definedName name="unblock">"[13]!unblock"</definedName>
    <definedName name="UNEARNEDINCOME">NA()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PLAN">NA()</definedName>
    <definedName name="UNREALIZEDPROFIT">NA()</definedName>
    <definedName name="UNTZBDC">NA()</definedName>
    <definedName name="UNTZBDK">NA()</definedName>
    <definedName name="UNTZBRC">NA()</definedName>
    <definedName name="US_rate">NA()</definedName>
    <definedName name="USCPI">NA()</definedName>
    <definedName name="USD_forex">NA()</definedName>
    <definedName name="Used">NA()</definedName>
    <definedName name="UTA">NA()</definedName>
    <definedName name="valMWP13_1h97">NA()</definedName>
    <definedName name="vfsv">NA()</definedName>
    <definedName name="vfsvfs">NA()</definedName>
    <definedName name="VICOCONDS">NA()</definedName>
    <definedName name="VICOGRNDTOT">NA()</definedName>
    <definedName name="VICOPSCCRD">NA()</definedName>
    <definedName name="VICOPSCLIABLEPCT">NA()</definedName>
    <definedName name="VICOPSCPCT">NA()</definedName>
    <definedName name="VSEC_Azim">NA()</definedName>
    <definedName name="VSEC_Origin">NA()</definedName>
    <definedName name="VSEC_Unit">NA()</definedName>
    <definedName name="vsvcs">NA()</definedName>
    <definedName name="vsvs">NA()</definedName>
    <definedName name="WAR">NA()</definedName>
    <definedName name="WaterDepth">NA()</definedName>
    <definedName name="week1">"[13]!week1"</definedName>
    <definedName name="week2">"[13]!week2"</definedName>
    <definedName name="week3">"[13]!week3"</definedName>
    <definedName name="week4">"[13]!week4"</definedName>
    <definedName name="weesdv" localSheetId="7">{"'Overflow Tank '!$A$1:$Q$58"}</definedName>
    <definedName name="weesdv" localSheetId="16">{"'Overflow Tank '!$A$1:$Q$58"}</definedName>
    <definedName name="weesdv" localSheetId="5">{"'Overflow Tank '!$A$1:$Q$58"}</definedName>
    <definedName name="weesdv" localSheetId="6">{"'Overflow Tank '!$A$1:$Q$58"}</definedName>
    <definedName name="weesdv">{"'Overflow Tank '!$A$1:$Q$58"}</definedName>
    <definedName name="weesdv_1" localSheetId="7">{"'Overflow Tank '!$A$1:$Q$58"}</definedName>
    <definedName name="weesdv_1" localSheetId="16">{"'Overflow Tank '!$A$1:$Q$58"}</definedName>
    <definedName name="weesdv_1" localSheetId="5">{"'Overflow Tank '!$A$1:$Q$58"}</definedName>
    <definedName name="weesdv_1" localSheetId="6">{"'Overflow Tank '!$A$1:$Q$58"}</definedName>
    <definedName name="weesdv_1">{"'Overflow Tank '!$A$1:$Q$58"}</definedName>
    <definedName name="weesdv_2" localSheetId="7">{"'Overflow Tank '!$A$1:$Q$58"}</definedName>
    <definedName name="weesdv_2" localSheetId="16">{"'Overflow Tank '!$A$1:$Q$58"}</definedName>
    <definedName name="weesdv_2" localSheetId="5">{"'Overflow Tank '!$A$1:$Q$58"}</definedName>
    <definedName name="weesdv_2" localSheetId="6">{"'Overflow Tank '!$A$1:$Q$58"}</definedName>
    <definedName name="weesdv_2">{"'Overflow Tank '!$A$1:$Q$58"}</definedName>
    <definedName name="weesdv_3" localSheetId="7">{"'Overflow Tank '!$A$1:$Q$58"}</definedName>
    <definedName name="weesdv_3" localSheetId="16">{"'Overflow Tank '!$A$1:$Q$58"}</definedName>
    <definedName name="weesdv_3" localSheetId="5">{"'Overflow Tank '!$A$1:$Q$58"}</definedName>
    <definedName name="weesdv_3" localSheetId="6">{"'Overflow Tank '!$A$1:$Q$58"}</definedName>
    <definedName name="weesdv_3">{"'Overflow Tank '!$A$1:$Q$58"}</definedName>
    <definedName name="weesdv_4" localSheetId="7">{"'Overflow Tank '!$A$1:$Q$58"}</definedName>
    <definedName name="weesdv_4" localSheetId="16">{"'Overflow Tank '!$A$1:$Q$58"}</definedName>
    <definedName name="weesdv_4" localSheetId="5">{"'Overflow Tank '!$A$1:$Q$58"}</definedName>
    <definedName name="weesdv_4" localSheetId="6">{"'Overflow Tank '!$A$1:$Q$58"}</definedName>
    <definedName name="weesdv_4">{"'Overflow Tank '!$A$1:$Q$58"}</definedName>
    <definedName name="weesdv_5" localSheetId="7">{"'Overflow Tank '!$A$1:$Q$58"}</definedName>
    <definedName name="weesdv_5" localSheetId="16">{"'Overflow Tank '!$A$1:$Q$58"}</definedName>
    <definedName name="weesdv_5" localSheetId="5">{"'Overflow Tank '!$A$1:$Q$58"}</definedName>
    <definedName name="weesdv_5" localSheetId="6">{"'Overflow Tank '!$A$1:$Q$58"}</definedName>
    <definedName name="weesdv_5">{"'Overflow Tank '!$A$1:$Q$58"}</definedName>
    <definedName name="wefwe" localSheetId="7">{"'Overflow Tank '!$A$1:$Q$58"}</definedName>
    <definedName name="wefwe" localSheetId="16">{"'Overflow Tank '!$A$1:$Q$58"}</definedName>
    <definedName name="wefwe" localSheetId="5">{"'Overflow Tank '!$A$1:$Q$58"}</definedName>
    <definedName name="wefwe" localSheetId="6">{"'Overflow Tank '!$A$1:$Q$58"}</definedName>
    <definedName name="wefwe">{"'Overflow Tank '!$A$1:$Q$58"}</definedName>
    <definedName name="wefwe_1" localSheetId="7">{"'Overflow Tank '!$A$1:$Q$58"}</definedName>
    <definedName name="wefwe_1" localSheetId="16">{"'Overflow Tank '!$A$1:$Q$58"}</definedName>
    <definedName name="wefwe_1" localSheetId="5">{"'Overflow Tank '!$A$1:$Q$58"}</definedName>
    <definedName name="wefwe_1" localSheetId="6">{"'Overflow Tank '!$A$1:$Q$58"}</definedName>
    <definedName name="wefwe_1">{"'Overflow Tank '!$A$1:$Q$58"}</definedName>
    <definedName name="wefwe_2" localSheetId="7">{"'Overflow Tank '!$A$1:$Q$58"}</definedName>
    <definedName name="wefwe_2" localSheetId="16">{"'Overflow Tank '!$A$1:$Q$58"}</definedName>
    <definedName name="wefwe_2" localSheetId="5">{"'Overflow Tank '!$A$1:$Q$58"}</definedName>
    <definedName name="wefwe_2" localSheetId="6">{"'Overflow Tank '!$A$1:$Q$58"}</definedName>
    <definedName name="wefwe_2">{"'Overflow Tank '!$A$1:$Q$58"}</definedName>
    <definedName name="wefwe_3" localSheetId="7">{"'Overflow Tank '!$A$1:$Q$58"}</definedName>
    <definedName name="wefwe_3" localSheetId="16">{"'Overflow Tank '!$A$1:$Q$58"}</definedName>
    <definedName name="wefwe_3" localSheetId="5">{"'Overflow Tank '!$A$1:$Q$58"}</definedName>
    <definedName name="wefwe_3" localSheetId="6">{"'Overflow Tank '!$A$1:$Q$58"}</definedName>
    <definedName name="wefwe_3">{"'Overflow Tank '!$A$1:$Q$58"}</definedName>
    <definedName name="wefwe_4" localSheetId="7">{"'Overflow Tank '!$A$1:$Q$58"}</definedName>
    <definedName name="wefwe_4" localSheetId="16">{"'Overflow Tank '!$A$1:$Q$58"}</definedName>
    <definedName name="wefwe_4" localSheetId="5">{"'Overflow Tank '!$A$1:$Q$58"}</definedName>
    <definedName name="wefwe_4" localSheetId="6">{"'Overflow Tank '!$A$1:$Q$58"}</definedName>
    <definedName name="wefwe_4">{"'Overflow Tank '!$A$1:$Q$58"}</definedName>
    <definedName name="wefwe_5" localSheetId="7">{"'Overflow Tank '!$A$1:$Q$58"}</definedName>
    <definedName name="wefwe_5" localSheetId="16">{"'Overflow Tank '!$A$1:$Q$58"}</definedName>
    <definedName name="wefwe_5" localSheetId="5">{"'Overflow Tank '!$A$1:$Q$58"}</definedName>
    <definedName name="wefwe_5" localSheetId="6">{"'Overflow Tank '!$A$1:$Q$58"}</definedName>
    <definedName name="wefwe_5">{"'Overflow Tank '!$A$1:$Q$58"}</definedName>
    <definedName name="Well_WO">NA()</definedName>
    <definedName name="Well2">NA()</definedName>
    <definedName name="WellData">NA()</definedName>
    <definedName name="welldiagram">NA()</definedName>
    <definedName name="wellduration">NA()</definedName>
    <definedName name="WellQ3">NA()</definedName>
    <definedName name="WellQ4">NA()</definedName>
    <definedName name="Wells">NA()</definedName>
    <definedName name="WellTime">NA()</definedName>
    <definedName name="WF4AX">NA()</definedName>
    <definedName name="WFL">NA()</definedName>
    <definedName name="wgrad">NA()</definedName>
    <definedName name="whole">NA()</definedName>
    <definedName name="wi_img">NA()</definedName>
    <definedName name="wi_lbi">NA()</definedName>
    <definedName name="Width">2</definedName>
    <definedName name="wq">NA()</definedName>
    <definedName name="wrl_Kakap_">NA()</definedName>
    <definedName name="wrn_All___Pages_">NA()</definedName>
    <definedName name="wrn_AOIL">NA()</definedName>
    <definedName name="wrn_AOIL_">NA()</definedName>
    <definedName name="wrn_CD_MST_">NA()</definedName>
    <definedName name="wrn_GRKL_">NA()</definedName>
    <definedName name="wrn_GRKL1">NA()</definedName>
    <definedName name="wrn_Kakap_">NA()</definedName>
    <definedName name="wrn_Kakap1">NA()</definedName>
    <definedName name="wrn_Report1_">NA()</definedName>
    <definedName name="wrn_Short_Report_">NA()</definedName>
    <definedName name="wrn_TPPI_">NA()</definedName>
    <definedName name="wrn_Tungkal_">NA()</definedName>
    <definedName name="wrn_Upstream_">NA()</definedName>
    <definedName name="wrn_Wellplan_">NA()</definedName>
    <definedName name="WWWW">NA()</definedName>
    <definedName name="WYSIWYG">NA()</definedName>
    <definedName name="XCXC">NA()</definedName>
    <definedName name="xshj">NA()</definedName>
    <definedName name="xzzx">NA()</definedName>
    <definedName name="YCARGO">NA()</definedName>
    <definedName name="YEAR_ACTUAL">NA()</definedName>
    <definedName name="yes">NA()</definedName>
    <definedName name="YLPG">NA()</definedName>
    <definedName name="YR_1">NA()</definedName>
    <definedName name="YTD">NA()</definedName>
    <definedName name="YTD_ACTUAL">NA()</definedName>
    <definedName name="YTD_DEV">NA()</definedName>
    <definedName name="YTD_EXPL">NA()</definedName>
    <definedName name="YYYY">NA()</definedName>
    <definedName name="z">"Overflow Tank"</definedName>
    <definedName name="ZA">NA()</definedName>
    <definedName name="zcent">NA()</definedName>
    <definedName name="zcrest">NA()</definedName>
    <definedName name="zgw">NA()</definedName>
    <definedName name="zloc">NA()</definedName>
    <definedName name="Zone">"u"</definedName>
    <definedName name="Zones_7">NA()</definedName>
    <definedName name="Zones_958">NA()</definedName>
    <definedName name="Zones_GP_7">NA()</definedName>
    <definedName name="Zones_GP_958">NA()</definedName>
    <definedName name="π">PI()</definedName>
    <definedName name="견적품의서1" localSheetId="7">{"'장비'!$A$3:$M$12"}</definedName>
    <definedName name="견적품의서1" localSheetId="16">{"'장비'!$A$3:$M$12"}</definedName>
    <definedName name="견적품의서1" localSheetId="5">{"'장비'!$A$3:$M$12"}</definedName>
    <definedName name="견적품의서1" localSheetId="6">{"'장비'!$A$3:$M$12"}</definedName>
    <definedName name="견적품의서1">{"'장비'!$A$3:$M$12"}</definedName>
    <definedName name="견적품의서1_1" localSheetId="7">{"'장비'!$A$3:$M$12"}</definedName>
    <definedName name="견적품의서1_1" localSheetId="16">{"'장비'!$A$3:$M$12"}</definedName>
    <definedName name="견적품의서1_1" localSheetId="5">{"'장비'!$A$3:$M$12"}</definedName>
    <definedName name="견적품의서1_1" localSheetId="6">{"'장비'!$A$3:$M$12"}</definedName>
    <definedName name="견적품의서1_1">{"'장비'!$A$3:$M$12"}</definedName>
    <definedName name="견적품의서1_2" localSheetId="7">{"'장비'!$A$3:$M$12"}</definedName>
    <definedName name="견적품의서1_2" localSheetId="16">{"'장비'!$A$3:$M$12"}</definedName>
    <definedName name="견적품의서1_2" localSheetId="5">{"'장비'!$A$3:$M$12"}</definedName>
    <definedName name="견적품의서1_2" localSheetId="6">{"'장비'!$A$3:$M$12"}</definedName>
    <definedName name="견적품의서1_2">{"'장비'!$A$3:$M$12"}</definedName>
    <definedName name="견적품의서1_3" localSheetId="7">{"'장비'!$A$3:$M$12"}</definedName>
    <definedName name="견적품의서1_3" localSheetId="16">{"'장비'!$A$3:$M$12"}</definedName>
    <definedName name="견적품의서1_3" localSheetId="5">{"'장비'!$A$3:$M$12"}</definedName>
    <definedName name="견적품의서1_3" localSheetId="6">{"'장비'!$A$3:$M$12"}</definedName>
    <definedName name="견적품의서1_3">{"'장비'!$A$3:$M$12"}</definedName>
    <definedName name="견적품의서1_4" localSheetId="7">{"'장비'!$A$3:$M$12"}</definedName>
    <definedName name="견적품의서1_4" localSheetId="16">{"'장비'!$A$3:$M$12"}</definedName>
    <definedName name="견적품의서1_4" localSheetId="5">{"'장비'!$A$3:$M$12"}</definedName>
    <definedName name="견적품의서1_4" localSheetId="6">{"'장비'!$A$3:$M$12"}</definedName>
    <definedName name="견적품의서1_4">{"'장비'!$A$3:$M$12"}</definedName>
    <definedName name="견적품의서1_5" localSheetId="7">{"'장비'!$A$3:$M$12"}</definedName>
    <definedName name="견적품의서1_5" localSheetId="16">{"'장비'!$A$3:$M$12"}</definedName>
    <definedName name="견적품의서1_5" localSheetId="5">{"'장비'!$A$3:$M$12"}</definedName>
    <definedName name="견적품의서1_5" localSheetId="6">{"'장비'!$A$3:$M$12"}</definedName>
    <definedName name="견적품의서1_5">{"'장비'!$A$3:$M$12"}</definedName>
    <definedName name="금형단가">89064</definedName>
    <definedName name="기아단가">89064</definedName>
    <definedName name="소하단가">89064</definedName>
    <definedName name="토건공사비대비r" localSheetId="7">{"'장비'!$A$3:$M$12"}</definedName>
    <definedName name="토건공사비대비r" localSheetId="16">{"'장비'!$A$3:$M$12"}</definedName>
    <definedName name="토건공사비대비r" localSheetId="5">{"'장비'!$A$3:$M$12"}</definedName>
    <definedName name="토건공사비대비r" localSheetId="6">{"'장비'!$A$3:$M$12"}</definedName>
    <definedName name="토건공사비대비r">{"'장비'!$A$3:$M$12"}</definedName>
    <definedName name="토건공사비대비r_1" localSheetId="7">{"'장비'!$A$3:$M$12"}</definedName>
    <definedName name="토건공사비대비r_1" localSheetId="16">{"'장비'!$A$3:$M$12"}</definedName>
    <definedName name="토건공사비대비r_1" localSheetId="5">{"'장비'!$A$3:$M$12"}</definedName>
    <definedName name="토건공사비대비r_1" localSheetId="6">{"'장비'!$A$3:$M$12"}</definedName>
    <definedName name="토건공사비대비r_1">{"'장비'!$A$3:$M$12"}</definedName>
    <definedName name="토건공사비대비r_2" localSheetId="7">{"'장비'!$A$3:$M$12"}</definedName>
    <definedName name="토건공사비대비r_2" localSheetId="16">{"'장비'!$A$3:$M$12"}</definedName>
    <definedName name="토건공사비대비r_2" localSheetId="5">{"'장비'!$A$3:$M$12"}</definedName>
    <definedName name="토건공사비대비r_2" localSheetId="6">{"'장비'!$A$3:$M$12"}</definedName>
    <definedName name="토건공사비대비r_2">{"'장비'!$A$3:$M$12"}</definedName>
    <definedName name="토건공사비대비r_3" localSheetId="7">{"'장비'!$A$3:$M$12"}</definedName>
    <definedName name="토건공사비대비r_3" localSheetId="16">{"'장비'!$A$3:$M$12"}</definedName>
    <definedName name="토건공사비대비r_3" localSheetId="5">{"'장비'!$A$3:$M$12"}</definedName>
    <definedName name="토건공사비대비r_3" localSheetId="6">{"'장비'!$A$3:$M$12"}</definedName>
    <definedName name="토건공사비대비r_3">{"'장비'!$A$3:$M$12"}</definedName>
    <definedName name="토건공사비대비r_4" localSheetId="7">{"'장비'!$A$3:$M$12"}</definedName>
    <definedName name="토건공사비대비r_4" localSheetId="16">{"'장비'!$A$3:$M$12"}</definedName>
    <definedName name="토건공사비대비r_4" localSheetId="5">{"'장비'!$A$3:$M$12"}</definedName>
    <definedName name="토건공사비대비r_4" localSheetId="6">{"'장비'!$A$3:$M$12"}</definedName>
    <definedName name="토건공사비대비r_4">{"'장비'!$A$3:$M$12"}</definedName>
    <definedName name="토건공사비대비r_5" localSheetId="7">{"'장비'!$A$3:$M$12"}</definedName>
    <definedName name="토건공사비대비r_5" localSheetId="16">{"'장비'!$A$3:$M$12"}</definedName>
    <definedName name="토건공사비대비r_5" localSheetId="5">{"'장비'!$A$3:$M$12"}</definedName>
    <definedName name="토건공사비대비r_5" localSheetId="6">{"'장비'!$A$3:$M$12"}</definedName>
    <definedName name="토건공사비대비r_5">{"'장비'!$A$3:$M$12"}</definedName>
    <definedName name="토건집계표r" localSheetId="7">{"'장비'!$A$3:$M$12"}</definedName>
    <definedName name="토건집계표r" localSheetId="16">{"'장비'!$A$3:$M$12"}</definedName>
    <definedName name="토건집계표r" localSheetId="5">{"'장비'!$A$3:$M$12"}</definedName>
    <definedName name="토건집계표r" localSheetId="6">{"'장비'!$A$3:$M$12"}</definedName>
    <definedName name="토건집계표r">{"'장비'!$A$3:$M$12"}</definedName>
    <definedName name="토건집계표r_1" localSheetId="7">{"'장비'!$A$3:$M$12"}</definedName>
    <definedName name="토건집계표r_1" localSheetId="16">{"'장비'!$A$3:$M$12"}</definedName>
    <definedName name="토건집계표r_1" localSheetId="5">{"'장비'!$A$3:$M$12"}</definedName>
    <definedName name="토건집계표r_1" localSheetId="6">{"'장비'!$A$3:$M$12"}</definedName>
    <definedName name="토건집계표r_1">{"'장비'!$A$3:$M$12"}</definedName>
    <definedName name="토건집계표r_2" localSheetId="7">{"'장비'!$A$3:$M$12"}</definedName>
    <definedName name="토건집계표r_2" localSheetId="16">{"'장비'!$A$3:$M$12"}</definedName>
    <definedName name="토건집계표r_2" localSheetId="5">{"'장비'!$A$3:$M$12"}</definedName>
    <definedName name="토건집계표r_2" localSheetId="6">{"'장비'!$A$3:$M$12"}</definedName>
    <definedName name="토건집계표r_2">{"'장비'!$A$3:$M$12"}</definedName>
    <definedName name="토건집계표r_3" localSheetId="7">{"'장비'!$A$3:$M$12"}</definedName>
    <definedName name="토건집계표r_3" localSheetId="16">{"'장비'!$A$3:$M$12"}</definedName>
    <definedName name="토건집계표r_3" localSheetId="5">{"'장비'!$A$3:$M$12"}</definedName>
    <definedName name="토건집계표r_3" localSheetId="6">{"'장비'!$A$3:$M$12"}</definedName>
    <definedName name="토건집계표r_3">{"'장비'!$A$3:$M$12"}</definedName>
    <definedName name="토건집계표r_4" localSheetId="7">{"'장비'!$A$3:$M$12"}</definedName>
    <definedName name="토건집계표r_4" localSheetId="16">{"'장비'!$A$3:$M$12"}</definedName>
    <definedName name="토건집계표r_4" localSheetId="5">{"'장비'!$A$3:$M$12"}</definedName>
    <definedName name="토건집계표r_4" localSheetId="6">{"'장비'!$A$3:$M$12"}</definedName>
    <definedName name="토건집계표r_4">{"'장비'!$A$3:$M$12"}</definedName>
    <definedName name="토건집계표r_5" localSheetId="7">{"'장비'!$A$3:$M$12"}</definedName>
    <definedName name="토건집계표r_5" localSheetId="16">{"'장비'!$A$3:$M$12"}</definedName>
    <definedName name="토건집계표r_5" localSheetId="5">{"'장비'!$A$3:$M$12"}</definedName>
    <definedName name="토건집계표r_5" localSheetId="6">{"'장비'!$A$3:$M$12"}</definedName>
    <definedName name="토건집계표r_5">{"'장비'!$A$3:$M$12"}</definedName>
    <definedName name="현대단가">107630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A80" i="29" l="1"/>
  <c r="AA76" i="29"/>
  <c r="AA75" i="29"/>
  <c r="AA74" i="29"/>
  <c r="AA73" i="29"/>
  <c r="AA72" i="29"/>
  <c r="AA71" i="29"/>
  <c r="AA70" i="29"/>
  <c r="AA69" i="29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BF53" i="29"/>
  <c r="BF52" i="29" s="1"/>
  <c r="BE53" i="29"/>
  <c r="BD53" i="29"/>
  <c r="BC53" i="29"/>
  <c r="BB53" i="29"/>
  <c r="BB52" i="29" s="1"/>
  <c r="BA53" i="29"/>
  <c r="AZ53" i="29"/>
  <c r="AY53" i="29"/>
  <c r="AX53" i="29"/>
  <c r="AX52" i="29" s="1"/>
  <c r="AW53" i="29"/>
  <c r="AV53" i="29"/>
  <c r="AU53" i="29"/>
  <c r="AT53" i="29"/>
  <c r="AT52" i="29" s="1"/>
  <c r="AS53" i="29"/>
  <c r="AR53" i="29"/>
  <c r="AQ53" i="29"/>
  <c r="AP53" i="29"/>
  <c r="AP52" i="29" s="1"/>
  <c r="AO53" i="29"/>
  <c r="AN53" i="29"/>
  <c r="AM53" i="29"/>
  <c r="AL53" i="29"/>
  <c r="AL52" i="29" s="1"/>
  <c r="AK53" i="29"/>
  <c r="AJ53" i="29"/>
  <c r="AI53" i="29"/>
  <c r="AH53" i="29"/>
  <c r="AH52" i="29" s="1"/>
  <c r="AG53" i="29"/>
  <c r="AF53" i="29"/>
  <c r="AE53" i="29"/>
  <c r="AD53" i="29"/>
  <c r="AD52" i="29" s="1"/>
  <c r="AC53" i="29"/>
  <c r="AB53" i="29"/>
  <c r="AA53" i="29"/>
  <c r="X53" i="29"/>
  <c r="X52" i="29" s="1"/>
  <c r="W53" i="29"/>
  <c r="U53" i="29"/>
  <c r="T53" i="29"/>
  <c r="T52" i="29" s="1"/>
  <c r="R53" i="29"/>
  <c r="Q53" i="29"/>
  <c r="O53" i="29"/>
  <c r="N53" i="29"/>
  <c r="L53" i="29"/>
  <c r="L52" i="29" s="1"/>
  <c r="K53" i="29"/>
  <c r="BE52" i="29"/>
  <c r="BD52" i="29"/>
  <c r="BC52" i="29"/>
  <c r="BA52" i="29"/>
  <c r="AZ52" i="29"/>
  <c r="AY52" i="29"/>
  <c r="AW52" i="29"/>
  <c r="AV52" i="29"/>
  <c r="AU52" i="29"/>
  <c r="AS52" i="29"/>
  <c r="AR52" i="29"/>
  <c r="AQ52" i="29"/>
  <c r="AO52" i="29"/>
  <c r="AN52" i="29"/>
  <c r="AM52" i="29"/>
  <c r="AK52" i="29"/>
  <c r="AJ52" i="29"/>
  <c r="AI52" i="29"/>
  <c r="AG52" i="29"/>
  <c r="AF52" i="29"/>
  <c r="AE52" i="29"/>
  <c r="AC52" i="29"/>
  <c r="AB52" i="29"/>
  <c r="AA52" i="29"/>
  <c r="W52" i="29"/>
  <c r="U52" i="29"/>
  <c r="R52" i="29"/>
  <c r="Q52" i="29"/>
  <c r="O52" i="29"/>
  <c r="N52" i="29"/>
  <c r="K52" i="29"/>
  <c r="AA47" i="29"/>
  <c r="AA45" i="29"/>
  <c r="AA43" i="29"/>
  <c r="AA41" i="29"/>
  <c r="AA39" i="29"/>
  <c r="AA36" i="29"/>
  <c r="AA32" i="29"/>
  <c r="AA30" i="29"/>
  <c r="BF29" i="29"/>
  <c r="BE29" i="29"/>
  <c r="BD29" i="29"/>
  <c r="BC29" i="29"/>
  <c r="BB29" i="29"/>
  <c r="BA29" i="29"/>
  <c r="AZ29" i="29"/>
  <c r="AY29" i="29"/>
  <c r="AX29" i="29"/>
  <c r="AW29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AF29" i="29"/>
  <c r="AE29" i="29"/>
  <c r="AD29" i="29"/>
  <c r="AC29" i="29"/>
  <c r="AB29" i="29"/>
  <c r="AA29" i="29"/>
  <c r="X29" i="29"/>
  <c r="W29" i="29"/>
  <c r="U29" i="29"/>
  <c r="T29" i="29"/>
  <c r="R29" i="29"/>
  <c r="Q29" i="29"/>
  <c r="O29" i="29"/>
  <c r="N29" i="29"/>
  <c r="L29" i="29"/>
  <c r="K29" i="29"/>
  <c r="AA24" i="29"/>
  <c r="AA22" i="29"/>
  <c r="AA20" i="29"/>
  <c r="AA18" i="29"/>
  <c r="AA16" i="29"/>
  <c r="AA14" i="29"/>
  <c r="AA12" i="29"/>
  <c r="AA10" i="29"/>
  <c r="AA8" i="29"/>
  <c r="AA6" i="29"/>
  <c r="BF5" i="29"/>
  <c r="BE5" i="29"/>
  <c r="BD5" i="29"/>
  <c r="BC5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AU80" i="29" s="1"/>
  <c r="X5" i="29"/>
  <c r="W5" i="29"/>
  <c r="U5" i="29"/>
  <c r="T5" i="29"/>
  <c r="R5" i="29"/>
  <c r="Q5" i="29"/>
  <c r="O5" i="29"/>
  <c r="N5" i="29"/>
  <c r="L5" i="29"/>
  <c r="K5" i="29"/>
  <c r="AB4" i="29" a="1"/>
  <c r="BD3" i="29" s="1"/>
  <c r="X4" i="29"/>
  <c r="W4" i="29"/>
  <c r="U4" i="29"/>
  <c r="T4" i="29"/>
  <c r="R4" i="29"/>
  <c r="Q4" i="29"/>
  <c r="O4" i="29"/>
  <c r="N4" i="29"/>
  <c r="G55" i="29" s="1"/>
  <c r="L4" i="29"/>
  <c r="K4" i="29"/>
  <c r="F53" i="29" s="1"/>
  <c r="E3" i="29"/>
  <c r="AA80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BF53" i="26"/>
  <c r="BF52" i="26" s="1"/>
  <c r="BE53" i="26"/>
  <c r="BD53" i="26"/>
  <c r="BC53" i="26"/>
  <c r="BB53" i="26"/>
  <c r="BB52" i="26" s="1"/>
  <c r="BA53" i="26"/>
  <c r="AZ53" i="26"/>
  <c r="AY53" i="26"/>
  <c r="AX53" i="26"/>
  <c r="AX52" i="26" s="1"/>
  <c r="AW53" i="26"/>
  <c r="AV53" i="26"/>
  <c r="AU53" i="26"/>
  <c r="AT53" i="26"/>
  <c r="AT52" i="26" s="1"/>
  <c r="AS53" i="26"/>
  <c r="AR53" i="26"/>
  <c r="AQ53" i="26"/>
  <c r="AP53" i="26"/>
  <c r="AP52" i="26" s="1"/>
  <c r="AO53" i="26"/>
  <c r="AN53" i="26"/>
  <c r="AM53" i="26"/>
  <c r="AL53" i="26"/>
  <c r="AL52" i="26" s="1"/>
  <c r="AK53" i="26"/>
  <c r="AJ53" i="26"/>
  <c r="AI53" i="26"/>
  <c r="AH53" i="26"/>
  <c r="AH52" i="26" s="1"/>
  <c r="AG53" i="26"/>
  <c r="AF53" i="26"/>
  <c r="AE53" i="26"/>
  <c r="AD53" i="26"/>
  <c r="AD52" i="26" s="1"/>
  <c r="AC53" i="26"/>
  <c r="AB53" i="26"/>
  <c r="AA53" i="26"/>
  <c r="X53" i="26"/>
  <c r="X52" i="26" s="1"/>
  <c r="W53" i="26"/>
  <c r="U53" i="26"/>
  <c r="T53" i="26"/>
  <c r="T52" i="26" s="1"/>
  <c r="R53" i="26"/>
  <c r="Q53" i="26"/>
  <c r="O53" i="26"/>
  <c r="N53" i="26"/>
  <c r="L53" i="26"/>
  <c r="L52" i="26" s="1"/>
  <c r="K53" i="26"/>
  <c r="BE52" i="26"/>
  <c r="BD52" i="26"/>
  <c r="BC52" i="26"/>
  <c r="BA52" i="26"/>
  <c r="AZ52" i="26"/>
  <c r="AY52" i="26"/>
  <c r="AW52" i="26"/>
  <c r="AV52" i="26"/>
  <c r="AU52" i="26"/>
  <c r="AS52" i="26"/>
  <c r="AR52" i="26"/>
  <c r="AQ52" i="26"/>
  <c r="AO52" i="26"/>
  <c r="AN52" i="26"/>
  <c r="AM52" i="26"/>
  <c r="AK52" i="26"/>
  <c r="AJ52" i="26"/>
  <c r="AI52" i="26"/>
  <c r="AG52" i="26"/>
  <c r="AF52" i="26"/>
  <c r="AE52" i="26"/>
  <c r="AC52" i="26"/>
  <c r="AB52" i="26"/>
  <c r="AA52" i="26"/>
  <c r="W52" i="26"/>
  <c r="U52" i="26"/>
  <c r="R52" i="26"/>
  <c r="Q52" i="26"/>
  <c r="O52" i="26"/>
  <c r="N52" i="26"/>
  <c r="K52" i="26"/>
  <c r="AA47" i="26"/>
  <c r="AA45" i="26"/>
  <c r="AA43" i="26"/>
  <c r="AA41" i="26"/>
  <c r="AA39" i="26"/>
  <c r="AA36" i="26"/>
  <c r="AA32" i="26"/>
  <c r="AA30" i="26"/>
  <c r="BF29" i="26"/>
  <c r="BE29" i="26"/>
  <c r="BD29" i="26"/>
  <c r="BC29" i="26"/>
  <c r="BB29" i="26"/>
  <c r="BA29" i="26"/>
  <c r="AZ29" i="26"/>
  <c r="AY29" i="26"/>
  <c r="AX29" i="26"/>
  <c r="AW29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X29" i="26"/>
  <c r="W29" i="26"/>
  <c r="U29" i="26"/>
  <c r="T29" i="26"/>
  <c r="R29" i="26"/>
  <c r="Q29" i="26"/>
  <c r="O29" i="26"/>
  <c r="N29" i="26"/>
  <c r="L29" i="26"/>
  <c r="K29" i="26"/>
  <c r="AA24" i="26"/>
  <c r="AA22" i="26"/>
  <c r="AA20" i="26"/>
  <c r="AA18" i="26"/>
  <c r="AA16" i="26"/>
  <c r="AA14" i="26"/>
  <c r="AA12" i="26"/>
  <c r="AA10" i="26"/>
  <c r="AQ80" i="26" s="1"/>
  <c r="AA8" i="26"/>
  <c r="AA6" i="26"/>
  <c r="BF5" i="26"/>
  <c r="BE5" i="26"/>
  <c r="BD5" i="26"/>
  <c r="BC5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P5" i="26"/>
  <c r="AO5" i="26"/>
  <c r="AN5" i="26"/>
  <c r="AM5" i="26"/>
  <c r="AL5" i="26"/>
  <c r="AK5" i="26"/>
  <c r="AJ5" i="26"/>
  <c r="AI5" i="26"/>
  <c r="AH5" i="26"/>
  <c r="AG5" i="26"/>
  <c r="AF5" i="26"/>
  <c r="AE5" i="26"/>
  <c r="AD5" i="26"/>
  <c r="AC5" i="26"/>
  <c r="AB5" i="26"/>
  <c r="AA5" i="26"/>
  <c r="AU80" i="26" s="1"/>
  <c r="X5" i="26"/>
  <c r="W5" i="26"/>
  <c r="U5" i="26"/>
  <c r="T5" i="26"/>
  <c r="R5" i="26"/>
  <c r="Q5" i="26"/>
  <c r="O5" i="26"/>
  <c r="N5" i="26"/>
  <c r="L5" i="26"/>
  <c r="K5" i="26"/>
  <c r="X4" i="26"/>
  <c r="W4" i="26"/>
  <c r="U4" i="26"/>
  <c r="T4" i="26"/>
  <c r="R4" i="26"/>
  <c r="Q4" i="26"/>
  <c r="O4" i="26"/>
  <c r="N4" i="26"/>
  <c r="L4" i="26"/>
  <c r="K4" i="26"/>
  <c r="F45" i="26" s="1"/>
  <c r="E3" i="26"/>
  <c r="AB4" i="26" s="1" a="1"/>
  <c r="AA80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BF53" i="25"/>
  <c r="BF52" i="25" s="1"/>
  <c r="BE53" i="25"/>
  <c r="BD53" i="25"/>
  <c r="BC53" i="25"/>
  <c r="BB53" i="25"/>
  <c r="BB52" i="25" s="1"/>
  <c r="BA53" i="25"/>
  <c r="AZ53" i="25"/>
  <c r="AY53" i="25"/>
  <c r="AX53" i="25"/>
  <c r="AX52" i="25" s="1"/>
  <c r="AW53" i="25"/>
  <c r="AV53" i="25"/>
  <c r="AU53" i="25"/>
  <c r="AT53" i="25"/>
  <c r="AT52" i="25" s="1"/>
  <c r="AS53" i="25"/>
  <c r="AR53" i="25"/>
  <c r="AQ53" i="25"/>
  <c r="AP53" i="25"/>
  <c r="AP52" i="25" s="1"/>
  <c r="AO53" i="25"/>
  <c r="AN53" i="25"/>
  <c r="AM53" i="25"/>
  <c r="AL53" i="25"/>
  <c r="AL52" i="25" s="1"/>
  <c r="AK53" i="25"/>
  <c r="AJ53" i="25"/>
  <c r="AI53" i="25"/>
  <c r="AH53" i="25"/>
  <c r="AH52" i="25" s="1"/>
  <c r="AG53" i="25"/>
  <c r="AF53" i="25"/>
  <c r="AE53" i="25"/>
  <c r="AD53" i="25"/>
  <c r="AD52" i="25" s="1"/>
  <c r="AC53" i="25"/>
  <c r="AB53" i="25"/>
  <c r="AA53" i="25"/>
  <c r="X53" i="25"/>
  <c r="X52" i="25" s="1"/>
  <c r="W53" i="25"/>
  <c r="U53" i="25"/>
  <c r="T53" i="25"/>
  <c r="T52" i="25" s="1"/>
  <c r="R53" i="25"/>
  <c r="Q53" i="25"/>
  <c r="O53" i="25"/>
  <c r="N53" i="25"/>
  <c r="L53" i="25"/>
  <c r="L52" i="25" s="1"/>
  <c r="K53" i="25"/>
  <c r="BE52" i="25"/>
  <c r="BD52" i="25"/>
  <c r="BC52" i="25"/>
  <c r="BA52" i="25"/>
  <c r="AZ52" i="25"/>
  <c r="AY52" i="25"/>
  <c r="AW52" i="25"/>
  <c r="AV52" i="25"/>
  <c r="AU52" i="25"/>
  <c r="AS52" i="25"/>
  <c r="AR52" i="25"/>
  <c r="AQ52" i="25"/>
  <c r="AO52" i="25"/>
  <c r="AN52" i="25"/>
  <c r="AM52" i="25"/>
  <c r="AK52" i="25"/>
  <c r="AJ52" i="25"/>
  <c r="AI52" i="25"/>
  <c r="AG52" i="25"/>
  <c r="AF52" i="25"/>
  <c r="AE52" i="25"/>
  <c r="AC52" i="25"/>
  <c r="AB52" i="25"/>
  <c r="AA52" i="25"/>
  <c r="W52" i="25"/>
  <c r="U52" i="25"/>
  <c r="R52" i="25"/>
  <c r="Q52" i="25"/>
  <c r="O52" i="25"/>
  <c r="N52" i="25"/>
  <c r="K52" i="25"/>
  <c r="AA47" i="25"/>
  <c r="AA45" i="25"/>
  <c r="AA43" i="25"/>
  <c r="AA41" i="25"/>
  <c r="AA39" i="25"/>
  <c r="AA36" i="25"/>
  <c r="AA32" i="25"/>
  <c r="AA30" i="25"/>
  <c r="BF29" i="25"/>
  <c r="BE29" i="25"/>
  <c r="BD29" i="25"/>
  <c r="BC29" i="25"/>
  <c r="BB29" i="25"/>
  <c r="BA29" i="25"/>
  <c r="AZ29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X29" i="25"/>
  <c r="W29" i="25"/>
  <c r="U29" i="25"/>
  <c r="T29" i="25"/>
  <c r="R29" i="25"/>
  <c r="Q29" i="25"/>
  <c r="O29" i="25"/>
  <c r="N29" i="25"/>
  <c r="L29" i="25"/>
  <c r="K29" i="25"/>
  <c r="AA24" i="25"/>
  <c r="AA22" i="25"/>
  <c r="AA20" i="25"/>
  <c r="AA18" i="25"/>
  <c r="AA16" i="25"/>
  <c r="AA14" i="25"/>
  <c r="AA12" i="25"/>
  <c r="AA10" i="25"/>
  <c r="AA8" i="25"/>
  <c r="AA6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AU80" i="25" s="1"/>
  <c r="X5" i="25"/>
  <c r="W5" i="25"/>
  <c r="U5" i="25"/>
  <c r="T5" i="25"/>
  <c r="R5" i="25"/>
  <c r="Q5" i="25"/>
  <c r="O5" i="25"/>
  <c r="N5" i="25"/>
  <c r="L5" i="25"/>
  <c r="K5" i="25"/>
  <c r="AB4" i="25" a="1"/>
  <c r="BD3" i="25" s="1"/>
  <c r="X4" i="25"/>
  <c r="W4" i="25"/>
  <c r="U4" i="25"/>
  <c r="T4" i="25"/>
  <c r="R4" i="25"/>
  <c r="Q4" i="25"/>
  <c r="O4" i="25"/>
  <c r="N4" i="25"/>
  <c r="G71" i="25" s="1"/>
  <c r="L4" i="25"/>
  <c r="K4" i="25"/>
  <c r="F53" i="25" s="1"/>
  <c r="E3" i="25"/>
  <c r="AE105" i="24"/>
  <c r="AE101" i="24"/>
  <c r="AE100" i="24"/>
  <c r="AE99" i="24"/>
  <c r="AE98" i="24"/>
  <c r="AE97" i="24"/>
  <c r="AE96" i="24"/>
  <c r="AE95" i="24"/>
  <c r="BJ94" i="24"/>
  <c r="BI94" i="24"/>
  <c r="BH94" i="24"/>
  <c r="BH93" i="24" s="1"/>
  <c r="BG94" i="24"/>
  <c r="BF94" i="24"/>
  <c r="BE94" i="24"/>
  <c r="BD94" i="24"/>
  <c r="BD93" i="24" s="1"/>
  <c r="BC94" i="24"/>
  <c r="BB94" i="24"/>
  <c r="BA94" i="24"/>
  <c r="AZ94" i="24"/>
  <c r="AZ93" i="24" s="1"/>
  <c r="AY94" i="24"/>
  <c r="AX94" i="24"/>
  <c r="AW94" i="24"/>
  <c r="AV94" i="24"/>
  <c r="AV93" i="24" s="1"/>
  <c r="AU94" i="24"/>
  <c r="AT94" i="24"/>
  <c r="AS94" i="24"/>
  <c r="AR94" i="24"/>
  <c r="AR93" i="24" s="1"/>
  <c r="AQ94" i="24"/>
  <c r="AP94" i="24"/>
  <c r="AO94" i="24"/>
  <c r="AN94" i="24"/>
  <c r="AN93" i="24" s="1"/>
  <c r="AM94" i="24"/>
  <c r="AL94" i="24"/>
  <c r="AK94" i="24"/>
  <c r="AJ94" i="24"/>
  <c r="AJ93" i="24" s="1"/>
  <c r="AI94" i="24"/>
  <c r="AH94" i="24"/>
  <c r="AG94" i="24"/>
  <c r="AF94" i="24"/>
  <c r="AF93" i="24" s="1"/>
  <c r="AE94" i="24"/>
  <c r="AB94" i="24"/>
  <c r="AA94" i="24"/>
  <c r="Y94" i="24"/>
  <c r="X94" i="24"/>
  <c r="V94" i="24"/>
  <c r="V93" i="24" s="1"/>
  <c r="U94" i="24"/>
  <c r="S94" i="24"/>
  <c r="R94" i="24"/>
  <c r="R93" i="24" s="1"/>
  <c r="P94" i="24"/>
  <c r="O94" i="24"/>
  <c r="BJ93" i="24"/>
  <c r="BI93" i="24"/>
  <c r="BG93" i="24"/>
  <c r="BF93" i="24"/>
  <c r="BE93" i="24"/>
  <c r="BC93" i="24"/>
  <c r="BB93" i="24"/>
  <c r="BA93" i="24"/>
  <c r="AY93" i="24"/>
  <c r="AX93" i="24"/>
  <c r="AW93" i="24"/>
  <c r="AU93" i="24"/>
  <c r="AT93" i="24"/>
  <c r="AS93" i="24"/>
  <c r="AQ93" i="24"/>
  <c r="AP93" i="24"/>
  <c r="AO93" i="24"/>
  <c r="AM93" i="24"/>
  <c r="AL93" i="24"/>
  <c r="AK93" i="24"/>
  <c r="AI93" i="24"/>
  <c r="AH93" i="24"/>
  <c r="AG93" i="24"/>
  <c r="AE93" i="24"/>
  <c r="AB93" i="24"/>
  <c r="AA93" i="24"/>
  <c r="Y93" i="24"/>
  <c r="X93" i="24"/>
  <c r="U93" i="24"/>
  <c r="S93" i="24"/>
  <c r="P93" i="24"/>
  <c r="O93" i="24"/>
  <c r="AE89" i="24"/>
  <c r="AE88" i="24"/>
  <c r="AE87" i="24"/>
  <c r="AE86" i="24"/>
  <c r="BJ85" i="24"/>
  <c r="BI85" i="24"/>
  <c r="BH85" i="24"/>
  <c r="BH79" i="24" s="1"/>
  <c r="BG85" i="24"/>
  <c r="BF85" i="24"/>
  <c r="BE85" i="24"/>
  <c r="BD85" i="24"/>
  <c r="BD79" i="24" s="1"/>
  <c r="BC85" i="24"/>
  <c r="BB85" i="24"/>
  <c r="BA85" i="24"/>
  <c r="AZ85" i="24"/>
  <c r="AZ79" i="24" s="1"/>
  <c r="AY85" i="24"/>
  <c r="AX85" i="24"/>
  <c r="AW85" i="24"/>
  <c r="AV85" i="24"/>
  <c r="AV79" i="24" s="1"/>
  <c r="AU85" i="24"/>
  <c r="AT85" i="24"/>
  <c r="AS85" i="24"/>
  <c r="AR85" i="24"/>
  <c r="AR79" i="24" s="1"/>
  <c r="AQ85" i="24"/>
  <c r="AP85" i="24"/>
  <c r="AO85" i="24"/>
  <c r="AN85" i="24"/>
  <c r="AN79" i="24" s="1"/>
  <c r="AM85" i="24"/>
  <c r="AL85" i="24"/>
  <c r="AK85" i="24"/>
  <c r="AJ85" i="24"/>
  <c r="AJ79" i="24" s="1"/>
  <c r="AI85" i="24"/>
  <c r="AH85" i="24"/>
  <c r="AG85" i="24"/>
  <c r="AF85" i="24"/>
  <c r="AF79" i="24" s="1"/>
  <c r="AE85" i="24"/>
  <c r="AB85" i="24"/>
  <c r="AA85" i="24"/>
  <c r="Y85" i="24"/>
  <c r="X85" i="24"/>
  <c r="V85" i="24"/>
  <c r="V79" i="24" s="1"/>
  <c r="U85" i="24"/>
  <c r="S85" i="24"/>
  <c r="R85" i="24"/>
  <c r="R79" i="24" s="1"/>
  <c r="P85" i="24"/>
  <c r="O85" i="24"/>
  <c r="AE84" i="24"/>
  <c r="AE83" i="24"/>
  <c r="BJ82" i="24"/>
  <c r="BI82" i="24"/>
  <c r="BH82" i="24"/>
  <c r="BG82" i="24"/>
  <c r="BF82" i="24"/>
  <c r="BE82" i="24"/>
  <c r="BD82" i="24"/>
  <c r="BC82" i="24"/>
  <c r="BB82" i="24"/>
  <c r="BA82" i="24"/>
  <c r="AZ82" i="24"/>
  <c r="AY82" i="24"/>
  <c r="AX82" i="24"/>
  <c r="AW82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B82" i="24"/>
  <c r="AA82" i="24"/>
  <c r="Y82" i="24"/>
  <c r="X82" i="24"/>
  <c r="V82" i="24"/>
  <c r="U82" i="24"/>
  <c r="S82" i="24"/>
  <c r="R82" i="24"/>
  <c r="P82" i="24"/>
  <c r="O82" i="24"/>
  <c r="AE81" i="24"/>
  <c r="BJ80" i="24"/>
  <c r="BI80" i="24"/>
  <c r="BG80" i="24"/>
  <c r="BF80" i="24"/>
  <c r="BE80" i="24"/>
  <c r="BC80" i="24"/>
  <c r="BB80" i="24"/>
  <c r="BA80" i="24"/>
  <c r="AY80" i="24"/>
  <c r="AX80" i="24"/>
  <c r="AW80" i="24"/>
  <c r="AU80" i="24"/>
  <c r="AT80" i="24"/>
  <c r="AS80" i="24"/>
  <c r="AQ80" i="24"/>
  <c r="AP80" i="24"/>
  <c r="AO80" i="24"/>
  <c r="AM80" i="24"/>
  <c r="AL80" i="24"/>
  <c r="AK80" i="24"/>
  <c r="AI80" i="24"/>
  <c r="AH80" i="24"/>
  <c r="AG80" i="24"/>
  <c r="AE80" i="24"/>
  <c r="AB80" i="24"/>
  <c r="AA80" i="24"/>
  <c r="Y80" i="24"/>
  <c r="X80" i="24"/>
  <c r="U80" i="24"/>
  <c r="S80" i="24"/>
  <c r="P80" i="24"/>
  <c r="O80" i="24"/>
  <c r="BJ79" i="24"/>
  <c r="BI79" i="24"/>
  <c r="BG79" i="24"/>
  <c r="BF79" i="24"/>
  <c r="BE79" i="24"/>
  <c r="BC79" i="24"/>
  <c r="BB79" i="24"/>
  <c r="BA79" i="24"/>
  <c r="BA77" i="24" s="1"/>
  <c r="AY79" i="24"/>
  <c r="AX79" i="24"/>
  <c r="AW79" i="24"/>
  <c r="AU79" i="24"/>
  <c r="AT79" i="24"/>
  <c r="AS79" i="24"/>
  <c r="AQ79" i="24"/>
  <c r="AP79" i="24"/>
  <c r="AO79" i="24"/>
  <c r="AM79" i="24"/>
  <c r="AL79" i="24"/>
  <c r="AK79" i="24"/>
  <c r="AK77" i="24" s="1"/>
  <c r="AI79" i="24"/>
  <c r="AH79" i="24"/>
  <c r="AG79" i="24"/>
  <c r="AE79" i="24"/>
  <c r="AB79" i="24"/>
  <c r="AA79" i="24"/>
  <c r="AA77" i="24" s="1"/>
  <c r="Y79" i="24"/>
  <c r="X79" i="24"/>
  <c r="U79" i="24"/>
  <c r="S79" i="24"/>
  <c r="P79" i="24"/>
  <c r="O79" i="24"/>
  <c r="BJ78" i="24"/>
  <c r="BI78" i="24"/>
  <c r="BG78" i="24"/>
  <c r="BG77" i="24" s="1"/>
  <c r="BF78" i="24"/>
  <c r="BE78" i="24"/>
  <c r="BC78" i="24"/>
  <c r="BC77" i="24" s="1"/>
  <c r="BB78" i="24"/>
  <c r="BA78" i="24"/>
  <c r="AY78" i="24"/>
  <c r="AY77" i="24" s="1"/>
  <c r="AX78" i="24"/>
  <c r="AW78" i="24"/>
  <c r="AU78" i="24"/>
  <c r="AU77" i="24" s="1"/>
  <c r="AT78" i="24"/>
  <c r="AS78" i="24"/>
  <c r="AQ78" i="24"/>
  <c r="AQ77" i="24" s="1"/>
  <c r="AP78" i="24"/>
  <c r="AO78" i="24"/>
  <c r="AM78" i="24"/>
  <c r="AM77" i="24" s="1"/>
  <c r="AL78" i="24"/>
  <c r="AK78" i="24"/>
  <c r="AI78" i="24"/>
  <c r="AI77" i="24" s="1"/>
  <c r="AH78" i="24"/>
  <c r="AG78" i="24"/>
  <c r="AE78" i="24"/>
  <c r="AB78" i="24"/>
  <c r="AA78" i="24"/>
  <c r="Y78" i="24"/>
  <c r="Y77" i="24" s="1"/>
  <c r="X78" i="24"/>
  <c r="U78" i="24"/>
  <c r="U77" i="24" s="1"/>
  <c r="S78" i="24"/>
  <c r="P78" i="24"/>
  <c r="O78" i="24"/>
  <c r="BJ77" i="24"/>
  <c r="BI77" i="24"/>
  <c r="BF77" i="24"/>
  <c r="BE77" i="24"/>
  <c r="BB77" i="24"/>
  <c r="AX77" i="24"/>
  <c r="AW77" i="24"/>
  <c r="AT77" i="24"/>
  <c r="AS77" i="24"/>
  <c r="AP77" i="24"/>
  <c r="AO77" i="24"/>
  <c r="AL77" i="24"/>
  <c r="AH77" i="24"/>
  <c r="AG77" i="24"/>
  <c r="AE77" i="24"/>
  <c r="AB77" i="24"/>
  <c r="X77" i="24"/>
  <c r="S77" i="24"/>
  <c r="P77" i="24"/>
  <c r="O77" i="24"/>
  <c r="AE71" i="24"/>
  <c r="AE70" i="24"/>
  <c r="AE69" i="24"/>
  <c r="AE68" i="24"/>
  <c r="AE65" i="24"/>
  <c r="AE64" i="24"/>
  <c r="AE63" i="24"/>
  <c r="AE62" i="24"/>
  <c r="AE61" i="24"/>
  <c r="AE60" i="24"/>
  <c r="AE59" i="24"/>
  <c r="AE58" i="24"/>
  <c r="AE57" i="24"/>
  <c r="AE56" i="24"/>
  <c r="AE55" i="24"/>
  <c r="AE54" i="24"/>
  <c r="AE53" i="24"/>
  <c r="AE52" i="24"/>
  <c r="AE51" i="24"/>
  <c r="AE50" i="24"/>
  <c r="AE49" i="24"/>
  <c r="AE48" i="24"/>
  <c r="AE47" i="24"/>
  <c r="AE46" i="24"/>
  <c r="AE45" i="24"/>
  <c r="AE44" i="24"/>
  <c r="AE43" i="24"/>
  <c r="AE42" i="24"/>
  <c r="AE41" i="24"/>
  <c r="AE40" i="24"/>
  <c r="AE39" i="24"/>
  <c r="AE38" i="24"/>
  <c r="AE37" i="24"/>
  <c r="AE36" i="24"/>
  <c r="BJ34" i="24"/>
  <c r="BI34" i="24"/>
  <c r="BH34" i="24"/>
  <c r="BG34" i="24"/>
  <c r="BF34" i="24"/>
  <c r="BE34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B34" i="24"/>
  <c r="AA34" i="24"/>
  <c r="Y34" i="24"/>
  <c r="X34" i="24"/>
  <c r="V34" i="24"/>
  <c r="U34" i="24"/>
  <c r="S34" i="24"/>
  <c r="R34" i="24"/>
  <c r="P34" i="24"/>
  <c r="O34" i="24"/>
  <c r="AE33" i="24"/>
  <c r="AE30" i="24"/>
  <c r="AE29" i="24"/>
  <c r="AE28" i="24"/>
  <c r="AE27" i="24"/>
  <c r="AE26" i="24"/>
  <c r="AE25" i="24"/>
  <c r="AE24" i="24"/>
  <c r="AE23" i="24"/>
  <c r="AE22" i="24"/>
  <c r="AE21" i="24"/>
  <c r="AE20" i="24"/>
  <c r="AE19" i="24"/>
  <c r="AE18" i="24"/>
  <c r="AE17" i="24"/>
  <c r="AE16" i="24"/>
  <c r="AE15" i="24"/>
  <c r="AE14" i="24"/>
  <c r="AE13" i="24"/>
  <c r="AE12" i="24"/>
  <c r="AE11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B10" i="24"/>
  <c r="AA10" i="24"/>
  <c r="Y10" i="24"/>
  <c r="X10" i="24"/>
  <c r="V10" i="24"/>
  <c r="U10" i="24"/>
  <c r="S10" i="24"/>
  <c r="R10" i="24"/>
  <c r="P10" i="24"/>
  <c r="O10" i="24"/>
  <c r="K10" i="24"/>
  <c r="AE9" i="24"/>
  <c r="BJ8" i="24"/>
  <c r="BH8" i="24"/>
  <c r="BF8" i="24"/>
  <c r="BD8" i="24"/>
  <c r="BB8" i="24"/>
  <c r="AZ8" i="24"/>
  <c r="AX8" i="24"/>
  <c r="AV8" i="24"/>
  <c r="AT8" i="24"/>
  <c r="AR8" i="24"/>
  <c r="AP8" i="24"/>
  <c r="AN8" i="24"/>
  <c r="AL8" i="24"/>
  <c r="AJ8" i="24"/>
  <c r="AH8" i="24"/>
  <c r="AF8" i="24"/>
  <c r="AE8" i="24"/>
  <c r="AB8" i="24"/>
  <c r="X8" i="24"/>
  <c r="V8" i="24"/>
  <c r="S8" i="24"/>
  <c r="R8" i="24"/>
  <c r="P8" i="24"/>
  <c r="P105" i="24" s="1"/>
  <c r="O8" i="24"/>
  <c r="BJ7" i="24"/>
  <c r="BH7" i="24"/>
  <c r="BG7" i="24"/>
  <c r="BF7" i="24"/>
  <c r="BD7" i="24"/>
  <c r="BC7" i="24"/>
  <c r="BB7" i="24"/>
  <c r="AZ7" i="24"/>
  <c r="AY7" i="24"/>
  <c r="AX7" i="24"/>
  <c r="AV7" i="24"/>
  <c r="AV5" i="24" s="1"/>
  <c r="AU7" i="24"/>
  <c r="AT7" i="24"/>
  <c r="AR7" i="24"/>
  <c r="AQ7" i="24"/>
  <c r="AP7" i="24"/>
  <c r="AN7" i="24"/>
  <c r="AM7" i="24"/>
  <c r="AL7" i="24"/>
  <c r="AJ7" i="24"/>
  <c r="AI7" i="24"/>
  <c r="AH7" i="24"/>
  <c r="AF7" i="24"/>
  <c r="AF5" i="24" s="1"/>
  <c r="AE7" i="24"/>
  <c r="AB7" i="24"/>
  <c r="Y7" i="24"/>
  <c r="X7" i="24"/>
  <c r="V7" i="24"/>
  <c r="U7" i="24"/>
  <c r="S7" i="24"/>
  <c r="R7" i="24"/>
  <c r="R5" i="24" s="1"/>
  <c r="P7" i="24"/>
  <c r="O7" i="24"/>
  <c r="BJ6" i="24"/>
  <c r="BJ5" i="24" s="1"/>
  <c r="BI6" i="24"/>
  <c r="BH6" i="24"/>
  <c r="BF6" i="24"/>
  <c r="BF5" i="24" s="1"/>
  <c r="BE6" i="24"/>
  <c r="BD6" i="24"/>
  <c r="BB6" i="24"/>
  <c r="BB5" i="24" s="1"/>
  <c r="BA6" i="24"/>
  <c r="AZ6" i="24"/>
  <c r="AX6" i="24"/>
  <c r="AX5" i="24" s="1"/>
  <c r="AW6" i="24"/>
  <c r="AV6" i="24"/>
  <c r="AT6" i="24"/>
  <c r="AT5" i="24" s="1"/>
  <c r="AS6" i="24"/>
  <c r="AR6" i="24"/>
  <c r="AP6" i="24"/>
  <c r="AP5" i="24" s="1"/>
  <c r="AO6" i="24"/>
  <c r="AN6" i="24"/>
  <c r="AL6" i="24"/>
  <c r="AL5" i="24" s="1"/>
  <c r="AK6" i="24"/>
  <c r="AJ6" i="24"/>
  <c r="AH6" i="24"/>
  <c r="AH5" i="24" s="1"/>
  <c r="AG6" i="24"/>
  <c r="AF6" i="24"/>
  <c r="AE6" i="24"/>
  <c r="AB6" i="24"/>
  <c r="AB5" i="24" s="1"/>
  <c r="AA6" i="24"/>
  <c r="X6" i="24"/>
  <c r="X5" i="24" s="1"/>
  <c r="V6" i="24"/>
  <c r="S6" i="24"/>
  <c r="S5" i="24" s="1"/>
  <c r="R6" i="24"/>
  <c r="P6" i="24"/>
  <c r="P5" i="24" s="1"/>
  <c r="O6" i="24"/>
  <c r="O5" i="24" s="1"/>
  <c r="BH5" i="24"/>
  <c r="BD5" i="24"/>
  <c r="AZ5" i="24"/>
  <c r="AR5" i="24"/>
  <c r="AN5" i="24"/>
  <c r="AJ5" i="24"/>
  <c r="AE5" i="24"/>
  <c r="V5" i="24"/>
  <c r="AF4" i="24"/>
  <c r="AF3" i="24" s="1"/>
  <c r="AF4" i="24" a="1"/>
  <c r="BH3" i="24" s="1"/>
  <c r="AB4" i="24"/>
  <c r="AA4" i="24"/>
  <c r="Y4" i="24"/>
  <c r="X4" i="24"/>
  <c r="V4" i="24"/>
  <c r="U4" i="24"/>
  <c r="S4" i="24"/>
  <c r="R4" i="24"/>
  <c r="P4" i="24"/>
  <c r="O4" i="24"/>
  <c r="BJ3" i="24"/>
  <c r="BI3" i="24"/>
  <c r="BF3" i="24"/>
  <c r="BE3" i="24"/>
  <c r="BB3" i="24"/>
  <c r="BA3" i="24"/>
  <c r="AX3" i="24"/>
  <c r="AW3" i="24"/>
  <c r="AT3" i="24"/>
  <c r="AS3" i="24"/>
  <c r="AP3" i="24"/>
  <c r="AO3" i="24"/>
  <c r="AL3" i="24"/>
  <c r="AK3" i="24"/>
  <c r="AH3" i="24"/>
  <c r="AG3" i="24"/>
  <c r="I3" i="24"/>
  <c r="AE105" i="23"/>
  <c r="AE101" i="23"/>
  <c r="AE100" i="23"/>
  <c r="AE99" i="23"/>
  <c r="AE98" i="23"/>
  <c r="AE97" i="23"/>
  <c r="AE96" i="23"/>
  <c r="AE95" i="23"/>
  <c r="BJ94" i="23"/>
  <c r="BI94" i="23"/>
  <c r="BH94" i="23"/>
  <c r="BH93" i="23" s="1"/>
  <c r="BG94" i="23"/>
  <c r="BF94" i="23"/>
  <c r="BE94" i="23"/>
  <c r="BD94" i="23"/>
  <c r="BD93" i="23" s="1"/>
  <c r="BC94" i="23"/>
  <c r="BB94" i="23"/>
  <c r="BA94" i="23"/>
  <c r="AZ94" i="23"/>
  <c r="AZ93" i="23" s="1"/>
  <c r="AY94" i="23"/>
  <c r="AX94" i="23"/>
  <c r="AW94" i="23"/>
  <c r="AV94" i="23"/>
  <c r="AV93" i="23" s="1"/>
  <c r="AU94" i="23"/>
  <c r="AT94" i="23"/>
  <c r="AS94" i="23"/>
  <c r="AR94" i="23"/>
  <c r="AR93" i="23" s="1"/>
  <c r="AQ94" i="23"/>
  <c r="AP94" i="23"/>
  <c r="AO94" i="23"/>
  <c r="AN94" i="23"/>
  <c r="AN93" i="23" s="1"/>
  <c r="AM94" i="23"/>
  <c r="AL94" i="23"/>
  <c r="AK94" i="23"/>
  <c r="AJ94" i="23"/>
  <c r="AJ93" i="23" s="1"/>
  <c r="AI94" i="23"/>
  <c r="AH94" i="23"/>
  <c r="AG94" i="23"/>
  <c r="AF94" i="23"/>
  <c r="AF93" i="23" s="1"/>
  <c r="AE94" i="23"/>
  <c r="AB94" i="23"/>
  <c r="AA94" i="23"/>
  <c r="Y94" i="23"/>
  <c r="X94" i="23"/>
  <c r="V94" i="23"/>
  <c r="V93" i="23" s="1"/>
  <c r="U94" i="23"/>
  <c r="S94" i="23"/>
  <c r="R94" i="23"/>
  <c r="R93" i="23" s="1"/>
  <c r="P94" i="23"/>
  <c r="O94" i="23"/>
  <c r="BJ93" i="23"/>
  <c r="BI93" i="23"/>
  <c r="BG93" i="23"/>
  <c r="BF93" i="23"/>
  <c r="BE93" i="23"/>
  <c r="BC93" i="23"/>
  <c r="BB93" i="23"/>
  <c r="BA93" i="23"/>
  <c r="AY93" i="23"/>
  <c r="AX93" i="23"/>
  <c r="AW93" i="23"/>
  <c r="AU93" i="23"/>
  <c r="AT93" i="23"/>
  <c r="AS93" i="23"/>
  <c r="AQ93" i="23"/>
  <c r="AP93" i="23"/>
  <c r="AO93" i="23"/>
  <c r="AM93" i="23"/>
  <c r="AL93" i="23"/>
  <c r="AK93" i="23"/>
  <c r="AI93" i="23"/>
  <c r="AH93" i="23"/>
  <c r="AG93" i="23"/>
  <c r="AE93" i="23"/>
  <c r="AB93" i="23"/>
  <c r="AA93" i="23"/>
  <c r="Y93" i="23"/>
  <c r="X93" i="23"/>
  <c r="U93" i="23"/>
  <c r="S93" i="23"/>
  <c r="P93" i="23"/>
  <c r="O93" i="23"/>
  <c r="AE89" i="23"/>
  <c r="AE88" i="23"/>
  <c r="AE87" i="23"/>
  <c r="AE86" i="23"/>
  <c r="BJ85" i="23"/>
  <c r="BI85" i="23"/>
  <c r="BH85" i="23"/>
  <c r="BH79" i="23" s="1"/>
  <c r="BG85" i="23"/>
  <c r="BF85" i="23"/>
  <c r="BE85" i="23"/>
  <c r="BD85" i="23"/>
  <c r="BD79" i="23" s="1"/>
  <c r="BC85" i="23"/>
  <c r="BB85" i="23"/>
  <c r="BA85" i="23"/>
  <c r="AZ85" i="23"/>
  <c r="AZ79" i="23" s="1"/>
  <c r="AY85" i="23"/>
  <c r="AX85" i="23"/>
  <c r="AW85" i="23"/>
  <c r="AV85" i="23"/>
  <c r="AV79" i="23" s="1"/>
  <c r="AU85" i="23"/>
  <c r="AT85" i="23"/>
  <c r="AS85" i="23"/>
  <c r="AR85" i="23"/>
  <c r="AR79" i="23" s="1"/>
  <c r="AQ85" i="23"/>
  <c r="AP85" i="23"/>
  <c r="AO85" i="23"/>
  <c r="AN85" i="23"/>
  <c r="AN79" i="23" s="1"/>
  <c r="AM85" i="23"/>
  <c r="AL85" i="23"/>
  <c r="AK85" i="23"/>
  <c r="AJ85" i="23"/>
  <c r="AJ79" i="23" s="1"/>
  <c r="AI85" i="23"/>
  <c r="AH85" i="23"/>
  <c r="AG85" i="23"/>
  <c r="AF85" i="23"/>
  <c r="AF79" i="23" s="1"/>
  <c r="AE85" i="23"/>
  <c r="AB85" i="23"/>
  <c r="AA85" i="23"/>
  <c r="Y85" i="23"/>
  <c r="X85" i="23"/>
  <c r="V85" i="23"/>
  <c r="V79" i="23" s="1"/>
  <c r="U85" i="23"/>
  <c r="S85" i="23"/>
  <c r="R85" i="23"/>
  <c r="R79" i="23" s="1"/>
  <c r="P85" i="23"/>
  <c r="O85" i="23"/>
  <c r="AE84" i="23"/>
  <c r="AE83" i="23"/>
  <c r="BJ82" i="23"/>
  <c r="BI82" i="23"/>
  <c r="BH82" i="23"/>
  <c r="BG82" i="23"/>
  <c r="BF82" i="23"/>
  <c r="BE82" i="23"/>
  <c r="BD82" i="23"/>
  <c r="BC82" i="23"/>
  <c r="BB82" i="23"/>
  <c r="BA82" i="23"/>
  <c r="AZ82" i="23"/>
  <c r="AY82" i="23"/>
  <c r="AX82" i="23"/>
  <c r="AW82" i="23"/>
  <c r="AV82" i="23"/>
  <c r="AU82" i="23"/>
  <c r="AT82" i="23"/>
  <c r="AS82" i="23"/>
  <c r="AR82" i="23"/>
  <c r="AQ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B82" i="23"/>
  <c r="AA82" i="23"/>
  <c r="Y82" i="23"/>
  <c r="X82" i="23"/>
  <c r="V82" i="23"/>
  <c r="U82" i="23"/>
  <c r="S82" i="23"/>
  <c r="R82" i="23"/>
  <c r="P82" i="23"/>
  <c r="O82" i="23"/>
  <c r="AE81" i="23"/>
  <c r="BJ80" i="23"/>
  <c r="BI80" i="23"/>
  <c r="BG80" i="23"/>
  <c r="BF80" i="23"/>
  <c r="BE80" i="23"/>
  <c r="BC80" i="23"/>
  <c r="BB80" i="23"/>
  <c r="BA80" i="23"/>
  <c r="AY80" i="23"/>
  <c r="AX80" i="23"/>
  <c r="AW80" i="23"/>
  <c r="AU80" i="23"/>
  <c r="AT80" i="23"/>
  <c r="AS80" i="23"/>
  <c r="AQ80" i="23"/>
  <c r="AP80" i="23"/>
  <c r="AO80" i="23"/>
  <c r="AM80" i="23"/>
  <c r="AL80" i="23"/>
  <c r="AK80" i="23"/>
  <c r="AI80" i="23"/>
  <c r="AH80" i="23"/>
  <c r="AG80" i="23"/>
  <c r="AE80" i="23"/>
  <c r="AB80" i="23"/>
  <c r="AA80" i="23"/>
  <c r="Y80" i="23"/>
  <c r="X80" i="23"/>
  <c r="U80" i="23"/>
  <c r="S80" i="23"/>
  <c r="P80" i="23"/>
  <c r="O80" i="23"/>
  <c r="BJ79" i="23"/>
  <c r="BI79" i="23"/>
  <c r="BG79" i="23"/>
  <c r="BF79" i="23"/>
  <c r="BE79" i="23"/>
  <c r="BC79" i="23"/>
  <c r="BB79" i="23"/>
  <c r="BA79" i="23"/>
  <c r="BA77" i="23" s="1"/>
  <c r="AY79" i="23"/>
  <c r="AX79" i="23"/>
  <c r="AW79" i="23"/>
  <c r="AU79" i="23"/>
  <c r="AT79" i="23"/>
  <c r="AS79" i="23"/>
  <c r="AQ79" i="23"/>
  <c r="AP79" i="23"/>
  <c r="AO79" i="23"/>
  <c r="AM79" i="23"/>
  <c r="AL79" i="23"/>
  <c r="AK79" i="23"/>
  <c r="AK77" i="23" s="1"/>
  <c r="AI79" i="23"/>
  <c r="AH79" i="23"/>
  <c r="AG79" i="23"/>
  <c r="AE79" i="23"/>
  <c r="AB79" i="23"/>
  <c r="AA79" i="23"/>
  <c r="AA77" i="23" s="1"/>
  <c r="Y79" i="23"/>
  <c r="X79" i="23"/>
  <c r="U79" i="23"/>
  <c r="S79" i="23"/>
  <c r="P79" i="23"/>
  <c r="O79" i="23"/>
  <c r="BJ78" i="23"/>
  <c r="BI78" i="23"/>
  <c r="BG78" i="23"/>
  <c r="BG77" i="23" s="1"/>
  <c r="BF78" i="23"/>
  <c r="BE78" i="23"/>
  <c r="BC78" i="23"/>
  <c r="BC77" i="23" s="1"/>
  <c r="BB78" i="23"/>
  <c r="BA78" i="23"/>
  <c r="AY78" i="23"/>
  <c r="AY77" i="23" s="1"/>
  <c r="AX78" i="23"/>
  <c r="AW78" i="23"/>
  <c r="AU78" i="23"/>
  <c r="AU77" i="23" s="1"/>
  <c r="AT78" i="23"/>
  <c r="AS78" i="23"/>
  <c r="AQ78" i="23"/>
  <c r="AQ77" i="23" s="1"/>
  <c r="AP78" i="23"/>
  <c r="AO78" i="23"/>
  <c r="AM78" i="23"/>
  <c r="AM77" i="23" s="1"/>
  <c r="AL78" i="23"/>
  <c r="AK78" i="23"/>
  <c r="AI78" i="23"/>
  <c r="AI77" i="23" s="1"/>
  <c r="AH78" i="23"/>
  <c r="AG78" i="23"/>
  <c r="AE78" i="23"/>
  <c r="AB78" i="23"/>
  <c r="AA78" i="23"/>
  <c r="Y78" i="23"/>
  <c r="Y77" i="23" s="1"/>
  <c r="X78" i="23"/>
  <c r="U78" i="23"/>
  <c r="U77" i="23" s="1"/>
  <c r="S78" i="23"/>
  <c r="P78" i="23"/>
  <c r="O78" i="23"/>
  <c r="BJ77" i="23"/>
  <c r="BI77" i="23"/>
  <c r="BF77" i="23"/>
  <c r="BE77" i="23"/>
  <c r="BB77" i="23"/>
  <c r="AX77" i="23"/>
  <c r="AW77" i="23"/>
  <c r="AT77" i="23"/>
  <c r="AS77" i="23"/>
  <c r="AP77" i="23"/>
  <c r="AO77" i="23"/>
  <c r="AL77" i="23"/>
  <c r="AH77" i="23"/>
  <c r="AG77" i="23"/>
  <c r="AE77" i="23"/>
  <c r="AB77" i="23"/>
  <c r="X77" i="23"/>
  <c r="S77" i="23"/>
  <c r="P77" i="23"/>
  <c r="O77" i="23"/>
  <c r="AE71" i="23"/>
  <c r="AE70" i="23"/>
  <c r="AE69" i="23"/>
  <c r="AE68" i="23"/>
  <c r="AE65" i="23"/>
  <c r="AE64" i="23"/>
  <c r="AE63" i="23"/>
  <c r="AE62" i="23"/>
  <c r="AE61" i="23"/>
  <c r="AE60" i="23"/>
  <c r="AE59" i="23"/>
  <c r="AE58" i="23"/>
  <c r="AE57" i="23"/>
  <c r="AE56" i="23"/>
  <c r="AE55" i="23"/>
  <c r="AE54" i="23"/>
  <c r="AE53" i="23"/>
  <c r="AE52" i="23"/>
  <c r="AE51" i="23"/>
  <c r="AE50" i="23"/>
  <c r="AE49" i="23"/>
  <c r="AE48" i="23"/>
  <c r="AE47" i="23"/>
  <c r="AE46" i="23"/>
  <c r="AE45" i="23"/>
  <c r="AE44" i="23"/>
  <c r="AE43" i="23"/>
  <c r="AE42" i="23"/>
  <c r="AE41" i="23"/>
  <c r="AE40" i="23"/>
  <c r="AE39" i="23"/>
  <c r="AE38" i="23"/>
  <c r="AE37" i="23"/>
  <c r="AE36" i="23"/>
  <c r="BJ34" i="23"/>
  <c r="BJ8" i="23" s="1"/>
  <c r="BI34" i="23"/>
  <c r="BH34" i="23"/>
  <c r="BG34" i="23"/>
  <c r="BF34" i="23"/>
  <c r="BF8" i="23" s="1"/>
  <c r="BE34" i="23"/>
  <c r="BD34" i="23"/>
  <c r="BC34" i="23"/>
  <c r="BB34" i="23"/>
  <c r="BB8" i="23" s="1"/>
  <c r="BA34" i="23"/>
  <c r="AZ34" i="23"/>
  <c r="AY34" i="23"/>
  <c r="AX34" i="23"/>
  <c r="AX8" i="23" s="1"/>
  <c r="AW34" i="23"/>
  <c r="AV34" i="23"/>
  <c r="AU34" i="23"/>
  <c r="AT34" i="23"/>
  <c r="AT8" i="23" s="1"/>
  <c r="AS34" i="23"/>
  <c r="AR34" i="23"/>
  <c r="AQ34" i="23"/>
  <c r="AP34" i="23"/>
  <c r="AP8" i="23" s="1"/>
  <c r="AO34" i="23"/>
  <c r="AN34" i="23"/>
  <c r="AM34" i="23"/>
  <c r="AL34" i="23"/>
  <c r="AL8" i="23" s="1"/>
  <c r="AK34" i="23"/>
  <c r="AJ34" i="23"/>
  <c r="AI34" i="23"/>
  <c r="AH34" i="23"/>
  <c r="AH8" i="23" s="1"/>
  <c r="AG34" i="23"/>
  <c r="AF34" i="23"/>
  <c r="AE34" i="23"/>
  <c r="AB34" i="23"/>
  <c r="AB8" i="23" s="1"/>
  <c r="AA34" i="23"/>
  <c r="Y34" i="23"/>
  <c r="X34" i="23"/>
  <c r="V34" i="23"/>
  <c r="U34" i="23"/>
  <c r="S34" i="23"/>
  <c r="R34" i="23"/>
  <c r="P34" i="23"/>
  <c r="O34" i="23"/>
  <c r="AE33" i="23"/>
  <c r="AE30" i="23"/>
  <c r="AE29" i="23"/>
  <c r="AE28" i="23"/>
  <c r="AE27" i="23"/>
  <c r="AE26" i="23"/>
  <c r="AE25" i="23"/>
  <c r="AE24" i="23"/>
  <c r="J24" i="23"/>
  <c r="AE23" i="23"/>
  <c r="AE22" i="23"/>
  <c r="AE21" i="23"/>
  <c r="AE20" i="23"/>
  <c r="AE19" i="23"/>
  <c r="AE18" i="23"/>
  <c r="AE17" i="23"/>
  <c r="AE16" i="23"/>
  <c r="AE15" i="23"/>
  <c r="AE14" i="23"/>
  <c r="AE13" i="23"/>
  <c r="AE12" i="23"/>
  <c r="AE11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B10" i="23"/>
  <c r="AA10" i="23"/>
  <c r="Y10" i="23"/>
  <c r="X10" i="23"/>
  <c r="V10" i="23"/>
  <c r="U10" i="23"/>
  <c r="S10" i="23"/>
  <c r="R10" i="23"/>
  <c r="P10" i="23"/>
  <c r="O10" i="23"/>
  <c r="AE9" i="23"/>
  <c r="BH8" i="23"/>
  <c r="BG8" i="23"/>
  <c r="BD8" i="23"/>
  <c r="BC8" i="23"/>
  <c r="AZ8" i="23"/>
  <c r="AY8" i="23"/>
  <c r="AV8" i="23"/>
  <c r="AU8" i="23"/>
  <c r="AR8" i="23"/>
  <c r="AQ8" i="23"/>
  <c r="AN8" i="23"/>
  <c r="AM8" i="23"/>
  <c r="AJ8" i="23"/>
  <c r="AI8" i="23"/>
  <c r="AF8" i="23"/>
  <c r="AE8" i="23"/>
  <c r="Y8" i="23"/>
  <c r="X8" i="23"/>
  <c r="V8" i="23"/>
  <c r="U8" i="23"/>
  <c r="R8" i="23"/>
  <c r="P8" i="23"/>
  <c r="P105" i="23" s="1"/>
  <c r="BI7" i="23"/>
  <c r="BH7" i="23"/>
  <c r="BG7" i="23"/>
  <c r="BE7" i="23"/>
  <c r="BD7" i="23"/>
  <c r="BC7" i="23"/>
  <c r="BA7" i="23"/>
  <c r="AZ7" i="23"/>
  <c r="AY7" i="23"/>
  <c r="AW7" i="23"/>
  <c r="AV7" i="23"/>
  <c r="AU7" i="23"/>
  <c r="AS7" i="23"/>
  <c r="AR7" i="23"/>
  <c r="AQ7" i="23"/>
  <c r="AO7" i="23"/>
  <c r="AN7" i="23"/>
  <c r="AM7" i="23"/>
  <c r="AK7" i="23"/>
  <c r="AJ7" i="23"/>
  <c r="AI7" i="23"/>
  <c r="AG7" i="23"/>
  <c r="AF7" i="23"/>
  <c r="AE7" i="23"/>
  <c r="AA7" i="23"/>
  <c r="Y7" i="23"/>
  <c r="X7" i="23"/>
  <c r="V7" i="23"/>
  <c r="U7" i="23"/>
  <c r="S7" i="23"/>
  <c r="R7" i="23"/>
  <c r="P7" i="23"/>
  <c r="O7" i="23"/>
  <c r="BJ6" i="23"/>
  <c r="BH6" i="23"/>
  <c r="BH5" i="23" s="1"/>
  <c r="BG6" i="23"/>
  <c r="BG5" i="23" s="1"/>
  <c r="BF6" i="23"/>
  <c r="BD6" i="23"/>
  <c r="BD5" i="23" s="1"/>
  <c r="BC6" i="23"/>
  <c r="BC5" i="23" s="1"/>
  <c r="BB6" i="23"/>
  <c r="AZ6" i="23"/>
  <c r="AZ5" i="23" s="1"/>
  <c r="AY6" i="23"/>
  <c r="AY5" i="23" s="1"/>
  <c r="AX6" i="23"/>
  <c r="AV6" i="23"/>
  <c r="AV5" i="23" s="1"/>
  <c r="AU6" i="23"/>
  <c r="AU5" i="23" s="1"/>
  <c r="AT6" i="23"/>
  <c r="AR6" i="23"/>
  <c r="AR5" i="23" s="1"/>
  <c r="AQ6" i="23"/>
  <c r="AQ5" i="23" s="1"/>
  <c r="AP6" i="23"/>
  <c r="AN6" i="23"/>
  <c r="AN5" i="23" s="1"/>
  <c r="AM6" i="23"/>
  <c r="AM5" i="23" s="1"/>
  <c r="AL6" i="23"/>
  <c r="AJ6" i="23"/>
  <c r="AJ5" i="23" s="1"/>
  <c r="AI6" i="23"/>
  <c r="AI5" i="23" s="1"/>
  <c r="AH6" i="23"/>
  <c r="AF6" i="23"/>
  <c r="AF5" i="23" s="1"/>
  <c r="AE6" i="23"/>
  <c r="AB6" i="23"/>
  <c r="Y6" i="23"/>
  <c r="Y5" i="23" s="1"/>
  <c r="X6" i="23"/>
  <c r="V6" i="23"/>
  <c r="V5" i="23" s="1"/>
  <c r="U6" i="23"/>
  <c r="U5" i="23" s="1"/>
  <c r="R6" i="23"/>
  <c r="R5" i="23" s="1"/>
  <c r="P6" i="23"/>
  <c r="AE5" i="23"/>
  <c r="X5" i="23"/>
  <c r="P5" i="23"/>
  <c r="AB4" i="23"/>
  <c r="AA4" i="23"/>
  <c r="Y4" i="23"/>
  <c r="X4" i="23"/>
  <c r="V4" i="23"/>
  <c r="U4" i="23"/>
  <c r="S4" i="23"/>
  <c r="R4" i="23"/>
  <c r="P4" i="23"/>
  <c r="J26" i="23" s="1"/>
  <c r="O4" i="23"/>
  <c r="J27" i="23" s="1"/>
  <c r="I3" i="23"/>
  <c r="AF4" i="23" s="1" a="1"/>
  <c r="AZ3" i="23" s="1"/>
  <c r="AE105" i="22"/>
  <c r="AE101" i="22"/>
  <c r="AE100" i="22"/>
  <c r="AE99" i="22"/>
  <c r="AE98" i="22"/>
  <c r="AE97" i="22"/>
  <c r="AE96" i="22"/>
  <c r="AE95" i="22"/>
  <c r="BJ94" i="22"/>
  <c r="BI94" i="22"/>
  <c r="BH94" i="22"/>
  <c r="BH93" i="22" s="1"/>
  <c r="BG94" i="22"/>
  <c r="BF94" i="22"/>
  <c r="BE94" i="22"/>
  <c r="BD94" i="22"/>
  <c r="BD93" i="22" s="1"/>
  <c r="BC94" i="22"/>
  <c r="BB94" i="22"/>
  <c r="BA94" i="22"/>
  <c r="AZ94" i="22"/>
  <c r="AZ93" i="22" s="1"/>
  <c r="AY94" i="22"/>
  <c r="AX94" i="22"/>
  <c r="AW94" i="22"/>
  <c r="AV94" i="22"/>
  <c r="AV93" i="22" s="1"/>
  <c r="AU94" i="22"/>
  <c r="AT94" i="22"/>
  <c r="AS94" i="22"/>
  <c r="AR94" i="22"/>
  <c r="AR93" i="22" s="1"/>
  <c r="AQ94" i="22"/>
  <c r="AP94" i="22"/>
  <c r="AO94" i="22"/>
  <c r="AN94" i="22"/>
  <c r="AN93" i="22" s="1"/>
  <c r="AM94" i="22"/>
  <c r="AL94" i="22"/>
  <c r="AK94" i="22"/>
  <c r="AJ94" i="22"/>
  <c r="AJ93" i="22" s="1"/>
  <c r="AI94" i="22"/>
  <c r="AH94" i="22"/>
  <c r="AG94" i="22"/>
  <c r="AF94" i="22"/>
  <c r="AF93" i="22" s="1"/>
  <c r="AE94" i="22"/>
  <c r="AB94" i="22"/>
  <c r="AA94" i="22"/>
  <c r="Y94" i="22"/>
  <c r="X94" i="22"/>
  <c r="V94" i="22"/>
  <c r="V93" i="22" s="1"/>
  <c r="U94" i="22"/>
  <c r="S94" i="22"/>
  <c r="R94" i="22"/>
  <c r="R93" i="22" s="1"/>
  <c r="P94" i="22"/>
  <c r="O94" i="22"/>
  <c r="BJ93" i="22"/>
  <c r="BI93" i="22"/>
  <c r="BG93" i="22"/>
  <c r="BF93" i="22"/>
  <c r="BE93" i="22"/>
  <c r="BC93" i="22"/>
  <c r="BB93" i="22"/>
  <c r="BA93" i="22"/>
  <c r="AY93" i="22"/>
  <c r="AX93" i="22"/>
  <c r="AW93" i="22"/>
  <c r="AU93" i="22"/>
  <c r="AT93" i="22"/>
  <c r="AS93" i="22"/>
  <c r="AQ93" i="22"/>
  <c r="AP93" i="22"/>
  <c r="AO93" i="22"/>
  <c r="AM93" i="22"/>
  <c r="AL93" i="22"/>
  <c r="AK93" i="22"/>
  <c r="AI93" i="22"/>
  <c r="AH93" i="22"/>
  <c r="AG93" i="22"/>
  <c r="AE93" i="22"/>
  <c r="AB93" i="22"/>
  <c r="AA93" i="22"/>
  <c r="Y93" i="22"/>
  <c r="X93" i="22"/>
  <c r="U93" i="22"/>
  <c r="S93" i="22"/>
  <c r="P93" i="22"/>
  <c r="O93" i="22"/>
  <c r="AE89" i="22"/>
  <c r="AE88" i="22"/>
  <c r="AE87" i="22"/>
  <c r="AE86" i="22"/>
  <c r="BJ85" i="22"/>
  <c r="BI85" i="22"/>
  <c r="BH85" i="22"/>
  <c r="BH79" i="22" s="1"/>
  <c r="BG85" i="22"/>
  <c r="BF85" i="22"/>
  <c r="BE85" i="22"/>
  <c r="BD85" i="22"/>
  <c r="BD79" i="22" s="1"/>
  <c r="BC85" i="22"/>
  <c r="BB85" i="22"/>
  <c r="BA85" i="22"/>
  <c r="AZ85" i="22"/>
  <c r="AZ79" i="22" s="1"/>
  <c r="AY85" i="22"/>
  <c r="AX85" i="22"/>
  <c r="AW85" i="22"/>
  <c r="AV85" i="22"/>
  <c r="AV79" i="22" s="1"/>
  <c r="AU85" i="22"/>
  <c r="AT85" i="22"/>
  <c r="AS85" i="22"/>
  <c r="AR85" i="22"/>
  <c r="AR79" i="22" s="1"/>
  <c r="AQ85" i="22"/>
  <c r="AP85" i="22"/>
  <c r="AO85" i="22"/>
  <c r="AN85" i="22"/>
  <c r="AN79" i="22" s="1"/>
  <c r="AM85" i="22"/>
  <c r="AL85" i="22"/>
  <c r="AK85" i="22"/>
  <c r="AJ85" i="22"/>
  <c r="AJ79" i="22" s="1"/>
  <c r="AI85" i="22"/>
  <c r="AH85" i="22"/>
  <c r="AG85" i="22"/>
  <c r="AF85" i="22"/>
  <c r="AF79" i="22" s="1"/>
  <c r="AE85" i="22"/>
  <c r="AB85" i="22"/>
  <c r="AA85" i="22"/>
  <c r="Y85" i="22"/>
  <c r="X85" i="22"/>
  <c r="V85" i="22"/>
  <c r="V79" i="22" s="1"/>
  <c r="U85" i="22"/>
  <c r="S85" i="22"/>
  <c r="R85" i="22"/>
  <c r="R79" i="22" s="1"/>
  <c r="P85" i="22"/>
  <c r="O85" i="22"/>
  <c r="AE84" i="22"/>
  <c r="AE83" i="22"/>
  <c r="BJ82" i="22"/>
  <c r="BI82" i="22"/>
  <c r="BH82" i="22"/>
  <c r="BG82" i="22"/>
  <c r="BF82" i="22"/>
  <c r="BE82" i="22"/>
  <c r="BD82" i="22"/>
  <c r="BC82" i="22"/>
  <c r="BB82" i="22"/>
  <c r="BA82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B82" i="22"/>
  <c r="AA82" i="22"/>
  <c r="Y82" i="22"/>
  <c r="X82" i="22"/>
  <c r="V82" i="22"/>
  <c r="U82" i="22"/>
  <c r="S82" i="22"/>
  <c r="R82" i="22"/>
  <c r="P82" i="22"/>
  <c r="O82" i="22"/>
  <c r="AE81" i="22"/>
  <c r="BJ80" i="22"/>
  <c r="BI80" i="22"/>
  <c r="BG80" i="22"/>
  <c r="BF80" i="22"/>
  <c r="BE80" i="22"/>
  <c r="BC80" i="22"/>
  <c r="BB80" i="22"/>
  <c r="BA80" i="22"/>
  <c r="AY80" i="22"/>
  <c r="AX80" i="22"/>
  <c r="AW80" i="22"/>
  <c r="AU80" i="22"/>
  <c r="AT80" i="22"/>
  <c r="AS80" i="22"/>
  <c r="AQ80" i="22"/>
  <c r="AP80" i="22"/>
  <c r="AO80" i="22"/>
  <c r="AM80" i="22"/>
  <c r="AL80" i="22"/>
  <c r="AK80" i="22"/>
  <c r="AI80" i="22"/>
  <c r="AH80" i="22"/>
  <c r="AG80" i="22"/>
  <c r="AE80" i="22"/>
  <c r="AB80" i="22"/>
  <c r="AA80" i="22"/>
  <c r="Y80" i="22"/>
  <c r="X80" i="22"/>
  <c r="U80" i="22"/>
  <c r="S80" i="22"/>
  <c r="P80" i="22"/>
  <c r="O80" i="22"/>
  <c r="BJ79" i="22"/>
  <c r="BI79" i="22"/>
  <c r="BG79" i="22"/>
  <c r="BF79" i="22"/>
  <c r="BE79" i="22"/>
  <c r="BC79" i="22"/>
  <c r="BB79" i="22"/>
  <c r="BA79" i="22"/>
  <c r="BA77" i="22" s="1"/>
  <c r="AY79" i="22"/>
  <c r="AX79" i="22"/>
  <c r="AW79" i="22"/>
  <c r="AU79" i="22"/>
  <c r="AT79" i="22"/>
  <c r="AS79" i="22"/>
  <c r="AQ79" i="22"/>
  <c r="AP79" i="22"/>
  <c r="AO79" i="22"/>
  <c r="AM79" i="22"/>
  <c r="AL79" i="22"/>
  <c r="AK79" i="22"/>
  <c r="AK77" i="22" s="1"/>
  <c r="AI79" i="22"/>
  <c r="AH79" i="22"/>
  <c r="AG79" i="22"/>
  <c r="AE79" i="22"/>
  <c r="AB79" i="22"/>
  <c r="AA79" i="22"/>
  <c r="AA77" i="22" s="1"/>
  <c r="Y79" i="22"/>
  <c r="X79" i="22"/>
  <c r="U79" i="22"/>
  <c r="S79" i="22"/>
  <c r="P79" i="22"/>
  <c r="O79" i="22"/>
  <c r="BJ78" i="22"/>
  <c r="BI78" i="22"/>
  <c r="BG78" i="22"/>
  <c r="BG77" i="22" s="1"/>
  <c r="BF78" i="22"/>
  <c r="BE78" i="22"/>
  <c r="BC78" i="22"/>
  <c r="BC77" i="22" s="1"/>
  <c r="BB78" i="22"/>
  <c r="BA78" i="22"/>
  <c r="AY78" i="22"/>
  <c r="AY77" i="22" s="1"/>
  <c r="AX78" i="22"/>
  <c r="AW78" i="22"/>
  <c r="AU78" i="22"/>
  <c r="AU77" i="22" s="1"/>
  <c r="AT78" i="22"/>
  <c r="AS78" i="22"/>
  <c r="AQ78" i="22"/>
  <c r="AQ77" i="22" s="1"/>
  <c r="AP78" i="22"/>
  <c r="AO78" i="22"/>
  <c r="AM78" i="22"/>
  <c r="AM77" i="22" s="1"/>
  <c r="AL78" i="22"/>
  <c r="AK78" i="22"/>
  <c r="AI78" i="22"/>
  <c r="AI77" i="22" s="1"/>
  <c r="AH78" i="22"/>
  <c r="AG78" i="22"/>
  <c r="AE78" i="22"/>
  <c r="AB78" i="22"/>
  <c r="AA78" i="22"/>
  <c r="Y78" i="22"/>
  <c r="Y77" i="22" s="1"/>
  <c r="X78" i="22"/>
  <c r="U78" i="22"/>
  <c r="U77" i="22" s="1"/>
  <c r="S78" i="22"/>
  <c r="P78" i="22"/>
  <c r="O78" i="22"/>
  <c r="BJ77" i="22"/>
  <c r="BI77" i="22"/>
  <c r="BF77" i="22"/>
  <c r="BE77" i="22"/>
  <c r="BB77" i="22"/>
  <c r="AX77" i="22"/>
  <c r="AW77" i="22"/>
  <c r="AT77" i="22"/>
  <c r="AS77" i="22"/>
  <c r="AP77" i="22"/>
  <c r="AO77" i="22"/>
  <c r="AL77" i="22"/>
  <c r="AH77" i="22"/>
  <c r="AG77" i="22"/>
  <c r="AE77" i="22"/>
  <c r="AB77" i="22"/>
  <c r="X77" i="22"/>
  <c r="S77" i="22"/>
  <c r="P77" i="22"/>
  <c r="O77" i="22"/>
  <c r="AE71" i="22"/>
  <c r="AE70" i="22"/>
  <c r="AE69" i="22"/>
  <c r="AE68" i="22"/>
  <c r="AE65" i="22"/>
  <c r="AE64" i="22"/>
  <c r="AE63" i="22"/>
  <c r="AE62" i="22"/>
  <c r="AE61" i="22"/>
  <c r="AE60" i="22"/>
  <c r="AE59" i="22"/>
  <c r="AE58" i="22"/>
  <c r="AE57" i="22"/>
  <c r="AE56" i="22"/>
  <c r="AE55" i="22"/>
  <c r="AE54" i="22"/>
  <c r="AE53" i="22"/>
  <c r="AE52" i="22"/>
  <c r="AE51" i="22"/>
  <c r="AE50" i="22"/>
  <c r="AE49" i="22"/>
  <c r="AE48" i="22"/>
  <c r="AE47" i="22"/>
  <c r="AE46" i="22"/>
  <c r="AE45" i="22"/>
  <c r="AE44" i="22"/>
  <c r="AE43" i="22"/>
  <c r="AE42" i="22"/>
  <c r="AE41" i="22"/>
  <c r="AE40" i="22"/>
  <c r="AE39" i="22"/>
  <c r="AE38" i="22"/>
  <c r="AE37" i="22"/>
  <c r="AE36" i="22"/>
  <c r="BJ34" i="22"/>
  <c r="BJ7" i="22" s="1"/>
  <c r="BI34" i="22"/>
  <c r="BH34" i="22"/>
  <c r="BG34" i="22"/>
  <c r="BF34" i="22"/>
  <c r="BF7" i="22" s="1"/>
  <c r="BE34" i="22"/>
  <c r="BD34" i="22"/>
  <c r="BC34" i="22"/>
  <c r="BB34" i="22"/>
  <c r="BB7" i="22" s="1"/>
  <c r="BA34" i="22"/>
  <c r="AZ34" i="22"/>
  <c r="AY34" i="22"/>
  <c r="AX34" i="22"/>
  <c r="AX7" i="22" s="1"/>
  <c r="AW34" i="22"/>
  <c r="AV34" i="22"/>
  <c r="AU34" i="22"/>
  <c r="AT34" i="22"/>
  <c r="AT7" i="22" s="1"/>
  <c r="AS34" i="22"/>
  <c r="AR34" i="22"/>
  <c r="AQ34" i="22"/>
  <c r="AP34" i="22"/>
  <c r="AP7" i="22" s="1"/>
  <c r="AO34" i="22"/>
  <c r="AN34" i="22"/>
  <c r="AM34" i="22"/>
  <c r="AL34" i="22"/>
  <c r="AL7" i="22" s="1"/>
  <c r="AK34" i="22"/>
  <c r="AJ34" i="22"/>
  <c r="AI34" i="22"/>
  <c r="AH34" i="22"/>
  <c r="AH7" i="22" s="1"/>
  <c r="AG34" i="22"/>
  <c r="AF34" i="22"/>
  <c r="AE34" i="22"/>
  <c r="AB34" i="22"/>
  <c r="AB7" i="22" s="1"/>
  <c r="AA34" i="22"/>
  <c r="Y34" i="22"/>
  <c r="X34" i="22"/>
  <c r="X7" i="22" s="1"/>
  <c r="V34" i="22"/>
  <c r="U34" i="22"/>
  <c r="S34" i="22"/>
  <c r="R34" i="22"/>
  <c r="P34" i="22"/>
  <c r="O34" i="22"/>
  <c r="AE33" i="22"/>
  <c r="AE30" i="22"/>
  <c r="AE29" i="22"/>
  <c r="AE28" i="22"/>
  <c r="AE27" i="22"/>
  <c r="AE26" i="22"/>
  <c r="AE25" i="22"/>
  <c r="AE24" i="22"/>
  <c r="AE23" i="22"/>
  <c r="AE22" i="22"/>
  <c r="AE21" i="22"/>
  <c r="AE20" i="22"/>
  <c r="AE19" i="22"/>
  <c r="AE18" i="22"/>
  <c r="AE17" i="22"/>
  <c r="AE16" i="22"/>
  <c r="AE15" i="22"/>
  <c r="AE14" i="22"/>
  <c r="AE13" i="22"/>
  <c r="AE12" i="22"/>
  <c r="AE11" i="22"/>
  <c r="BJ10" i="22"/>
  <c r="BI10" i="22"/>
  <c r="BH10" i="22"/>
  <c r="BH8" i="22" s="1"/>
  <c r="BG10" i="22"/>
  <c r="BF10" i="22"/>
  <c r="BE10" i="22"/>
  <c r="BD10" i="22"/>
  <c r="BD8" i="22" s="1"/>
  <c r="BC10" i="22"/>
  <c r="BB10" i="22"/>
  <c r="BA10" i="22"/>
  <c r="AZ10" i="22"/>
  <c r="AZ8" i="22" s="1"/>
  <c r="AY10" i="22"/>
  <c r="AX10" i="22"/>
  <c r="AW10" i="22"/>
  <c r="AV10" i="22"/>
  <c r="AV8" i="22" s="1"/>
  <c r="AU10" i="22"/>
  <c r="AT10" i="22"/>
  <c r="AS10" i="22"/>
  <c r="AR10" i="22"/>
  <c r="AR8" i="22" s="1"/>
  <c r="AQ10" i="22"/>
  <c r="AP10" i="22"/>
  <c r="AO10" i="22"/>
  <c r="AN10" i="22"/>
  <c r="AN8" i="22" s="1"/>
  <c r="AM10" i="22"/>
  <c r="AL10" i="22"/>
  <c r="AK10" i="22"/>
  <c r="AJ10" i="22"/>
  <c r="AJ8" i="22" s="1"/>
  <c r="AI10" i="22"/>
  <c r="AH10" i="22"/>
  <c r="AG10" i="22"/>
  <c r="AF10" i="22"/>
  <c r="AF8" i="22" s="1"/>
  <c r="AE10" i="22"/>
  <c r="AB10" i="22"/>
  <c r="AA10" i="22"/>
  <c r="Y10" i="22"/>
  <c r="X10" i="22"/>
  <c r="V10" i="22"/>
  <c r="V8" i="22" s="1"/>
  <c r="U10" i="22"/>
  <c r="S10" i="22"/>
  <c r="R10" i="22"/>
  <c r="R8" i="22" s="1"/>
  <c r="P10" i="22"/>
  <c r="O10" i="22"/>
  <c r="AE9" i="22"/>
  <c r="BI8" i="22"/>
  <c r="BG8" i="22"/>
  <c r="BE8" i="22"/>
  <c r="BC8" i="22"/>
  <c r="BA8" i="22"/>
  <c r="AY8" i="22"/>
  <c r="AW8" i="22"/>
  <c r="AU8" i="22"/>
  <c r="AS8" i="22"/>
  <c r="AQ8" i="22"/>
  <c r="AO8" i="22"/>
  <c r="AM8" i="22"/>
  <c r="AK8" i="22"/>
  <c r="AI8" i="22"/>
  <c r="AG8" i="22"/>
  <c r="AE8" i="22"/>
  <c r="AA8" i="22"/>
  <c r="Y8" i="22"/>
  <c r="U8" i="22"/>
  <c r="S8" i="22"/>
  <c r="O8" i="22"/>
  <c r="BI7" i="22"/>
  <c r="BH7" i="22"/>
  <c r="BG7" i="22"/>
  <c r="BG5" i="22" s="1"/>
  <c r="BE7" i="22"/>
  <c r="BD7" i="22"/>
  <c r="BC7" i="22"/>
  <c r="BA7" i="22"/>
  <c r="AZ7" i="22"/>
  <c r="AY7" i="22"/>
  <c r="AW7" i="22"/>
  <c r="AV7" i="22"/>
  <c r="AU7" i="22"/>
  <c r="AS7" i="22"/>
  <c r="AR7" i="22"/>
  <c r="AQ7" i="22"/>
  <c r="AQ5" i="22" s="1"/>
  <c r="AO7" i="22"/>
  <c r="AN7" i="22"/>
  <c r="AM7" i="22"/>
  <c r="AK7" i="22"/>
  <c r="AJ7" i="22"/>
  <c r="AI7" i="22"/>
  <c r="AG7" i="22"/>
  <c r="AF7" i="22"/>
  <c r="AE7" i="22"/>
  <c r="AA7" i="22"/>
  <c r="Y7" i="22"/>
  <c r="V7" i="22"/>
  <c r="U7" i="22"/>
  <c r="S7" i="22"/>
  <c r="R7" i="22"/>
  <c r="P7" i="22"/>
  <c r="O7" i="22"/>
  <c r="BI6" i="22"/>
  <c r="BI5" i="22" s="1"/>
  <c r="BH6" i="22"/>
  <c r="BG6" i="22"/>
  <c r="BE6" i="22"/>
  <c r="BE5" i="22" s="1"/>
  <c r="BD6" i="22"/>
  <c r="BC6" i="22"/>
  <c r="BA6" i="22"/>
  <c r="BA5" i="22" s="1"/>
  <c r="AZ6" i="22"/>
  <c r="AY6" i="22"/>
  <c r="AW6" i="22"/>
  <c r="AW5" i="22" s="1"/>
  <c r="AV6" i="22"/>
  <c r="AU6" i="22"/>
  <c r="AS6" i="22"/>
  <c r="AS5" i="22" s="1"/>
  <c r="AR6" i="22"/>
  <c r="AQ6" i="22"/>
  <c r="AO6" i="22"/>
  <c r="AO5" i="22" s="1"/>
  <c r="AN6" i="22"/>
  <c r="AM6" i="22"/>
  <c r="AK6" i="22"/>
  <c r="AK5" i="22" s="1"/>
  <c r="AJ6" i="22"/>
  <c r="AI6" i="22"/>
  <c r="AG6" i="22"/>
  <c r="AG5" i="22" s="1"/>
  <c r="AF6" i="22"/>
  <c r="AE6" i="22"/>
  <c r="AA6" i="22"/>
  <c r="AA5" i="22" s="1"/>
  <c r="Y6" i="22"/>
  <c r="V6" i="22"/>
  <c r="V5" i="22" s="1"/>
  <c r="U6" i="22"/>
  <c r="S6" i="22"/>
  <c r="S5" i="22" s="1"/>
  <c r="R6" i="22"/>
  <c r="R5" i="22" s="1"/>
  <c r="O6" i="22"/>
  <c r="O5" i="22" s="1"/>
  <c r="BH5" i="22"/>
  <c r="BD5" i="22"/>
  <c r="BC5" i="22"/>
  <c r="AZ5" i="22"/>
  <c r="AY5" i="22"/>
  <c r="AV5" i="22"/>
  <c r="AU5" i="22"/>
  <c r="AR5" i="22"/>
  <c r="AN5" i="22"/>
  <c r="AM5" i="22"/>
  <c r="AJ5" i="22"/>
  <c r="AI5" i="22"/>
  <c r="AF5" i="22"/>
  <c r="AE5" i="22"/>
  <c r="Y5" i="22"/>
  <c r="U5" i="22"/>
  <c r="AB4" i="22"/>
  <c r="AA4" i="22"/>
  <c r="Y4" i="22"/>
  <c r="X4" i="22"/>
  <c r="V4" i="22"/>
  <c r="U4" i="22"/>
  <c r="S4" i="22"/>
  <c r="R4" i="22"/>
  <c r="P4" i="22"/>
  <c r="O4" i="22"/>
  <c r="I3" i="22"/>
  <c r="AF4" i="22" s="1" a="1"/>
  <c r="AE105" i="21"/>
  <c r="AE101" i="21"/>
  <c r="AE100" i="21"/>
  <c r="AE99" i="21"/>
  <c r="AE98" i="21"/>
  <c r="AE97" i="21"/>
  <c r="AE96" i="21"/>
  <c r="AE95" i="21"/>
  <c r="BJ94" i="21"/>
  <c r="BI94" i="21"/>
  <c r="BH94" i="21"/>
  <c r="BH93" i="21" s="1"/>
  <c r="BG94" i="21"/>
  <c r="BF94" i="21"/>
  <c r="BE94" i="21"/>
  <c r="BD94" i="21"/>
  <c r="BD93" i="21" s="1"/>
  <c r="BC94" i="21"/>
  <c r="BB94" i="21"/>
  <c r="BA94" i="21"/>
  <c r="AZ94" i="21"/>
  <c r="AZ93" i="21" s="1"/>
  <c r="AY94" i="21"/>
  <c r="AX94" i="21"/>
  <c r="AW94" i="21"/>
  <c r="AV94" i="21"/>
  <c r="AV93" i="21" s="1"/>
  <c r="AU94" i="21"/>
  <c r="AT94" i="21"/>
  <c r="AS94" i="21"/>
  <c r="AR94" i="21"/>
  <c r="AR93" i="21" s="1"/>
  <c r="AQ94" i="21"/>
  <c r="AP94" i="21"/>
  <c r="AO94" i="21"/>
  <c r="AN94" i="21"/>
  <c r="AN93" i="21" s="1"/>
  <c r="AM94" i="21"/>
  <c r="AL94" i="21"/>
  <c r="AK94" i="21"/>
  <c r="AJ94" i="21"/>
  <c r="AJ93" i="21" s="1"/>
  <c r="AI94" i="21"/>
  <c r="AH94" i="21"/>
  <c r="AG94" i="21"/>
  <c r="AF94" i="21"/>
  <c r="AF93" i="21" s="1"/>
  <c r="AE94" i="21"/>
  <c r="AB94" i="21"/>
  <c r="AA94" i="21"/>
  <c r="Y94" i="21"/>
  <c r="X94" i="21"/>
  <c r="V94" i="21"/>
  <c r="V93" i="21" s="1"/>
  <c r="U94" i="21"/>
  <c r="S94" i="21"/>
  <c r="R94" i="21"/>
  <c r="R93" i="21" s="1"/>
  <c r="P94" i="21"/>
  <c r="O94" i="21"/>
  <c r="BJ93" i="21"/>
  <c r="BI93" i="21"/>
  <c r="BG93" i="21"/>
  <c r="BF93" i="21"/>
  <c r="BE93" i="21"/>
  <c r="BC93" i="21"/>
  <c r="BB93" i="21"/>
  <c r="BA93" i="21"/>
  <c r="AY93" i="21"/>
  <c r="AX93" i="21"/>
  <c r="AW93" i="21"/>
  <c r="AU93" i="21"/>
  <c r="AT93" i="21"/>
  <c r="AS93" i="21"/>
  <c r="AQ93" i="21"/>
  <c r="AP93" i="21"/>
  <c r="AO93" i="21"/>
  <c r="AM93" i="21"/>
  <c r="AL93" i="21"/>
  <c r="AK93" i="21"/>
  <c r="AI93" i="21"/>
  <c r="AH93" i="21"/>
  <c r="AG93" i="21"/>
  <c r="AE93" i="21"/>
  <c r="AB93" i="21"/>
  <c r="AA93" i="21"/>
  <c r="Y93" i="21"/>
  <c r="X93" i="21"/>
  <c r="U93" i="21"/>
  <c r="S93" i="21"/>
  <c r="P93" i="21"/>
  <c r="O93" i="21"/>
  <c r="AE89" i="21"/>
  <c r="AE88" i="21"/>
  <c r="AE87" i="21"/>
  <c r="AE86" i="21"/>
  <c r="BJ85" i="21"/>
  <c r="BI85" i="21"/>
  <c r="BH85" i="21"/>
  <c r="BH79" i="21" s="1"/>
  <c r="BG85" i="21"/>
  <c r="BF85" i="21"/>
  <c r="BE85" i="21"/>
  <c r="BD85" i="21"/>
  <c r="BD79" i="21" s="1"/>
  <c r="BC85" i="21"/>
  <c r="BB85" i="21"/>
  <c r="BA85" i="21"/>
  <c r="AZ85" i="21"/>
  <c r="AZ79" i="21" s="1"/>
  <c r="AY85" i="21"/>
  <c r="AX85" i="21"/>
  <c r="AW85" i="21"/>
  <c r="AV85" i="21"/>
  <c r="AV79" i="21" s="1"/>
  <c r="AU85" i="21"/>
  <c r="AT85" i="21"/>
  <c r="AS85" i="21"/>
  <c r="AR85" i="21"/>
  <c r="AR79" i="21" s="1"/>
  <c r="AQ85" i="21"/>
  <c r="AP85" i="21"/>
  <c r="AO85" i="21"/>
  <c r="AN85" i="21"/>
  <c r="AN79" i="21" s="1"/>
  <c r="AM85" i="21"/>
  <c r="AL85" i="21"/>
  <c r="AK85" i="21"/>
  <c r="AJ85" i="21"/>
  <c r="AJ79" i="21" s="1"/>
  <c r="AI85" i="21"/>
  <c r="AH85" i="21"/>
  <c r="AG85" i="21"/>
  <c r="AF85" i="21"/>
  <c r="AF79" i="21" s="1"/>
  <c r="AE85" i="21"/>
  <c r="AB85" i="21"/>
  <c r="AA85" i="21"/>
  <c r="Y85" i="21"/>
  <c r="X85" i="21"/>
  <c r="V85" i="21"/>
  <c r="V79" i="21" s="1"/>
  <c r="U85" i="21"/>
  <c r="S85" i="21"/>
  <c r="R85" i="21"/>
  <c r="R79" i="21" s="1"/>
  <c r="P85" i="21"/>
  <c r="O85" i="21"/>
  <c r="AE84" i="21"/>
  <c r="AE83" i="21"/>
  <c r="BJ82" i="21"/>
  <c r="BI82" i="21"/>
  <c r="BH82" i="21"/>
  <c r="BG82" i="21"/>
  <c r="BF82" i="21"/>
  <c r="BE82" i="21"/>
  <c r="BD82" i="21"/>
  <c r="BC82" i="21"/>
  <c r="BB82" i="21"/>
  <c r="BA82" i="21"/>
  <c r="AZ82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B82" i="21"/>
  <c r="AA82" i="21"/>
  <c r="Y82" i="21"/>
  <c r="X82" i="21"/>
  <c r="V82" i="21"/>
  <c r="U82" i="21"/>
  <c r="S82" i="21"/>
  <c r="R82" i="21"/>
  <c r="P82" i="21"/>
  <c r="O82" i="21"/>
  <c r="AE81" i="21"/>
  <c r="BJ80" i="21"/>
  <c r="BI80" i="21"/>
  <c r="BG80" i="21"/>
  <c r="BF80" i="21"/>
  <c r="BE80" i="21"/>
  <c r="BC80" i="21"/>
  <c r="BB80" i="21"/>
  <c r="BA80" i="21"/>
  <c r="AY80" i="21"/>
  <c r="AX80" i="21"/>
  <c r="AW80" i="21"/>
  <c r="AU80" i="21"/>
  <c r="AT80" i="21"/>
  <c r="AS80" i="21"/>
  <c r="AQ80" i="21"/>
  <c r="AP80" i="21"/>
  <c r="AO80" i="21"/>
  <c r="AM80" i="21"/>
  <c r="AL80" i="21"/>
  <c r="AK80" i="21"/>
  <c r="AI80" i="21"/>
  <c r="AH80" i="21"/>
  <c r="AG80" i="21"/>
  <c r="AE80" i="21"/>
  <c r="AB80" i="21"/>
  <c r="AA80" i="21"/>
  <c r="Y80" i="21"/>
  <c r="X80" i="21"/>
  <c r="U80" i="21"/>
  <c r="S80" i="21"/>
  <c r="P80" i="21"/>
  <c r="O80" i="21"/>
  <c r="BJ79" i="21"/>
  <c r="BI79" i="21"/>
  <c r="BG79" i="21"/>
  <c r="BF79" i="21"/>
  <c r="BE79" i="21"/>
  <c r="BC79" i="21"/>
  <c r="BB79" i="21"/>
  <c r="BA79" i="21"/>
  <c r="BA77" i="21" s="1"/>
  <c r="AY79" i="21"/>
  <c r="AX79" i="21"/>
  <c r="AW79" i="21"/>
  <c r="AU79" i="21"/>
  <c r="AT79" i="21"/>
  <c r="AS79" i="21"/>
  <c r="AQ79" i="21"/>
  <c r="AP79" i="21"/>
  <c r="AO79" i="21"/>
  <c r="AM79" i="21"/>
  <c r="AL79" i="21"/>
  <c r="AK79" i="21"/>
  <c r="AK77" i="21" s="1"/>
  <c r="AI79" i="21"/>
  <c r="AH79" i="21"/>
  <c r="AG79" i="21"/>
  <c r="AE79" i="21"/>
  <c r="AB79" i="21"/>
  <c r="AA79" i="21"/>
  <c r="Y79" i="21"/>
  <c r="X79" i="21"/>
  <c r="U79" i="21"/>
  <c r="S79" i="21"/>
  <c r="S77" i="21" s="1"/>
  <c r="P79" i="21"/>
  <c r="O79" i="21"/>
  <c r="BJ78" i="21"/>
  <c r="BI78" i="21"/>
  <c r="BG78" i="21"/>
  <c r="BG77" i="21" s="1"/>
  <c r="BF78" i="21"/>
  <c r="BE78" i="21"/>
  <c r="BC78" i="21"/>
  <c r="BC77" i="21" s="1"/>
  <c r="BB78" i="21"/>
  <c r="BA78" i="21"/>
  <c r="AY78" i="21"/>
  <c r="AY77" i="21" s="1"/>
  <c r="AX78" i="21"/>
  <c r="AW78" i="21"/>
  <c r="AU78" i="21"/>
  <c r="AU77" i="21" s="1"/>
  <c r="AT78" i="21"/>
  <c r="AS78" i="21"/>
  <c r="AQ78" i="21"/>
  <c r="AQ77" i="21" s="1"/>
  <c r="AP78" i="21"/>
  <c r="AO78" i="21"/>
  <c r="AM78" i="21"/>
  <c r="AM77" i="21" s="1"/>
  <c r="AL78" i="21"/>
  <c r="AK78" i="21"/>
  <c r="AI78" i="21"/>
  <c r="AI77" i="21" s="1"/>
  <c r="AH78" i="21"/>
  <c r="AG78" i="21"/>
  <c r="AE78" i="21"/>
  <c r="AB78" i="21"/>
  <c r="AA78" i="21"/>
  <c r="Y78" i="21"/>
  <c r="Y77" i="21" s="1"/>
  <c r="X78" i="21"/>
  <c r="U78" i="21"/>
  <c r="U77" i="21" s="1"/>
  <c r="S78" i="21"/>
  <c r="P78" i="21"/>
  <c r="O78" i="21"/>
  <c r="BJ77" i="21"/>
  <c r="BI77" i="21"/>
  <c r="BF77" i="21"/>
  <c r="BE77" i="21"/>
  <c r="BB77" i="21"/>
  <c r="AX77" i="21"/>
  <c r="AW77" i="21"/>
  <c r="AT77" i="21"/>
  <c r="AS77" i="21"/>
  <c r="AP77" i="21"/>
  <c r="AO77" i="21"/>
  <c r="AL77" i="21"/>
  <c r="AH77" i="21"/>
  <c r="AG77" i="21"/>
  <c r="AE77" i="21"/>
  <c r="AB77" i="21"/>
  <c r="AA77" i="21"/>
  <c r="X77" i="21"/>
  <c r="P77" i="21"/>
  <c r="O77" i="21"/>
  <c r="AE71" i="21"/>
  <c r="AE70" i="21"/>
  <c r="AE69" i="21"/>
  <c r="AE68" i="21"/>
  <c r="AE65" i="21"/>
  <c r="AE64" i="21"/>
  <c r="AE63" i="21"/>
  <c r="AE62" i="21"/>
  <c r="AE61" i="21"/>
  <c r="AE60" i="21"/>
  <c r="AE59" i="21"/>
  <c r="AE58" i="21"/>
  <c r="AE57" i="21"/>
  <c r="AE56" i="21"/>
  <c r="AE55" i="21"/>
  <c r="AE54" i="21"/>
  <c r="AE53" i="21"/>
  <c r="AE52" i="21"/>
  <c r="AE51" i="21"/>
  <c r="AE50" i="21"/>
  <c r="AE49" i="21"/>
  <c r="AE48" i="21"/>
  <c r="AE47" i="21"/>
  <c r="AE46" i="21"/>
  <c r="AE45" i="21"/>
  <c r="AE44" i="21"/>
  <c r="AE43" i="21"/>
  <c r="AE42" i="21"/>
  <c r="AE41" i="21"/>
  <c r="AE40" i="21"/>
  <c r="AE39" i="21"/>
  <c r="AE38" i="21"/>
  <c r="AE37" i="21"/>
  <c r="AE36" i="21"/>
  <c r="BJ34" i="21"/>
  <c r="BI34" i="21"/>
  <c r="BI7" i="21" s="1"/>
  <c r="BH34" i="21"/>
  <c r="BG34" i="21"/>
  <c r="BF34" i="21"/>
  <c r="BE34" i="21"/>
  <c r="BE7" i="21" s="1"/>
  <c r="BD34" i="21"/>
  <c r="BC34" i="21"/>
  <c r="BB34" i="21"/>
  <c r="BA34" i="21"/>
  <c r="BA7" i="21" s="1"/>
  <c r="AZ34" i="21"/>
  <c r="AY34" i="21"/>
  <c r="AX34" i="21"/>
  <c r="AW34" i="21"/>
  <c r="AW7" i="21" s="1"/>
  <c r="AV34" i="21"/>
  <c r="AU34" i="21"/>
  <c r="AT34" i="21"/>
  <c r="AS34" i="21"/>
  <c r="AS7" i="21" s="1"/>
  <c r="AR34" i="21"/>
  <c r="AQ34" i="21"/>
  <c r="AP34" i="21"/>
  <c r="AO34" i="21"/>
  <c r="AO7" i="21" s="1"/>
  <c r="AN34" i="21"/>
  <c r="AM34" i="21"/>
  <c r="AL34" i="21"/>
  <c r="AK34" i="21"/>
  <c r="AK7" i="21" s="1"/>
  <c r="AJ34" i="21"/>
  <c r="AI34" i="21"/>
  <c r="AH34" i="21"/>
  <c r="AG34" i="21"/>
  <c r="AG7" i="21" s="1"/>
  <c r="AF34" i="21"/>
  <c r="AE34" i="21"/>
  <c r="AB34" i="21"/>
  <c r="AA34" i="21"/>
  <c r="AA7" i="21" s="1"/>
  <c r="Y34" i="21"/>
  <c r="X34" i="21"/>
  <c r="V34" i="21"/>
  <c r="U34" i="21"/>
  <c r="S34" i="21"/>
  <c r="R34" i="21"/>
  <c r="P34" i="21"/>
  <c r="O34" i="21"/>
  <c r="AE33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AE17" i="21"/>
  <c r="AE16" i="21"/>
  <c r="AE15" i="21"/>
  <c r="AE14" i="21"/>
  <c r="AE13" i="21"/>
  <c r="AE12" i="21"/>
  <c r="AE11" i="21"/>
  <c r="BJ10" i="21"/>
  <c r="BI10" i="21"/>
  <c r="BH10" i="21"/>
  <c r="BG10" i="21"/>
  <c r="BF10" i="21"/>
  <c r="BE10" i="21"/>
  <c r="BD10" i="21"/>
  <c r="BC10" i="21"/>
  <c r="BB10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O8" i="21" s="1"/>
  <c r="AN10" i="21"/>
  <c r="AM10" i="21"/>
  <c r="AL10" i="21"/>
  <c r="AK10" i="21"/>
  <c r="AK8" i="21" s="1"/>
  <c r="AJ10" i="21"/>
  <c r="AI10" i="21"/>
  <c r="AH10" i="21"/>
  <c r="AG10" i="21"/>
  <c r="AG8" i="21" s="1"/>
  <c r="AF10" i="21"/>
  <c r="AE10" i="21"/>
  <c r="AB10" i="21"/>
  <c r="AA10" i="21"/>
  <c r="AA8" i="21" s="1"/>
  <c r="Y10" i="21"/>
  <c r="X10" i="21"/>
  <c r="V10" i="21"/>
  <c r="U10" i="21"/>
  <c r="S10" i="21"/>
  <c r="S8" i="21" s="1"/>
  <c r="R10" i="21"/>
  <c r="P10" i="21"/>
  <c r="O10" i="21"/>
  <c r="O8" i="21" s="1"/>
  <c r="AE9" i="21"/>
  <c r="BJ8" i="21"/>
  <c r="BH8" i="21"/>
  <c r="BG8" i="21"/>
  <c r="BF8" i="21"/>
  <c r="BD8" i="21"/>
  <c r="BC8" i="21"/>
  <c r="BB8" i="21"/>
  <c r="AZ8" i="21"/>
  <c r="AY8" i="21"/>
  <c r="AX8" i="21"/>
  <c r="AV8" i="21"/>
  <c r="AU8" i="21"/>
  <c r="AT8" i="21"/>
  <c r="AR8" i="21"/>
  <c r="AQ8" i="21"/>
  <c r="AP8" i="21"/>
  <c r="AN8" i="21"/>
  <c r="AM8" i="21"/>
  <c r="AL8" i="21"/>
  <c r="AJ8" i="21"/>
  <c r="AI8" i="21"/>
  <c r="AH8" i="21"/>
  <c r="AF8" i="21"/>
  <c r="AE8" i="21"/>
  <c r="AB8" i="21"/>
  <c r="Y8" i="21"/>
  <c r="X8" i="21"/>
  <c r="V8" i="21"/>
  <c r="U8" i="21"/>
  <c r="R8" i="21"/>
  <c r="P8" i="21"/>
  <c r="P105" i="21" s="1"/>
  <c r="BJ7" i="21"/>
  <c r="BH7" i="21"/>
  <c r="BG7" i="21"/>
  <c r="BF7" i="21"/>
  <c r="BD7" i="21"/>
  <c r="BC7" i="21"/>
  <c r="BB7" i="21"/>
  <c r="AZ7" i="21"/>
  <c r="AY7" i="21"/>
  <c r="AX7" i="21"/>
  <c r="AV7" i="21"/>
  <c r="AU7" i="21"/>
  <c r="AT7" i="21"/>
  <c r="AR7" i="21"/>
  <c r="AQ7" i="21"/>
  <c r="AP7" i="21"/>
  <c r="AN7" i="21"/>
  <c r="AM7" i="21"/>
  <c r="AL7" i="21"/>
  <c r="AJ7" i="21"/>
  <c r="AI7" i="21"/>
  <c r="AH7" i="21"/>
  <c r="AF7" i="21"/>
  <c r="AE7" i="21"/>
  <c r="AB7" i="21"/>
  <c r="Y7" i="21"/>
  <c r="X7" i="21"/>
  <c r="V7" i="21"/>
  <c r="U7" i="21"/>
  <c r="S7" i="21"/>
  <c r="R7" i="21"/>
  <c r="P7" i="21"/>
  <c r="O7" i="21"/>
  <c r="BJ6" i="21"/>
  <c r="BH6" i="21"/>
  <c r="BH5" i="21" s="1"/>
  <c r="BG6" i="21"/>
  <c r="BF6" i="21"/>
  <c r="BD6" i="21"/>
  <c r="BD5" i="21" s="1"/>
  <c r="BC6" i="21"/>
  <c r="BC5" i="21" s="1"/>
  <c r="BB6" i="21"/>
  <c r="AZ6" i="21"/>
  <c r="AY6" i="21"/>
  <c r="AX6" i="21"/>
  <c r="AV6" i="21"/>
  <c r="AU6" i="21"/>
  <c r="AT6" i="21"/>
  <c r="AR6" i="21"/>
  <c r="AR5" i="21" s="1"/>
  <c r="AQ6" i="21"/>
  <c r="AP6" i="21"/>
  <c r="AN6" i="21"/>
  <c r="AN5" i="21" s="1"/>
  <c r="AM6" i="21"/>
  <c r="AL6" i="21"/>
  <c r="AJ6" i="21"/>
  <c r="AJ5" i="21" s="1"/>
  <c r="AI6" i="21"/>
  <c r="AH6" i="21"/>
  <c r="AF6" i="21"/>
  <c r="AF5" i="21" s="1"/>
  <c r="AE6" i="21"/>
  <c r="AB6" i="21"/>
  <c r="Y6" i="21"/>
  <c r="X6" i="21"/>
  <c r="V6" i="21"/>
  <c r="V5" i="21" s="1"/>
  <c r="U6" i="21"/>
  <c r="S6" i="21"/>
  <c r="S5" i="21" s="1"/>
  <c r="R6" i="21"/>
  <c r="R5" i="21" s="1"/>
  <c r="P6" i="21"/>
  <c r="O6" i="21"/>
  <c r="O5" i="21" s="1"/>
  <c r="BJ5" i="21"/>
  <c r="BG5" i="21"/>
  <c r="BF5" i="21"/>
  <c r="BB5" i="21"/>
  <c r="AZ5" i="21"/>
  <c r="AY5" i="21"/>
  <c r="AX5" i="21"/>
  <c r="AV5" i="21"/>
  <c r="AU5" i="21"/>
  <c r="AT5" i="21"/>
  <c r="AQ5" i="21"/>
  <c r="AP5" i="21"/>
  <c r="AM5" i="21"/>
  <c r="AL5" i="21"/>
  <c r="AI5" i="21"/>
  <c r="AH5" i="21"/>
  <c r="AE5" i="21"/>
  <c r="AB5" i="21"/>
  <c r="Y5" i="21"/>
  <c r="X5" i="21"/>
  <c r="U5" i="21"/>
  <c r="P5" i="21"/>
  <c r="AF4" i="21" a="1"/>
  <c r="BG3" i="21" s="1"/>
  <c r="AB4" i="21"/>
  <c r="AA4" i="21"/>
  <c r="Y4" i="21"/>
  <c r="X4" i="21"/>
  <c r="V4" i="21"/>
  <c r="U4" i="21"/>
  <c r="S4" i="21"/>
  <c r="R4" i="21"/>
  <c r="P4" i="21"/>
  <c r="K5" i="21" s="1"/>
  <c r="O4" i="21"/>
  <c r="BH3" i="21"/>
  <c r="BD3" i="21"/>
  <c r="AZ3" i="21"/>
  <c r="AV3" i="21"/>
  <c r="AR3" i="21"/>
  <c r="AN3" i="21"/>
  <c r="AJ3" i="21"/>
  <c r="I3" i="21"/>
  <c r="AE16" i="12"/>
  <c r="AE15" i="12"/>
  <c r="AE14" i="12"/>
  <c r="AE13" i="12"/>
  <c r="V23" i="12"/>
  <c r="U23" i="12"/>
  <c r="Y23" i="12"/>
  <c r="X23" i="12"/>
  <c r="AB23" i="12"/>
  <c r="AA23" i="12"/>
  <c r="S23" i="12"/>
  <c r="R23" i="12"/>
  <c r="O23" i="12"/>
  <c r="AB33" i="14"/>
  <c r="AA33" i="14"/>
  <c r="Y33" i="14"/>
  <c r="X33" i="14"/>
  <c r="V33" i="14"/>
  <c r="U33" i="14"/>
  <c r="S33" i="14"/>
  <c r="R33" i="14"/>
  <c r="O33" i="14"/>
  <c r="O25" i="15"/>
  <c r="P25" i="15"/>
  <c r="R25" i="15"/>
  <c r="S25" i="15"/>
  <c r="U25" i="15"/>
  <c r="V25" i="15"/>
  <c r="X25" i="15"/>
  <c r="Y25" i="15"/>
  <c r="AA25" i="15"/>
  <c r="AB25" i="15"/>
  <c r="O28" i="17"/>
  <c r="P28" i="17"/>
  <c r="R28" i="17"/>
  <c r="S28" i="17"/>
  <c r="U28" i="17"/>
  <c r="V28" i="17"/>
  <c r="X28" i="17"/>
  <c r="Y28" i="17"/>
  <c r="AA28" i="17"/>
  <c r="AB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O10" i="17"/>
  <c r="AE57" i="15"/>
  <c r="BJ2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AE56" i="15"/>
  <c r="AE21" i="15"/>
  <c r="AE20" i="15"/>
  <c r="AE19" i="15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11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29" i="14"/>
  <c r="AE28" i="14"/>
  <c r="AE27" i="14"/>
  <c r="AE26" i="14"/>
  <c r="AE66" i="14"/>
  <c r="AZ23" i="12"/>
  <c r="AE43" i="12"/>
  <c r="AE44" i="12"/>
  <c r="BJ23" i="12"/>
  <c r="BI23" i="12"/>
  <c r="BH23" i="12"/>
  <c r="BG23" i="12"/>
  <c r="BF23" i="12"/>
  <c r="BE23" i="12"/>
  <c r="BD23" i="12"/>
  <c r="BC23" i="12"/>
  <c r="BB23" i="12"/>
  <c r="BA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18" i="15"/>
  <c r="AE17" i="15"/>
  <c r="AE65" i="14"/>
  <c r="AE42" i="12"/>
  <c r="AE24" i="19"/>
  <c r="AE23" i="19"/>
  <c r="AE22" i="19"/>
  <c r="AE21" i="19"/>
  <c r="AE20" i="19"/>
  <c r="AE19" i="19"/>
  <c r="P34" i="19"/>
  <c r="AE105" i="19"/>
  <c r="AE101" i="19"/>
  <c r="AE100" i="19"/>
  <c r="AE99" i="19"/>
  <c r="AE98" i="19"/>
  <c r="AE97" i="19"/>
  <c r="AE96" i="19"/>
  <c r="AE95" i="19"/>
  <c r="BJ94" i="19"/>
  <c r="BJ93" i="19" s="1"/>
  <c r="BI94" i="19"/>
  <c r="BH94" i="19"/>
  <c r="BH93" i="19" s="1"/>
  <c r="BG94" i="19"/>
  <c r="BF94" i="19"/>
  <c r="BF93" i="19" s="1"/>
  <c r="BE94" i="19"/>
  <c r="BD94" i="19"/>
  <c r="BC94" i="19"/>
  <c r="BB94" i="19"/>
  <c r="BB93" i="19" s="1"/>
  <c r="BA94" i="19"/>
  <c r="AZ94" i="19"/>
  <c r="AZ93" i="19" s="1"/>
  <c r="AY94" i="19"/>
  <c r="AX94" i="19"/>
  <c r="AX93" i="19" s="1"/>
  <c r="AW94" i="19"/>
  <c r="AW93" i="19" s="1"/>
  <c r="AV94" i="19"/>
  <c r="AV93" i="19" s="1"/>
  <c r="AU94" i="19"/>
  <c r="AT94" i="19"/>
  <c r="AT93" i="19" s="1"/>
  <c r="AS94" i="19"/>
  <c r="AR94" i="19"/>
  <c r="AR93" i="19" s="1"/>
  <c r="AQ94" i="19"/>
  <c r="AP94" i="19"/>
  <c r="AP93" i="19" s="1"/>
  <c r="AO94" i="19"/>
  <c r="AN94" i="19"/>
  <c r="AM94" i="19"/>
  <c r="AL94" i="19"/>
  <c r="AL93" i="19" s="1"/>
  <c r="AK94" i="19"/>
  <c r="AJ94" i="19"/>
  <c r="AJ93" i="19" s="1"/>
  <c r="AI94" i="19"/>
  <c r="AH94" i="19"/>
  <c r="AH93" i="19" s="1"/>
  <c r="AG94" i="19"/>
  <c r="AG93" i="19" s="1"/>
  <c r="AF94" i="19"/>
  <c r="AF93" i="19" s="1"/>
  <c r="AE94" i="19"/>
  <c r="AB94" i="19"/>
  <c r="AB93" i="19" s="1"/>
  <c r="AA94" i="19"/>
  <c r="Y94" i="19"/>
  <c r="Y93" i="19" s="1"/>
  <c r="X94" i="19"/>
  <c r="X93" i="19" s="1"/>
  <c r="V94" i="19"/>
  <c r="U94" i="19"/>
  <c r="S94" i="19"/>
  <c r="R94" i="19"/>
  <c r="P94" i="19"/>
  <c r="P93" i="19" s="1"/>
  <c r="O94" i="19"/>
  <c r="BI93" i="19"/>
  <c r="BG93" i="19"/>
  <c r="BE93" i="19"/>
  <c r="BD93" i="19"/>
  <c r="BC93" i="19"/>
  <c r="BA93" i="19"/>
  <c r="AY93" i="19"/>
  <c r="AU93" i="19"/>
  <c r="AS93" i="19"/>
  <c r="AQ93" i="19"/>
  <c r="AO93" i="19"/>
  <c r="AN93" i="19"/>
  <c r="AM93" i="19"/>
  <c r="AK93" i="19"/>
  <c r="AI93" i="19"/>
  <c r="AE93" i="19"/>
  <c r="AA93" i="19"/>
  <c r="V93" i="19"/>
  <c r="U93" i="19"/>
  <c r="S93" i="19"/>
  <c r="R93" i="19"/>
  <c r="O93" i="19"/>
  <c r="AE89" i="19"/>
  <c r="AE88" i="19"/>
  <c r="AE87" i="19"/>
  <c r="AE86" i="19"/>
  <c r="BJ85" i="19"/>
  <c r="BJ79" i="19" s="1"/>
  <c r="BI85" i="19"/>
  <c r="BI79" i="19" s="1"/>
  <c r="BH85" i="19"/>
  <c r="BH79" i="19" s="1"/>
  <c r="BG85" i="19"/>
  <c r="BF85" i="19"/>
  <c r="BF79" i="19" s="1"/>
  <c r="BE85" i="19"/>
  <c r="BE79" i="19" s="1"/>
  <c r="BD85" i="19"/>
  <c r="BD79" i="19" s="1"/>
  <c r="BC85" i="19"/>
  <c r="BB85" i="19"/>
  <c r="BB79" i="19" s="1"/>
  <c r="BA85" i="19"/>
  <c r="BA79" i="19" s="1"/>
  <c r="BA77" i="19" s="1"/>
  <c r="AZ85" i="19"/>
  <c r="AZ79" i="19" s="1"/>
  <c r="AY85" i="19"/>
  <c r="AX85" i="19"/>
  <c r="AX79" i="19" s="1"/>
  <c r="AW85" i="19"/>
  <c r="AW79" i="19" s="1"/>
  <c r="AV85" i="19"/>
  <c r="AV79" i="19" s="1"/>
  <c r="AU85" i="19"/>
  <c r="AT85" i="19"/>
  <c r="AT79" i="19" s="1"/>
  <c r="AS85" i="19"/>
  <c r="AS79" i="19" s="1"/>
  <c r="AS77" i="19" s="1"/>
  <c r="AR85" i="19"/>
  <c r="AR79" i="19" s="1"/>
  <c r="AQ85" i="19"/>
  <c r="AP85" i="19"/>
  <c r="AP79" i="19" s="1"/>
  <c r="AO85" i="19"/>
  <c r="AO79" i="19" s="1"/>
  <c r="AN85" i="19"/>
  <c r="AN79" i="19" s="1"/>
  <c r="AM85" i="19"/>
  <c r="AL85" i="19"/>
  <c r="AL79" i="19" s="1"/>
  <c r="AK85" i="19"/>
  <c r="AK79" i="19" s="1"/>
  <c r="AK77" i="19" s="1"/>
  <c r="AJ85" i="19"/>
  <c r="AJ79" i="19" s="1"/>
  <c r="AI85" i="19"/>
  <c r="AH85" i="19"/>
  <c r="AH79" i="19" s="1"/>
  <c r="AG85" i="19"/>
  <c r="AG79" i="19" s="1"/>
  <c r="AF85" i="19"/>
  <c r="AF79" i="19" s="1"/>
  <c r="AE85" i="19"/>
  <c r="AB85" i="19"/>
  <c r="AB79" i="19" s="1"/>
  <c r="AA85" i="19"/>
  <c r="AA79" i="19" s="1"/>
  <c r="AA77" i="19" s="1"/>
  <c r="Y85" i="19"/>
  <c r="X85" i="19"/>
  <c r="X79" i="19" s="1"/>
  <c r="V85" i="19"/>
  <c r="V79" i="19" s="1"/>
  <c r="U85" i="19"/>
  <c r="U79" i="19" s="1"/>
  <c r="S85" i="19"/>
  <c r="R85" i="19"/>
  <c r="R79" i="19" s="1"/>
  <c r="P85" i="19"/>
  <c r="P79" i="19" s="1"/>
  <c r="O85" i="19"/>
  <c r="O79" i="19" s="1"/>
  <c r="AE84" i="19"/>
  <c r="AE83" i="19"/>
  <c r="BJ82" i="19"/>
  <c r="BI82" i="19"/>
  <c r="BI80" i="19" s="1"/>
  <c r="BH82" i="19"/>
  <c r="BH80" i="19" s="1"/>
  <c r="BG82" i="19"/>
  <c r="BF82" i="19"/>
  <c r="BE82" i="19"/>
  <c r="BE78" i="19" s="1"/>
  <c r="BE77" i="19" s="1"/>
  <c r="BD82" i="19"/>
  <c r="BD80" i="19" s="1"/>
  <c r="BC82" i="19"/>
  <c r="BB82" i="19"/>
  <c r="BA82" i="19"/>
  <c r="BA80" i="19" s="1"/>
  <c r="AZ82" i="19"/>
  <c r="AZ80" i="19" s="1"/>
  <c r="AY82" i="19"/>
  <c r="AX82" i="19"/>
  <c r="AW82" i="19"/>
  <c r="AW78" i="19" s="1"/>
  <c r="AW77" i="19" s="1"/>
  <c r="AV82" i="19"/>
  <c r="AV80" i="19" s="1"/>
  <c r="AU82" i="19"/>
  <c r="AT82" i="19"/>
  <c r="AS82" i="19"/>
  <c r="AS80" i="19" s="1"/>
  <c r="AR82" i="19"/>
  <c r="AR80" i="19" s="1"/>
  <c r="AQ82" i="19"/>
  <c r="AP82" i="19"/>
  <c r="AO82" i="19"/>
  <c r="AO78" i="19" s="1"/>
  <c r="AO77" i="19" s="1"/>
  <c r="AN82" i="19"/>
  <c r="AN80" i="19" s="1"/>
  <c r="AM82" i="19"/>
  <c r="AL82" i="19"/>
  <c r="AK82" i="19"/>
  <c r="AK80" i="19" s="1"/>
  <c r="AJ82" i="19"/>
  <c r="AJ80" i="19" s="1"/>
  <c r="AI82" i="19"/>
  <c r="AH82" i="19"/>
  <c r="AG82" i="19"/>
  <c r="AG78" i="19" s="1"/>
  <c r="AG77" i="19" s="1"/>
  <c r="AF82" i="19"/>
  <c r="AF80" i="19" s="1"/>
  <c r="AE82" i="19"/>
  <c r="AB82" i="19"/>
  <c r="AA82" i="19"/>
  <c r="AA80" i="19" s="1"/>
  <c r="Y82" i="19"/>
  <c r="X82" i="19"/>
  <c r="V82" i="19"/>
  <c r="V80" i="19" s="1"/>
  <c r="U82" i="19"/>
  <c r="U78" i="19" s="1"/>
  <c r="U77" i="19" s="1"/>
  <c r="S82" i="19"/>
  <c r="R82" i="19"/>
  <c r="R80" i="19" s="1"/>
  <c r="P82" i="19"/>
  <c r="O82" i="19"/>
  <c r="O80" i="19" s="1"/>
  <c r="AE81" i="19"/>
  <c r="BG80" i="19"/>
  <c r="BE80" i="19"/>
  <c r="BC80" i="19"/>
  <c r="AY80" i="19"/>
  <c r="AW80" i="19"/>
  <c r="AU80" i="19"/>
  <c r="AQ80" i="19"/>
  <c r="AO80" i="19"/>
  <c r="AM80" i="19"/>
  <c r="AI80" i="19"/>
  <c r="AG80" i="19"/>
  <c r="AE80" i="19"/>
  <c r="Y80" i="19"/>
  <c r="U80" i="19"/>
  <c r="S80" i="19"/>
  <c r="BG79" i="19"/>
  <c r="BC79" i="19"/>
  <c r="AY79" i="19"/>
  <c r="AU79" i="19"/>
  <c r="AQ79" i="19"/>
  <c r="AM79" i="19"/>
  <c r="AI79" i="19"/>
  <c r="AE79" i="19"/>
  <c r="Y79" i="19"/>
  <c r="S79" i="19"/>
  <c r="BI78" i="19"/>
  <c r="BI77" i="19" s="1"/>
  <c r="BG78" i="19"/>
  <c r="BC78" i="19"/>
  <c r="BC77" i="19" s="1"/>
  <c r="BA78" i="19"/>
  <c r="AY78" i="19"/>
  <c r="AU78" i="19"/>
  <c r="AS78" i="19"/>
  <c r="AQ78" i="19"/>
  <c r="AM78" i="19"/>
  <c r="AK78" i="19"/>
  <c r="AI78" i="19"/>
  <c r="AE78" i="19"/>
  <c r="AA78" i="19"/>
  <c r="Y78" i="19"/>
  <c r="S78" i="19"/>
  <c r="O78" i="19"/>
  <c r="AU77" i="19"/>
  <c r="AM77" i="19"/>
  <c r="AE77" i="19"/>
  <c r="AE71" i="19"/>
  <c r="AE70" i="19"/>
  <c r="AE69" i="19"/>
  <c r="AE68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BJ34" i="19"/>
  <c r="BI34" i="19"/>
  <c r="BH34" i="19"/>
  <c r="BG34" i="19"/>
  <c r="BF34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B34" i="19"/>
  <c r="AA34" i="19"/>
  <c r="Y34" i="19"/>
  <c r="X34" i="19"/>
  <c r="V34" i="19"/>
  <c r="U34" i="19"/>
  <c r="S34" i="19"/>
  <c r="R34" i="19"/>
  <c r="O34" i="19"/>
  <c r="AE33" i="19"/>
  <c r="AE30" i="19"/>
  <c r="AE29" i="19"/>
  <c r="AE28" i="19"/>
  <c r="AE27" i="19"/>
  <c r="AE26" i="19"/>
  <c r="AE25" i="19"/>
  <c r="AE18" i="19"/>
  <c r="AE17" i="19"/>
  <c r="AE16" i="19"/>
  <c r="AE15" i="19"/>
  <c r="AE14" i="19"/>
  <c r="AE13" i="19"/>
  <c r="AE12" i="19"/>
  <c r="AE11" i="19"/>
  <c r="BJ10" i="19"/>
  <c r="BI10" i="19"/>
  <c r="BI8" i="19" s="1"/>
  <c r="BH10" i="19"/>
  <c r="BH8" i="19" s="1"/>
  <c r="BG10" i="19"/>
  <c r="BG8" i="19" s="1"/>
  <c r="BF10" i="19"/>
  <c r="BE10" i="19"/>
  <c r="BE8" i="19" s="1"/>
  <c r="BD10" i="19"/>
  <c r="BD8" i="19" s="1"/>
  <c r="BC10" i="19"/>
  <c r="BC6" i="19" s="1"/>
  <c r="BB10" i="19"/>
  <c r="BA10" i="19"/>
  <c r="AZ10" i="19"/>
  <c r="AZ8" i="19" s="1"/>
  <c r="AY10" i="19"/>
  <c r="AY8" i="19" s="1"/>
  <c r="AX10" i="19"/>
  <c r="AW10" i="19"/>
  <c r="AV10" i="19"/>
  <c r="AV8" i="19" s="1"/>
  <c r="AU10" i="19"/>
  <c r="AU8" i="19" s="1"/>
  <c r="AT10" i="19"/>
  <c r="AS10" i="19"/>
  <c r="AR10" i="19"/>
  <c r="AR8" i="19" s="1"/>
  <c r="AQ10" i="19"/>
  <c r="AQ6" i="19" s="1"/>
  <c r="AP10" i="19"/>
  <c r="AO10" i="19"/>
  <c r="AN10" i="19"/>
  <c r="AN8" i="19" s="1"/>
  <c r="AM10" i="19"/>
  <c r="AM6" i="19" s="1"/>
  <c r="AL10" i="19"/>
  <c r="AK10" i="19"/>
  <c r="AJ10" i="19"/>
  <c r="AJ8" i="19" s="1"/>
  <c r="AI10" i="19"/>
  <c r="AI8" i="19" s="1"/>
  <c r="AH10" i="19"/>
  <c r="AG10" i="19"/>
  <c r="AF10" i="19"/>
  <c r="AF8" i="19" s="1"/>
  <c r="AE10" i="19"/>
  <c r="AB10" i="19"/>
  <c r="AA10" i="19"/>
  <c r="Y10" i="19"/>
  <c r="X10" i="19"/>
  <c r="X8" i="19" s="1"/>
  <c r="V10" i="19"/>
  <c r="V8" i="19" s="1"/>
  <c r="U10" i="19"/>
  <c r="S10" i="19"/>
  <c r="R10" i="19"/>
  <c r="R8" i="19" s="1"/>
  <c r="P10" i="19"/>
  <c r="O10" i="19"/>
  <c r="AE9" i="19"/>
  <c r="BJ8" i="19"/>
  <c r="BF8" i="19"/>
  <c r="BB8" i="19"/>
  <c r="BA8" i="19"/>
  <c r="AX8" i="19"/>
  <c r="AW8" i="19"/>
  <c r="AT8" i="19"/>
  <c r="AS8" i="19"/>
  <c r="AQ8" i="19"/>
  <c r="AP8" i="19"/>
  <c r="AO8" i="19"/>
  <c r="AL8" i="19"/>
  <c r="AK8" i="19"/>
  <c r="AH8" i="19"/>
  <c r="AG8" i="19"/>
  <c r="AE8" i="19"/>
  <c r="AB8" i="19"/>
  <c r="AA8" i="19"/>
  <c r="Y8" i="19"/>
  <c r="U8" i="19"/>
  <c r="S8" i="19"/>
  <c r="O8" i="19"/>
  <c r="BJ7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B7" i="19"/>
  <c r="AA7" i="19"/>
  <c r="Y7" i="19"/>
  <c r="X7" i="19"/>
  <c r="V7" i="19"/>
  <c r="U7" i="19"/>
  <c r="S7" i="19"/>
  <c r="R7" i="19"/>
  <c r="P7" i="19"/>
  <c r="O7" i="19"/>
  <c r="BJ6" i="19"/>
  <c r="BI6" i="19"/>
  <c r="BH6" i="19"/>
  <c r="BF6" i="19"/>
  <c r="BF5" i="19" s="1"/>
  <c r="BE6" i="19"/>
  <c r="BE5" i="19" s="1"/>
  <c r="BD6" i="19"/>
  <c r="BB6" i="19"/>
  <c r="BB5" i="19" s="1"/>
  <c r="BA6" i="19"/>
  <c r="BA5" i="19" s="1"/>
  <c r="AZ6" i="19"/>
  <c r="AZ5" i="19" s="1"/>
  <c r="AX6" i="19"/>
  <c r="AX5" i="19" s="1"/>
  <c r="AW6" i="19"/>
  <c r="AV6" i="19"/>
  <c r="AT6" i="19"/>
  <c r="AT5" i="19" s="1"/>
  <c r="AS6" i="19"/>
  <c r="AR6" i="19"/>
  <c r="AP6" i="19"/>
  <c r="AP5" i="19" s="1"/>
  <c r="AO6" i="19"/>
  <c r="AO5" i="19" s="1"/>
  <c r="AN6" i="19"/>
  <c r="AL6" i="19"/>
  <c r="AL5" i="19" s="1"/>
  <c r="AK6" i="19"/>
  <c r="AK5" i="19" s="1"/>
  <c r="AJ6" i="19"/>
  <c r="AJ5" i="19" s="1"/>
  <c r="AH6" i="19"/>
  <c r="AH5" i="19" s="1"/>
  <c r="AG6" i="19"/>
  <c r="AF6" i="19"/>
  <c r="AE6" i="19"/>
  <c r="AB6" i="19"/>
  <c r="AB5" i="19" s="1"/>
  <c r="AA6" i="19"/>
  <c r="Y6" i="19"/>
  <c r="V6" i="19"/>
  <c r="V5" i="19" s="1"/>
  <c r="U6" i="19"/>
  <c r="S6" i="19"/>
  <c r="O6" i="19"/>
  <c r="O5" i="19" s="1"/>
  <c r="BJ5" i="19"/>
  <c r="AE5" i="19"/>
  <c r="AB4" i="19"/>
  <c r="AA4" i="19"/>
  <c r="Y4" i="19"/>
  <c r="X4" i="19"/>
  <c r="V4" i="19"/>
  <c r="U4" i="19"/>
  <c r="S4" i="19"/>
  <c r="R4" i="19"/>
  <c r="P4" i="19"/>
  <c r="O4" i="19"/>
  <c r="J24" i="19" s="1"/>
  <c r="I3" i="19"/>
  <c r="AF4" i="19" s="1" a="1"/>
  <c r="P28" i="18"/>
  <c r="AE59" i="18"/>
  <c r="AE58" i="18"/>
  <c r="AE57" i="18"/>
  <c r="AE56" i="18"/>
  <c r="AE65" i="18"/>
  <c r="AE64" i="18"/>
  <c r="AE63" i="18"/>
  <c r="AE6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11" i="18"/>
  <c r="AE99" i="18"/>
  <c r="AE95" i="18"/>
  <c r="AE94" i="18"/>
  <c r="AE93" i="18"/>
  <c r="AE92" i="18"/>
  <c r="AE91" i="18"/>
  <c r="AE90" i="18"/>
  <c r="AE89" i="18"/>
  <c r="BJ88" i="18"/>
  <c r="BJ87" i="18" s="1"/>
  <c r="BI88" i="18"/>
  <c r="BI87" i="18" s="1"/>
  <c r="BH88" i="18"/>
  <c r="BH87" i="18" s="1"/>
  <c r="BG88" i="18"/>
  <c r="BG87" i="18" s="1"/>
  <c r="BF88" i="18"/>
  <c r="BF87" i="18" s="1"/>
  <c r="BE88" i="18"/>
  <c r="BE87" i="18" s="1"/>
  <c r="BD88" i="18"/>
  <c r="BD87" i="18" s="1"/>
  <c r="BC88" i="18"/>
  <c r="BB88" i="18"/>
  <c r="BB87" i="18" s="1"/>
  <c r="BA88" i="18"/>
  <c r="BA87" i="18" s="1"/>
  <c r="AZ88" i="18"/>
  <c r="AZ87" i="18" s="1"/>
  <c r="AY88" i="18"/>
  <c r="AY87" i="18" s="1"/>
  <c r="AX88" i="18"/>
  <c r="AX87" i="18" s="1"/>
  <c r="AW88" i="18"/>
  <c r="AV88" i="18"/>
  <c r="AV87" i="18" s="1"/>
  <c r="AU88" i="18"/>
  <c r="AU87" i="18" s="1"/>
  <c r="AT88" i="18"/>
  <c r="AT87" i="18" s="1"/>
  <c r="AS88" i="18"/>
  <c r="AS87" i="18" s="1"/>
  <c r="AR88" i="18"/>
  <c r="AR87" i="18" s="1"/>
  <c r="AQ88" i="18"/>
  <c r="AQ87" i="18" s="1"/>
  <c r="AP88" i="18"/>
  <c r="AP87" i="18" s="1"/>
  <c r="AO88" i="18"/>
  <c r="AO87" i="18" s="1"/>
  <c r="AN88" i="18"/>
  <c r="AN87" i="18" s="1"/>
  <c r="AM88" i="18"/>
  <c r="AL88" i="18"/>
  <c r="AL87" i="18" s="1"/>
  <c r="AK88" i="18"/>
  <c r="AK87" i="18" s="1"/>
  <c r="AJ88" i="18"/>
  <c r="AJ87" i="18" s="1"/>
  <c r="AI88" i="18"/>
  <c r="AI87" i="18" s="1"/>
  <c r="AH88" i="18"/>
  <c r="AH87" i="18" s="1"/>
  <c r="AG88" i="18"/>
  <c r="AF88" i="18"/>
  <c r="AF87" i="18" s="1"/>
  <c r="AE88" i="18"/>
  <c r="AB88" i="18"/>
  <c r="AB87" i="18" s="1"/>
  <c r="AA88" i="18"/>
  <c r="AA87" i="18" s="1"/>
  <c r="Y88" i="18"/>
  <c r="Y87" i="18" s="1"/>
  <c r="X88" i="18"/>
  <c r="X87" i="18" s="1"/>
  <c r="V88" i="18"/>
  <c r="V87" i="18" s="1"/>
  <c r="U88" i="18"/>
  <c r="U87" i="18" s="1"/>
  <c r="S88" i="18"/>
  <c r="R88" i="18"/>
  <c r="P88" i="18"/>
  <c r="P87" i="18" s="1"/>
  <c r="O88" i="18"/>
  <c r="O87" i="18" s="1"/>
  <c r="BC87" i="18"/>
  <c r="AW87" i="18"/>
  <c r="AM87" i="18"/>
  <c r="AG87" i="18"/>
  <c r="AE87" i="18"/>
  <c r="S87" i="18"/>
  <c r="R87" i="18"/>
  <c r="AE83" i="18"/>
  <c r="AE82" i="18"/>
  <c r="AE81" i="18"/>
  <c r="AE80" i="18"/>
  <c r="BJ79" i="18"/>
  <c r="BJ73" i="18" s="1"/>
  <c r="BI79" i="18"/>
  <c r="BI73" i="18" s="1"/>
  <c r="BH79" i="18"/>
  <c r="BH73" i="18" s="1"/>
  <c r="BG79" i="18"/>
  <c r="BG73" i="18" s="1"/>
  <c r="BF79" i="18"/>
  <c r="BF73" i="18" s="1"/>
  <c r="BE79" i="18"/>
  <c r="BE73" i="18" s="1"/>
  <c r="BD79" i="18"/>
  <c r="BD73" i="18" s="1"/>
  <c r="BC79" i="18"/>
  <c r="BC73" i="18" s="1"/>
  <c r="BB79" i="18"/>
  <c r="BB73" i="18" s="1"/>
  <c r="BA79" i="18"/>
  <c r="AZ79" i="18"/>
  <c r="AZ73" i="18" s="1"/>
  <c r="AY79" i="18"/>
  <c r="AY73" i="18" s="1"/>
  <c r="AX79" i="18"/>
  <c r="AX73" i="18" s="1"/>
  <c r="AW79" i="18"/>
  <c r="AV79" i="18"/>
  <c r="AV73" i="18" s="1"/>
  <c r="AU79" i="18"/>
  <c r="AU73" i="18" s="1"/>
  <c r="AT79" i="18"/>
  <c r="AT73" i="18" s="1"/>
  <c r="AS79" i="18"/>
  <c r="AS73" i="18" s="1"/>
  <c r="AR79" i="18"/>
  <c r="AR73" i="18" s="1"/>
  <c r="AQ79" i="18"/>
  <c r="AQ73" i="18" s="1"/>
  <c r="AP79" i="18"/>
  <c r="AP73" i="18" s="1"/>
  <c r="AO79" i="18"/>
  <c r="AO73" i="18" s="1"/>
  <c r="AN79" i="18"/>
  <c r="AN73" i="18" s="1"/>
  <c r="AM79" i="18"/>
  <c r="AL79" i="18"/>
  <c r="AL73" i="18" s="1"/>
  <c r="AK79" i="18"/>
  <c r="AJ79" i="18"/>
  <c r="AJ73" i="18" s="1"/>
  <c r="AI79" i="18"/>
  <c r="AI73" i="18" s="1"/>
  <c r="AH79" i="18"/>
  <c r="AH73" i="18" s="1"/>
  <c r="AG79" i="18"/>
  <c r="AG73" i="18" s="1"/>
  <c r="AF79" i="18"/>
  <c r="AF73" i="18" s="1"/>
  <c r="AE79" i="18"/>
  <c r="AB79" i="18"/>
  <c r="AB73" i="18" s="1"/>
  <c r="AA79" i="18"/>
  <c r="Y79" i="18"/>
  <c r="Y73" i="18" s="1"/>
  <c r="X79" i="18"/>
  <c r="X73" i="18" s="1"/>
  <c r="V79" i="18"/>
  <c r="U79" i="18"/>
  <c r="U73" i="18" s="1"/>
  <c r="S79" i="18"/>
  <c r="S73" i="18" s="1"/>
  <c r="R79" i="18"/>
  <c r="R73" i="18" s="1"/>
  <c r="P79" i="18"/>
  <c r="P73" i="18" s="1"/>
  <c r="O79" i="18"/>
  <c r="O73" i="18" s="1"/>
  <c r="AE78" i="18"/>
  <c r="AE77" i="18"/>
  <c r="BJ76" i="18"/>
  <c r="BI76" i="18"/>
  <c r="BI74" i="18" s="1"/>
  <c r="BH76" i="18"/>
  <c r="BH74" i="18" s="1"/>
  <c r="BG76" i="18"/>
  <c r="BG74" i="18" s="1"/>
  <c r="BF76" i="18"/>
  <c r="BE76" i="18"/>
  <c r="BE72" i="18" s="1"/>
  <c r="BD76" i="18"/>
  <c r="BD74" i="18" s="1"/>
  <c r="BC76" i="18"/>
  <c r="BC74" i="18" s="1"/>
  <c r="BB76" i="18"/>
  <c r="BA76" i="18"/>
  <c r="BA72" i="18" s="1"/>
  <c r="BA71" i="18" s="1"/>
  <c r="AZ76" i="18"/>
  <c r="AZ74" i="18" s="1"/>
  <c r="AY76" i="18"/>
  <c r="AY74" i="18" s="1"/>
  <c r="AX76" i="18"/>
  <c r="AW76" i="18"/>
  <c r="AV76" i="18"/>
  <c r="AV74" i="18" s="1"/>
  <c r="AU76" i="18"/>
  <c r="AU74" i="18" s="1"/>
  <c r="AT76" i="18"/>
  <c r="AS76" i="18"/>
  <c r="AS74" i="18" s="1"/>
  <c r="AR76" i="18"/>
  <c r="AR74" i="18" s="1"/>
  <c r="AQ76" i="18"/>
  <c r="AQ74" i="18" s="1"/>
  <c r="AP76" i="18"/>
  <c r="AO76" i="18"/>
  <c r="AO72" i="18" s="1"/>
  <c r="AO71" i="18" s="1"/>
  <c r="AN76" i="18"/>
  <c r="AN74" i="18" s="1"/>
  <c r="AM76" i="18"/>
  <c r="AM74" i="18" s="1"/>
  <c r="AL76" i="18"/>
  <c r="AK76" i="18"/>
  <c r="AJ76" i="18"/>
  <c r="AJ74" i="18" s="1"/>
  <c r="AI76" i="18"/>
  <c r="AI74" i="18" s="1"/>
  <c r="AH76" i="18"/>
  <c r="AG76" i="18"/>
  <c r="AF76" i="18"/>
  <c r="AF74" i="18" s="1"/>
  <c r="AE76" i="18"/>
  <c r="AB76" i="18"/>
  <c r="AA76" i="18"/>
  <c r="AA74" i="18" s="1"/>
  <c r="Y76" i="18"/>
  <c r="Y74" i="18" s="1"/>
  <c r="X76" i="18"/>
  <c r="V76" i="18"/>
  <c r="V74" i="18" s="1"/>
  <c r="U76" i="18"/>
  <c r="S76" i="18"/>
  <c r="S72" i="18" s="1"/>
  <c r="R76" i="18"/>
  <c r="R74" i="18" s="1"/>
  <c r="P76" i="18"/>
  <c r="P72" i="18" s="1"/>
  <c r="P71" i="18" s="1"/>
  <c r="O76" i="18"/>
  <c r="AE75" i="18"/>
  <c r="BA74" i="18"/>
  <c r="AW74" i="18"/>
  <c r="AK74" i="18"/>
  <c r="AG74" i="18"/>
  <c r="AE74" i="18"/>
  <c r="U74" i="18"/>
  <c r="O74" i="18"/>
  <c r="BA73" i="18"/>
  <c r="AW73" i="18"/>
  <c r="AM73" i="18"/>
  <c r="AK73" i="18"/>
  <c r="AE73" i="18"/>
  <c r="AA73" i="18"/>
  <c r="V73" i="18"/>
  <c r="BI72" i="18"/>
  <c r="BH72" i="18"/>
  <c r="AW72" i="18"/>
  <c r="AS72" i="18"/>
  <c r="AM72" i="18"/>
  <c r="AK72" i="18"/>
  <c r="AG72" i="18"/>
  <c r="AE72" i="18"/>
  <c r="U72" i="18"/>
  <c r="O72" i="18"/>
  <c r="AE71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BJ28" i="18"/>
  <c r="BI28" i="18"/>
  <c r="BI7" i="18" s="1"/>
  <c r="BH28" i="18"/>
  <c r="BH7" i="18" s="1"/>
  <c r="BG28" i="18"/>
  <c r="BG7" i="18" s="1"/>
  <c r="BF28" i="18"/>
  <c r="BE28" i="18"/>
  <c r="BD28" i="18"/>
  <c r="BD7" i="18" s="1"/>
  <c r="BC28" i="18"/>
  <c r="BC7" i="18" s="1"/>
  <c r="BB28" i="18"/>
  <c r="BA28" i="18"/>
  <c r="AZ28" i="18"/>
  <c r="AZ7" i="18" s="1"/>
  <c r="AY28" i="18"/>
  <c r="AY7" i="18" s="1"/>
  <c r="AX28" i="18"/>
  <c r="AW28" i="18"/>
  <c r="AV28" i="18"/>
  <c r="AV7" i="18" s="1"/>
  <c r="AU28" i="18"/>
  <c r="AU7" i="18" s="1"/>
  <c r="AT28" i="18"/>
  <c r="AS28" i="18"/>
  <c r="AS7" i="18" s="1"/>
  <c r="AR28" i="18"/>
  <c r="AR7" i="18" s="1"/>
  <c r="AQ28" i="18"/>
  <c r="AQ7" i="18" s="1"/>
  <c r="AP28" i="18"/>
  <c r="AO28" i="18"/>
  <c r="AN28" i="18"/>
  <c r="AN7" i="18" s="1"/>
  <c r="AM28" i="18"/>
  <c r="AM7" i="18" s="1"/>
  <c r="AL28" i="18"/>
  <c r="AK28" i="18"/>
  <c r="AJ28" i="18"/>
  <c r="AJ7" i="18" s="1"/>
  <c r="AI28" i="18"/>
  <c r="AI7" i="18" s="1"/>
  <c r="AH28" i="18"/>
  <c r="AG28" i="18"/>
  <c r="AF28" i="18"/>
  <c r="AF7" i="18" s="1"/>
  <c r="AE28" i="18"/>
  <c r="AB28" i="18"/>
  <c r="AA28" i="18"/>
  <c r="AA7" i="18" s="1"/>
  <c r="Y28" i="18"/>
  <c r="Y7" i="18" s="1"/>
  <c r="X28" i="18"/>
  <c r="X7" i="18" s="1"/>
  <c r="V28" i="18"/>
  <c r="U28" i="18"/>
  <c r="U7" i="18" s="1"/>
  <c r="S28" i="18"/>
  <c r="R28" i="18"/>
  <c r="R7" i="18" s="1"/>
  <c r="P7" i="18"/>
  <c r="O28" i="18"/>
  <c r="O7" i="18" s="1"/>
  <c r="AE27" i="18"/>
  <c r="AE12" i="18"/>
  <c r="BJ10" i="18"/>
  <c r="BJ8" i="18" s="1"/>
  <c r="BI10" i="18"/>
  <c r="BI8" i="18" s="1"/>
  <c r="BH10" i="18"/>
  <c r="BH8" i="18" s="1"/>
  <c r="BG10" i="18"/>
  <c r="BF10" i="18"/>
  <c r="BF8" i="18" s="1"/>
  <c r="BE10" i="18"/>
  <c r="BE6" i="18" s="1"/>
  <c r="BD10" i="18"/>
  <c r="BD8" i="18" s="1"/>
  <c r="BC10" i="18"/>
  <c r="BC6" i="18" s="1"/>
  <c r="BB10" i="18"/>
  <c r="BB8" i="18" s="1"/>
  <c r="BA10" i="18"/>
  <c r="BA6" i="18" s="1"/>
  <c r="AZ10" i="18"/>
  <c r="AZ8" i="18" s="1"/>
  <c r="AY10" i="18"/>
  <c r="AX10" i="18"/>
  <c r="AW10" i="18"/>
  <c r="AW6" i="18" s="1"/>
  <c r="AV10" i="18"/>
  <c r="AV8" i="18" s="1"/>
  <c r="AU10" i="18"/>
  <c r="AT10" i="18"/>
  <c r="AT8" i="18" s="1"/>
  <c r="AS10" i="18"/>
  <c r="AS8" i="18" s="1"/>
  <c r="AR10" i="18"/>
  <c r="AR8" i="18" s="1"/>
  <c r="AQ10" i="18"/>
  <c r="AP10" i="18"/>
  <c r="AP8" i="18" s="1"/>
  <c r="AO10" i="18"/>
  <c r="AO6" i="18" s="1"/>
  <c r="AN10" i="18"/>
  <c r="AN8" i="18" s="1"/>
  <c r="AM10" i="18"/>
  <c r="AM6" i="18" s="1"/>
  <c r="AL10" i="18"/>
  <c r="AL8" i="18" s="1"/>
  <c r="AK10" i="18"/>
  <c r="AK6" i="18" s="1"/>
  <c r="AJ10" i="18"/>
  <c r="AJ8" i="18" s="1"/>
  <c r="AI10" i="18"/>
  <c r="AH10" i="18"/>
  <c r="AH8" i="18" s="1"/>
  <c r="AG10" i="18"/>
  <c r="AG6" i="18" s="1"/>
  <c r="AF10" i="18"/>
  <c r="AF8" i="18" s="1"/>
  <c r="AE10" i="18"/>
  <c r="AB10" i="18"/>
  <c r="AB8" i="18" s="1"/>
  <c r="AA10" i="18"/>
  <c r="AA8" i="18" s="1"/>
  <c r="Y10" i="18"/>
  <c r="X10" i="18"/>
  <c r="X8" i="18" s="1"/>
  <c r="V10" i="18"/>
  <c r="V8" i="18" s="1"/>
  <c r="U10" i="18"/>
  <c r="U8" i="18" s="1"/>
  <c r="S10" i="18"/>
  <c r="S8" i="18" s="1"/>
  <c r="R10" i="18"/>
  <c r="R6" i="18" s="1"/>
  <c r="R5" i="18" s="1"/>
  <c r="P10" i="18"/>
  <c r="P6" i="18" s="1"/>
  <c r="O10" i="18"/>
  <c r="AE9" i="18"/>
  <c r="AX8" i="18"/>
  <c r="AE8" i="18"/>
  <c r="BJ7" i="18"/>
  <c r="BF7" i="18"/>
  <c r="BB7" i="18"/>
  <c r="AX7" i="18"/>
  <c r="AT7" i="18"/>
  <c r="AP7" i="18"/>
  <c r="AL7" i="18"/>
  <c r="AH7" i="18"/>
  <c r="AE7" i="18"/>
  <c r="AB7" i="18"/>
  <c r="V7" i="18"/>
  <c r="S7" i="18"/>
  <c r="BJ6" i="18"/>
  <c r="BF6" i="18"/>
  <c r="BB6" i="18"/>
  <c r="AZ6" i="18"/>
  <c r="AX6" i="18"/>
  <c r="AX5" i="18" s="1"/>
  <c r="AT6" i="18"/>
  <c r="AS6" i="18"/>
  <c r="AP6" i="18"/>
  <c r="AL6" i="18"/>
  <c r="AH6" i="18"/>
  <c r="AE6" i="18"/>
  <c r="AB6" i="18"/>
  <c r="V6" i="18"/>
  <c r="O6" i="18"/>
  <c r="AE5" i="18"/>
  <c r="AB4" i="18"/>
  <c r="AA4" i="18"/>
  <c r="Y4" i="18"/>
  <c r="X4" i="18"/>
  <c r="V4" i="18"/>
  <c r="U4" i="18"/>
  <c r="S4" i="18"/>
  <c r="R4" i="18"/>
  <c r="P4" i="18"/>
  <c r="O4" i="18"/>
  <c r="I3" i="18"/>
  <c r="AF4" i="18" s="1" a="1"/>
  <c r="G18" i="29" l="1"/>
  <c r="G29" i="29"/>
  <c r="G67" i="29"/>
  <c r="G71" i="29"/>
  <c r="G75" i="29"/>
  <c r="AC3" i="29"/>
  <c r="AK3" i="29"/>
  <c r="AS3" i="29"/>
  <c r="F12" i="29"/>
  <c r="F20" i="29"/>
  <c r="G59" i="29"/>
  <c r="AQ80" i="29"/>
  <c r="AD3" i="29"/>
  <c r="AH3" i="29"/>
  <c r="AL3" i="29"/>
  <c r="AP3" i="29"/>
  <c r="AT3" i="29"/>
  <c r="AX3" i="29"/>
  <c r="BB3" i="29"/>
  <c r="BF3" i="29"/>
  <c r="AB4" i="29"/>
  <c r="AB3" i="29" s="1"/>
  <c r="F6" i="29"/>
  <c r="G12" i="29"/>
  <c r="F14" i="29"/>
  <c r="G20" i="29"/>
  <c r="F22" i="29"/>
  <c r="F30" i="29"/>
  <c r="F32" i="29"/>
  <c r="AE80" i="29"/>
  <c r="AO3" i="29"/>
  <c r="BA3" i="29"/>
  <c r="BE3" i="29"/>
  <c r="G5" i="29"/>
  <c r="BF80" i="29"/>
  <c r="BB80" i="29"/>
  <c r="AX80" i="29"/>
  <c r="AT80" i="29"/>
  <c r="AP80" i="29"/>
  <c r="AL80" i="29"/>
  <c r="AH80" i="29"/>
  <c r="AD80" i="29"/>
  <c r="BE80" i="29"/>
  <c r="BA80" i="29"/>
  <c r="AW80" i="29"/>
  <c r="AS80" i="29"/>
  <c r="AO80" i="29"/>
  <c r="AK80" i="29"/>
  <c r="AG80" i="29"/>
  <c r="AC80" i="29"/>
  <c r="BD80" i="29"/>
  <c r="AZ80" i="29"/>
  <c r="AV80" i="29"/>
  <c r="AR80" i="29"/>
  <c r="AN80" i="29"/>
  <c r="AJ80" i="29"/>
  <c r="AF80" i="29"/>
  <c r="AB80" i="29"/>
  <c r="G10" i="29"/>
  <c r="G63" i="29"/>
  <c r="AE3" i="29"/>
  <c r="AI3" i="29"/>
  <c r="AM3" i="29"/>
  <c r="AQ3" i="29"/>
  <c r="AU3" i="29"/>
  <c r="AY3" i="29"/>
  <c r="BC3" i="29"/>
  <c r="F75" i="29"/>
  <c r="G74" i="29"/>
  <c r="F71" i="29"/>
  <c r="G70" i="29"/>
  <c r="F67" i="29"/>
  <c r="G66" i="29"/>
  <c r="F63" i="29"/>
  <c r="G62" i="29"/>
  <c r="F59" i="29"/>
  <c r="G58" i="29"/>
  <c r="F55" i="29"/>
  <c r="G54" i="29"/>
  <c r="G52" i="29"/>
  <c r="F43" i="29"/>
  <c r="G41" i="29"/>
  <c r="G80" i="29"/>
  <c r="F74" i="29"/>
  <c r="G73" i="29"/>
  <c r="F70" i="29"/>
  <c r="G69" i="29"/>
  <c r="F66" i="29"/>
  <c r="G65" i="29"/>
  <c r="F62" i="29"/>
  <c r="G61" i="29"/>
  <c r="F58" i="29"/>
  <c r="G57" i="29"/>
  <c r="F54" i="29"/>
  <c r="F52" i="29"/>
  <c r="G47" i="29"/>
  <c r="F41" i="29"/>
  <c r="G39" i="29"/>
  <c r="F80" i="29"/>
  <c r="G76" i="29"/>
  <c r="F73" i="29"/>
  <c r="G72" i="29"/>
  <c r="F69" i="29"/>
  <c r="G68" i="29"/>
  <c r="F65" i="29"/>
  <c r="G64" i="29"/>
  <c r="F61" i="29"/>
  <c r="G60" i="29"/>
  <c r="F57" i="29"/>
  <c r="G56" i="29"/>
  <c r="G53" i="29"/>
  <c r="F47" i="29"/>
  <c r="G45" i="29"/>
  <c r="F39" i="29"/>
  <c r="G36" i="29"/>
  <c r="G6" i="29"/>
  <c r="F8" i="29"/>
  <c r="G14" i="29"/>
  <c r="F16" i="29"/>
  <c r="G22" i="29"/>
  <c r="F24" i="29"/>
  <c r="G30" i="29"/>
  <c r="G32" i="29"/>
  <c r="F36" i="29"/>
  <c r="F45" i="29"/>
  <c r="AI80" i="29"/>
  <c r="AY80" i="29"/>
  <c r="AG3" i="29"/>
  <c r="AW3" i="29"/>
  <c r="AF3" i="29"/>
  <c r="AJ3" i="29"/>
  <c r="AN3" i="29"/>
  <c r="AR3" i="29"/>
  <c r="AV3" i="29"/>
  <c r="AZ3" i="29"/>
  <c r="F5" i="29"/>
  <c r="G8" i="29"/>
  <c r="F10" i="29"/>
  <c r="G16" i="29"/>
  <c r="F18" i="29"/>
  <c r="G24" i="29"/>
  <c r="F29" i="29"/>
  <c r="G43" i="29"/>
  <c r="F56" i="29"/>
  <c r="F60" i="29"/>
  <c r="F64" i="29"/>
  <c r="F68" i="29"/>
  <c r="F72" i="29"/>
  <c r="F76" i="29"/>
  <c r="AM80" i="29"/>
  <c r="BC80" i="29"/>
  <c r="AB4" i="26"/>
  <c r="AB3" i="26" s="1"/>
  <c r="BF3" i="26"/>
  <c r="BB3" i="26"/>
  <c r="AX3" i="26"/>
  <c r="AT3" i="26"/>
  <c r="AP3" i="26"/>
  <c r="AL3" i="26"/>
  <c r="AH3" i="26"/>
  <c r="AD3" i="26"/>
  <c r="BE3" i="26"/>
  <c r="BA3" i="26"/>
  <c r="AW3" i="26"/>
  <c r="AS3" i="26"/>
  <c r="AO3" i="26"/>
  <c r="AK3" i="26"/>
  <c r="AG3" i="26"/>
  <c r="AC3" i="26"/>
  <c r="BC3" i="26"/>
  <c r="AY3" i="26"/>
  <c r="AU3" i="26"/>
  <c r="AQ3" i="26"/>
  <c r="AM3" i="26"/>
  <c r="AE3" i="26"/>
  <c r="BD3" i="26"/>
  <c r="AZ3" i="26"/>
  <c r="AV3" i="26"/>
  <c r="AR3" i="26"/>
  <c r="AN3" i="26"/>
  <c r="AJ3" i="26"/>
  <c r="AF3" i="26"/>
  <c r="AI3" i="26"/>
  <c r="F8" i="26"/>
  <c r="F24" i="26"/>
  <c r="F5" i="26"/>
  <c r="G8" i="26"/>
  <c r="F10" i="26"/>
  <c r="G16" i="26"/>
  <c r="F18" i="26"/>
  <c r="G24" i="26"/>
  <c r="F29" i="26"/>
  <c r="F53" i="26"/>
  <c r="AE80" i="26"/>
  <c r="G14" i="26"/>
  <c r="G32" i="26"/>
  <c r="G55" i="26"/>
  <c r="G67" i="26"/>
  <c r="G71" i="26"/>
  <c r="G5" i="26"/>
  <c r="BF80" i="26"/>
  <c r="BB80" i="26"/>
  <c r="AX80" i="26"/>
  <c r="AT80" i="26"/>
  <c r="AP80" i="26"/>
  <c r="AL80" i="26"/>
  <c r="AH80" i="26"/>
  <c r="AD80" i="26"/>
  <c r="BE80" i="26"/>
  <c r="BA80" i="26"/>
  <c r="AW80" i="26"/>
  <c r="AS80" i="26"/>
  <c r="AO80" i="26"/>
  <c r="AK80" i="26"/>
  <c r="AG80" i="26"/>
  <c r="AC80" i="26"/>
  <c r="BD80" i="26"/>
  <c r="AZ80" i="26"/>
  <c r="AV80" i="26"/>
  <c r="AR80" i="26"/>
  <c r="AN80" i="26"/>
  <c r="AJ80" i="26"/>
  <c r="AF80" i="26"/>
  <c r="AB80" i="26"/>
  <c r="G10" i="26"/>
  <c r="F12" i="26"/>
  <c r="G18" i="26"/>
  <c r="F20" i="26"/>
  <c r="G29" i="26"/>
  <c r="F36" i="26"/>
  <c r="AI80" i="26"/>
  <c r="AY80" i="26"/>
  <c r="F75" i="26"/>
  <c r="G74" i="26"/>
  <c r="F71" i="26"/>
  <c r="G70" i="26"/>
  <c r="F67" i="26"/>
  <c r="G66" i="26"/>
  <c r="F63" i="26"/>
  <c r="G62" i="26"/>
  <c r="F59" i="26"/>
  <c r="G58" i="26"/>
  <c r="F55" i="26"/>
  <c r="G54" i="26"/>
  <c r="G52" i="26"/>
  <c r="F43" i="26"/>
  <c r="G41" i="26"/>
  <c r="G80" i="26"/>
  <c r="F74" i="26"/>
  <c r="G73" i="26"/>
  <c r="F70" i="26"/>
  <c r="G69" i="26"/>
  <c r="F66" i="26"/>
  <c r="G65" i="26"/>
  <c r="F62" i="26"/>
  <c r="G61" i="26"/>
  <c r="F58" i="26"/>
  <c r="G57" i="26"/>
  <c r="F54" i="26"/>
  <c r="F52" i="26"/>
  <c r="G47" i="26"/>
  <c r="F41" i="26"/>
  <c r="G39" i="26"/>
  <c r="F80" i="26"/>
  <c r="G76" i="26"/>
  <c r="F73" i="26"/>
  <c r="G72" i="26"/>
  <c r="F69" i="26"/>
  <c r="G68" i="26"/>
  <c r="F65" i="26"/>
  <c r="G64" i="26"/>
  <c r="F61" i="26"/>
  <c r="G60" i="26"/>
  <c r="F57" i="26"/>
  <c r="G56" i="26"/>
  <c r="G53" i="26"/>
  <c r="F47" i="26"/>
  <c r="G45" i="26"/>
  <c r="F39" i="26"/>
  <c r="G36" i="26"/>
  <c r="G6" i="26"/>
  <c r="F16" i="26"/>
  <c r="G22" i="26"/>
  <c r="G30" i="26"/>
  <c r="G59" i="26"/>
  <c r="G63" i="26"/>
  <c r="G75" i="26"/>
  <c r="F6" i="26"/>
  <c r="G12" i="26"/>
  <c r="F14" i="26"/>
  <c r="G20" i="26"/>
  <c r="F22" i="26"/>
  <c r="F30" i="26"/>
  <c r="F32" i="26"/>
  <c r="G43" i="26"/>
  <c r="F56" i="26"/>
  <c r="F60" i="26"/>
  <c r="F64" i="26"/>
  <c r="F68" i="26"/>
  <c r="F72" i="26"/>
  <c r="F76" i="26"/>
  <c r="AM80" i="26"/>
  <c r="BC80" i="26"/>
  <c r="G18" i="25"/>
  <c r="G55" i="25"/>
  <c r="AQ80" i="25"/>
  <c r="AD3" i="25"/>
  <c r="AH3" i="25"/>
  <c r="AL3" i="25"/>
  <c r="AP3" i="25"/>
  <c r="AT3" i="25"/>
  <c r="AX3" i="25"/>
  <c r="BB3" i="25"/>
  <c r="BF3" i="25"/>
  <c r="AB4" i="25"/>
  <c r="AB3" i="25" s="1"/>
  <c r="F6" i="25"/>
  <c r="G12" i="25"/>
  <c r="F14" i="25"/>
  <c r="G20" i="25"/>
  <c r="F22" i="25"/>
  <c r="F30" i="25"/>
  <c r="F32" i="25"/>
  <c r="F36" i="25"/>
  <c r="AE80" i="25"/>
  <c r="AC3" i="25"/>
  <c r="AG3" i="25"/>
  <c r="AO3" i="25"/>
  <c r="AS3" i="25"/>
  <c r="AW3" i="25"/>
  <c r="BA3" i="25"/>
  <c r="BE3" i="25"/>
  <c r="BF80" i="25"/>
  <c r="BB80" i="25"/>
  <c r="AX80" i="25"/>
  <c r="AT80" i="25"/>
  <c r="AP80" i="25"/>
  <c r="AL80" i="25"/>
  <c r="AH80" i="25"/>
  <c r="AD80" i="25"/>
  <c r="BE80" i="25"/>
  <c r="BA80" i="25"/>
  <c r="AW80" i="25"/>
  <c r="AS80" i="25"/>
  <c r="AO80" i="25"/>
  <c r="AK80" i="25"/>
  <c r="AG80" i="25"/>
  <c r="AC80" i="25"/>
  <c r="BD80" i="25"/>
  <c r="AZ80" i="25"/>
  <c r="AV80" i="25"/>
  <c r="AR80" i="25"/>
  <c r="AN80" i="25"/>
  <c r="AJ80" i="25"/>
  <c r="AF80" i="25"/>
  <c r="AB80" i="25"/>
  <c r="F12" i="25"/>
  <c r="G29" i="25"/>
  <c r="G63" i="25"/>
  <c r="G75" i="25"/>
  <c r="AE3" i="25"/>
  <c r="AI3" i="25"/>
  <c r="AM3" i="25"/>
  <c r="AQ3" i="25"/>
  <c r="AU3" i="25"/>
  <c r="AY3" i="25"/>
  <c r="BC3" i="25"/>
  <c r="F75" i="25"/>
  <c r="G74" i="25"/>
  <c r="F71" i="25"/>
  <c r="G70" i="25"/>
  <c r="F67" i="25"/>
  <c r="G66" i="25"/>
  <c r="F63" i="25"/>
  <c r="G62" i="25"/>
  <c r="F59" i="25"/>
  <c r="G58" i="25"/>
  <c r="F55" i="25"/>
  <c r="G54" i="25"/>
  <c r="G52" i="25"/>
  <c r="F43" i="25"/>
  <c r="G41" i="25"/>
  <c r="G80" i="25"/>
  <c r="F74" i="25"/>
  <c r="G73" i="25"/>
  <c r="F70" i="25"/>
  <c r="G69" i="25"/>
  <c r="F66" i="25"/>
  <c r="G65" i="25"/>
  <c r="F62" i="25"/>
  <c r="G61" i="25"/>
  <c r="F58" i="25"/>
  <c r="G57" i="25"/>
  <c r="F54" i="25"/>
  <c r="F52" i="25"/>
  <c r="G47" i="25"/>
  <c r="F41" i="25"/>
  <c r="G39" i="25"/>
  <c r="F80" i="25"/>
  <c r="G76" i="25"/>
  <c r="F73" i="25"/>
  <c r="G72" i="25"/>
  <c r="F69" i="25"/>
  <c r="G68" i="25"/>
  <c r="F65" i="25"/>
  <c r="G64" i="25"/>
  <c r="F61" i="25"/>
  <c r="G60" i="25"/>
  <c r="F57" i="25"/>
  <c r="G56" i="25"/>
  <c r="G53" i="25"/>
  <c r="F47" i="25"/>
  <c r="G45" i="25"/>
  <c r="F39" i="25"/>
  <c r="G6" i="25"/>
  <c r="F8" i="25"/>
  <c r="G14" i="25"/>
  <c r="F16" i="25"/>
  <c r="G22" i="25"/>
  <c r="F24" i="25"/>
  <c r="G30" i="25"/>
  <c r="G32" i="25"/>
  <c r="G36" i="25"/>
  <c r="F45" i="25"/>
  <c r="AI80" i="25"/>
  <c r="AY80" i="25"/>
  <c r="AK3" i="25"/>
  <c r="G5" i="25"/>
  <c r="G10" i="25"/>
  <c r="F20" i="25"/>
  <c r="G59" i="25"/>
  <c r="G67" i="25"/>
  <c r="AF3" i="25"/>
  <c r="AJ3" i="25"/>
  <c r="AN3" i="25"/>
  <c r="AR3" i="25"/>
  <c r="AV3" i="25"/>
  <c r="AZ3" i="25"/>
  <c r="F5" i="25"/>
  <c r="G8" i="25"/>
  <c r="F10" i="25"/>
  <c r="G16" i="25"/>
  <c r="F18" i="25"/>
  <c r="G24" i="25"/>
  <c r="F29" i="25"/>
  <c r="G43" i="25"/>
  <c r="F56" i="25"/>
  <c r="F60" i="25"/>
  <c r="F64" i="25"/>
  <c r="F68" i="25"/>
  <c r="F72" i="25"/>
  <c r="F76" i="25"/>
  <c r="AM80" i="25"/>
  <c r="BC80" i="25"/>
  <c r="AI8" i="24"/>
  <c r="AI6" i="24"/>
  <c r="AI5" i="24" s="1"/>
  <c r="AM8" i="24"/>
  <c r="AM6" i="24"/>
  <c r="AM5" i="24" s="1"/>
  <c r="AQ8" i="24"/>
  <c r="AQ6" i="24"/>
  <c r="AQ5" i="24" s="1"/>
  <c r="AU8" i="24"/>
  <c r="AU6" i="24"/>
  <c r="AU5" i="24" s="1"/>
  <c r="BC8" i="24"/>
  <c r="BC6" i="24"/>
  <c r="BC5" i="24" s="1"/>
  <c r="BG8" i="24"/>
  <c r="BG6" i="24"/>
  <c r="BG5" i="24" s="1"/>
  <c r="Y8" i="24"/>
  <c r="Y6" i="24"/>
  <c r="Y5" i="24" s="1"/>
  <c r="AY8" i="24"/>
  <c r="AY6" i="24"/>
  <c r="AY5" i="24" s="1"/>
  <c r="U8" i="24"/>
  <c r="U6" i="24"/>
  <c r="U5" i="24" s="1"/>
  <c r="J64" i="24"/>
  <c r="K5" i="24"/>
  <c r="AO5" i="24"/>
  <c r="AA8" i="24"/>
  <c r="J8" i="24" s="1"/>
  <c r="AA7" i="24"/>
  <c r="AG8" i="24"/>
  <c r="AG7" i="24"/>
  <c r="AG5" i="24" s="1"/>
  <c r="AK8" i="24"/>
  <c r="AK7" i="24"/>
  <c r="AK5" i="24" s="1"/>
  <c r="AO8" i="24"/>
  <c r="AO7" i="24"/>
  <c r="AS8" i="24"/>
  <c r="AS7" i="24"/>
  <c r="AS5" i="24" s="1"/>
  <c r="AW8" i="24"/>
  <c r="AW7" i="24"/>
  <c r="AW5" i="24" s="1"/>
  <c r="BA8" i="24"/>
  <c r="BA7" i="24"/>
  <c r="BA5" i="24" s="1"/>
  <c r="BE8" i="24"/>
  <c r="BE7" i="24"/>
  <c r="BE5" i="24" s="1"/>
  <c r="BE105" i="24" s="1"/>
  <c r="BI8" i="24"/>
  <c r="BI7" i="24"/>
  <c r="BI5" i="24" s="1"/>
  <c r="BI105" i="24" s="1"/>
  <c r="AI3" i="24"/>
  <c r="Q16" i="24" s="1"/>
  <c r="AM3" i="24"/>
  <c r="AQ3" i="24"/>
  <c r="AU3" i="24"/>
  <c r="AY3" i="24"/>
  <c r="BC3" i="24"/>
  <c r="BG3" i="24"/>
  <c r="K101" i="24"/>
  <c r="J98" i="24"/>
  <c r="K97" i="24"/>
  <c r="K94" i="24"/>
  <c r="J89" i="24"/>
  <c r="K88" i="24"/>
  <c r="K85" i="24"/>
  <c r="K82" i="24"/>
  <c r="J101" i="24"/>
  <c r="K100" i="24"/>
  <c r="J97" i="24"/>
  <c r="K96" i="24"/>
  <c r="J94" i="24"/>
  <c r="J88" i="24"/>
  <c r="K87" i="24"/>
  <c r="J85" i="24"/>
  <c r="K84" i="24"/>
  <c r="J82" i="24"/>
  <c r="K81" i="24"/>
  <c r="K79" i="24"/>
  <c r="J100" i="24"/>
  <c r="K99" i="24"/>
  <c r="J96" i="24"/>
  <c r="K95" i="24"/>
  <c r="K93" i="24"/>
  <c r="J87" i="24"/>
  <c r="K86" i="24"/>
  <c r="J84" i="24"/>
  <c r="K83" i="24"/>
  <c r="J81" i="24"/>
  <c r="J79" i="24"/>
  <c r="J77" i="24"/>
  <c r="J71" i="24"/>
  <c r="J70" i="24"/>
  <c r="J69" i="24"/>
  <c r="J68" i="24"/>
  <c r="J65" i="24"/>
  <c r="J93" i="24"/>
  <c r="J86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K105" i="24"/>
  <c r="K98" i="24"/>
  <c r="J62" i="24"/>
  <c r="K34" i="24"/>
  <c r="J99" i="24"/>
  <c r="J95" i="24"/>
  <c r="J83" i="24"/>
  <c r="J63" i="24"/>
  <c r="J34" i="24"/>
  <c r="K6" i="24"/>
  <c r="O105" i="24"/>
  <c r="J105" i="24" s="1"/>
  <c r="K8" i="24"/>
  <c r="J11" i="24"/>
  <c r="J12" i="24"/>
  <c r="J13" i="24"/>
  <c r="J15" i="24"/>
  <c r="J17" i="24"/>
  <c r="J19" i="24"/>
  <c r="J21" i="24"/>
  <c r="J23" i="24"/>
  <c r="J25" i="24"/>
  <c r="J27" i="24"/>
  <c r="J28" i="24"/>
  <c r="J29" i="24"/>
  <c r="J30" i="24"/>
  <c r="R80" i="24"/>
  <c r="J80" i="24" s="1"/>
  <c r="R78" i="24"/>
  <c r="R77" i="24" s="1"/>
  <c r="AJ3" i="24"/>
  <c r="AN3" i="24"/>
  <c r="AR3" i="24"/>
  <c r="AV3" i="24"/>
  <c r="AZ3" i="24"/>
  <c r="BD3" i="24"/>
  <c r="J9" i="24"/>
  <c r="BJ105" i="24"/>
  <c r="BF105" i="24"/>
  <c r="BB105" i="24"/>
  <c r="AX105" i="24"/>
  <c r="AT105" i="24"/>
  <c r="AP105" i="24"/>
  <c r="AL105" i="24"/>
  <c r="AH105" i="24"/>
  <c r="BA105" i="24"/>
  <c r="AW105" i="24"/>
  <c r="AS105" i="24"/>
  <c r="AO105" i="24"/>
  <c r="AK105" i="24"/>
  <c r="AG105" i="24"/>
  <c r="BG105" i="24"/>
  <c r="AQ105" i="24"/>
  <c r="BC105" i="24"/>
  <c r="AM105" i="24"/>
  <c r="AY105" i="24"/>
  <c r="AI105" i="24"/>
  <c r="K7" i="24"/>
  <c r="K9" i="24"/>
  <c r="J10" i="24"/>
  <c r="J14" i="24"/>
  <c r="J16" i="24"/>
  <c r="J18" i="24"/>
  <c r="J20" i="24"/>
  <c r="J22" i="24"/>
  <c r="J24" i="24"/>
  <c r="J26" i="24"/>
  <c r="K89" i="24"/>
  <c r="AU105" i="24"/>
  <c r="AF80" i="24"/>
  <c r="N80" i="24" s="1"/>
  <c r="AF78" i="24"/>
  <c r="AJ80" i="24"/>
  <c r="AJ78" i="24"/>
  <c r="AJ77" i="24" s="1"/>
  <c r="AJ105" i="24" s="1"/>
  <c r="AN80" i="24"/>
  <c r="AN78" i="24"/>
  <c r="AN77" i="24" s="1"/>
  <c r="AN105" i="24" s="1"/>
  <c r="AR80" i="24"/>
  <c r="AR78" i="24"/>
  <c r="AR77" i="24" s="1"/>
  <c r="AR105" i="24" s="1"/>
  <c r="AV80" i="24"/>
  <c r="AV78" i="24"/>
  <c r="AV77" i="24" s="1"/>
  <c r="AV105" i="24" s="1"/>
  <c r="AZ80" i="24"/>
  <c r="AZ78" i="24"/>
  <c r="AZ77" i="24" s="1"/>
  <c r="AZ105" i="24" s="1"/>
  <c r="BD80" i="24"/>
  <c r="BD78" i="24"/>
  <c r="BD77" i="24" s="1"/>
  <c r="BD105" i="24" s="1"/>
  <c r="BH80" i="24"/>
  <c r="BH78" i="24"/>
  <c r="BH77" i="24" s="1"/>
  <c r="BH105" i="24" s="1"/>
  <c r="V80" i="24"/>
  <c r="K80" i="24" s="1"/>
  <c r="V78" i="24"/>
  <c r="V77" i="24" s="1"/>
  <c r="K77" i="24" s="1"/>
  <c r="AR3" i="23"/>
  <c r="AV3" i="23"/>
  <c r="AB7" i="23"/>
  <c r="AB5" i="23" s="1"/>
  <c r="AH7" i="23"/>
  <c r="AH5" i="23" s="1"/>
  <c r="AL7" i="23"/>
  <c r="AL5" i="23" s="1"/>
  <c r="AP7" i="23"/>
  <c r="AP5" i="23" s="1"/>
  <c r="AT7" i="23"/>
  <c r="AT5" i="23" s="1"/>
  <c r="AX7" i="23"/>
  <c r="AX5" i="23" s="1"/>
  <c r="BB7" i="23"/>
  <c r="BB5" i="23" s="1"/>
  <c r="BF7" i="23"/>
  <c r="BF5" i="23" s="1"/>
  <c r="BJ7" i="23"/>
  <c r="BJ5" i="23" s="1"/>
  <c r="S8" i="23"/>
  <c r="S6" i="23"/>
  <c r="S5" i="23" s="1"/>
  <c r="J18" i="23"/>
  <c r="AJ3" i="23"/>
  <c r="J7" i="23"/>
  <c r="J9" i="23"/>
  <c r="O8" i="23"/>
  <c r="O6" i="23"/>
  <c r="O5" i="23" s="1"/>
  <c r="J20" i="23"/>
  <c r="J28" i="23"/>
  <c r="K34" i="23"/>
  <c r="BG3" i="23"/>
  <c r="BC3" i="23"/>
  <c r="AY3" i="23"/>
  <c r="AU3" i="23"/>
  <c r="AQ3" i="23"/>
  <c r="AM3" i="23"/>
  <c r="AI3" i="23"/>
  <c r="AF4" i="23"/>
  <c r="AF3" i="23" s="1"/>
  <c r="BJ3" i="23"/>
  <c r="BF3" i="23"/>
  <c r="BB3" i="23"/>
  <c r="AX3" i="23"/>
  <c r="AT3" i="23"/>
  <c r="AP3" i="23"/>
  <c r="AL3" i="23"/>
  <c r="AH3" i="23"/>
  <c r="BI3" i="23"/>
  <c r="BE3" i="23"/>
  <c r="BA3" i="23"/>
  <c r="AW3" i="23"/>
  <c r="AS3" i="23"/>
  <c r="AO3" i="23"/>
  <c r="AK3" i="23"/>
  <c r="AG3" i="23"/>
  <c r="BH3" i="23"/>
  <c r="AN3" i="23"/>
  <c r="BD3" i="23"/>
  <c r="AA8" i="23"/>
  <c r="AA6" i="23"/>
  <c r="AA5" i="23" s="1"/>
  <c r="AG8" i="23"/>
  <c r="AG6" i="23"/>
  <c r="AG5" i="23" s="1"/>
  <c r="AK8" i="23"/>
  <c r="AK6" i="23"/>
  <c r="AK5" i="23" s="1"/>
  <c r="AO8" i="23"/>
  <c r="AO6" i="23"/>
  <c r="AO5" i="23" s="1"/>
  <c r="AS8" i="23"/>
  <c r="AS6" i="23"/>
  <c r="AS5" i="23" s="1"/>
  <c r="AW8" i="23"/>
  <c r="AW6" i="23"/>
  <c r="AW5" i="23" s="1"/>
  <c r="BA8" i="23"/>
  <c r="BA6" i="23"/>
  <c r="BA5" i="23" s="1"/>
  <c r="BE8" i="23"/>
  <c r="BE6" i="23"/>
  <c r="BE5" i="23" s="1"/>
  <c r="BI8" i="23"/>
  <c r="BI6" i="23"/>
  <c r="BI5" i="23" s="1"/>
  <c r="J22" i="23"/>
  <c r="K5" i="23"/>
  <c r="BJ105" i="23"/>
  <c r="BF105" i="23"/>
  <c r="BB105" i="23"/>
  <c r="AX105" i="23"/>
  <c r="AT105" i="23"/>
  <c r="AP105" i="23"/>
  <c r="AL105" i="23"/>
  <c r="AH105" i="23"/>
  <c r="BI105" i="23"/>
  <c r="BE105" i="23"/>
  <c r="BA105" i="23"/>
  <c r="AW105" i="23"/>
  <c r="AS105" i="23"/>
  <c r="AO105" i="23"/>
  <c r="AK105" i="23"/>
  <c r="AG105" i="23"/>
  <c r="BG105" i="23"/>
  <c r="AQ105" i="23"/>
  <c r="BC105" i="23"/>
  <c r="AM105" i="23"/>
  <c r="AY105" i="23"/>
  <c r="AI105" i="23"/>
  <c r="K7" i="23"/>
  <c r="K9" i="23"/>
  <c r="J10" i="23"/>
  <c r="R80" i="23"/>
  <c r="R78" i="23"/>
  <c r="R77" i="23" s="1"/>
  <c r="J6" i="23"/>
  <c r="J8" i="23"/>
  <c r="K10" i="23"/>
  <c r="J17" i="23"/>
  <c r="J19" i="23"/>
  <c r="J21" i="23"/>
  <c r="J23" i="23"/>
  <c r="J25" i="23"/>
  <c r="K101" i="23"/>
  <c r="J98" i="23"/>
  <c r="K97" i="23"/>
  <c r="K94" i="23"/>
  <c r="J89" i="23"/>
  <c r="K88" i="23"/>
  <c r="K85" i="23"/>
  <c r="K82" i="23"/>
  <c r="J80" i="23"/>
  <c r="J101" i="23"/>
  <c r="K100" i="23"/>
  <c r="J97" i="23"/>
  <c r="K96" i="23"/>
  <c r="J94" i="23"/>
  <c r="J88" i="23"/>
  <c r="K87" i="23"/>
  <c r="J85" i="23"/>
  <c r="K84" i="23"/>
  <c r="J82" i="23"/>
  <c r="K81" i="23"/>
  <c r="K79" i="23"/>
  <c r="J100" i="23"/>
  <c r="K99" i="23"/>
  <c r="J96" i="23"/>
  <c r="K95" i="23"/>
  <c r="K93" i="23"/>
  <c r="J87" i="23"/>
  <c r="K86" i="23"/>
  <c r="J84" i="23"/>
  <c r="K83" i="23"/>
  <c r="J81" i="23"/>
  <c r="J79" i="23"/>
  <c r="J77" i="23"/>
  <c r="J71" i="23"/>
  <c r="J70" i="23"/>
  <c r="J69" i="23"/>
  <c r="J68" i="23"/>
  <c r="J65" i="23"/>
  <c r="J93" i="23"/>
  <c r="J86" i="23"/>
  <c r="K105" i="23"/>
  <c r="K98" i="23"/>
  <c r="J30" i="23"/>
  <c r="J29" i="23"/>
  <c r="J99" i="23"/>
  <c r="J95" i="23"/>
  <c r="J83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K6" i="23"/>
  <c r="O105" i="23"/>
  <c r="J105" i="23" s="1"/>
  <c r="K8" i="23"/>
  <c r="J11" i="23"/>
  <c r="J12" i="23"/>
  <c r="J13" i="23"/>
  <c r="J14" i="23"/>
  <c r="J15" i="23"/>
  <c r="J16" i="23"/>
  <c r="J34" i="23"/>
  <c r="K89" i="23"/>
  <c r="AU105" i="23"/>
  <c r="AF80" i="23"/>
  <c r="AF78" i="23"/>
  <c r="AF77" i="23" s="1"/>
  <c r="AF105" i="23" s="1"/>
  <c r="AJ80" i="23"/>
  <c r="AJ78" i="23"/>
  <c r="AJ77" i="23" s="1"/>
  <c r="AJ105" i="23" s="1"/>
  <c r="AN80" i="23"/>
  <c r="AN78" i="23"/>
  <c r="AN77" i="23" s="1"/>
  <c r="AN105" i="23" s="1"/>
  <c r="AR80" i="23"/>
  <c r="AR78" i="23"/>
  <c r="AR77" i="23" s="1"/>
  <c r="AR105" i="23" s="1"/>
  <c r="AV80" i="23"/>
  <c r="AV78" i="23"/>
  <c r="AV77" i="23" s="1"/>
  <c r="AV105" i="23" s="1"/>
  <c r="AZ80" i="23"/>
  <c r="AZ78" i="23"/>
  <c r="AZ77" i="23" s="1"/>
  <c r="AZ105" i="23" s="1"/>
  <c r="BD80" i="23"/>
  <c r="BD78" i="23"/>
  <c r="BD77" i="23" s="1"/>
  <c r="BD105" i="23" s="1"/>
  <c r="BH80" i="23"/>
  <c r="BH78" i="23"/>
  <c r="BH77" i="23" s="1"/>
  <c r="BH105" i="23" s="1"/>
  <c r="V80" i="23"/>
  <c r="K80" i="23" s="1"/>
  <c r="V78" i="23"/>
  <c r="V77" i="23" s="1"/>
  <c r="K77" i="23" s="1"/>
  <c r="BH3" i="22"/>
  <c r="BD3" i="22"/>
  <c r="AZ3" i="22"/>
  <c r="AV3" i="22"/>
  <c r="AR3" i="22"/>
  <c r="AN3" i="22"/>
  <c r="AJ3" i="22"/>
  <c r="BG3" i="22"/>
  <c r="BC3" i="22"/>
  <c r="AY3" i="22"/>
  <c r="AF4" i="22"/>
  <c r="AF3" i="22" s="1"/>
  <c r="BJ3" i="22"/>
  <c r="BF3" i="22"/>
  <c r="BB3" i="22"/>
  <c r="AX3" i="22"/>
  <c r="AT3" i="22"/>
  <c r="AP3" i="22"/>
  <c r="AL3" i="22"/>
  <c r="AH3" i="22"/>
  <c r="AM3" i="22"/>
  <c r="BE3" i="22"/>
  <c r="AS3" i="22"/>
  <c r="AK3" i="22"/>
  <c r="BA3" i="22"/>
  <c r="AQ3" i="22"/>
  <c r="AI3" i="22"/>
  <c r="AW3" i="22"/>
  <c r="AO3" i="22"/>
  <c r="AG3" i="22"/>
  <c r="BI3" i="22"/>
  <c r="AU3" i="22"/>
  <c r="BJ105" i="22"/>
  <c r="AT105" i="22"/>
  <c r="BI105" i="22"/>
  <c r="BE105" i="22"/>
  <c r="BA105" i="22"/>
  <c r="AW105" i="22"/>
  <c r="AS105" i="22"/>
  <c r="AO105" i="22"/>
  <c r="AK105" i="22"/>
  <c r="AG105" i="22"/>
  <c r="BH105" i="22"/>
  <c r="AR105" i="22"/>
  <c r="BG105" i="22"/>
  <c r="AQ105" i="22"/>
  <c r="BC105" i="22"/>
  <c r="AM105" i="22"/>
  <c r="AY105" i="22"/>
  <c r="AI105" i="22"/>
  <c r="AU105" i="22"/>
  <c r="K7" i="22"/>
  <c r="J10" i="22"/>
  <c r="X8" i="22"/>
  <c r="X6" i="22"/>
  <c r="X5" i="22" s="1"/>
  <c r="K9" i="22"/>
  <c r="P8" i="22"/>
  <c r="P105" i="22" s="1"/>
  <c r="P6" i="22"/>
  <c r="P5" i="22" s="1"/>
  <c r="J37" i="22"/>
  <c r="J64" i="22"/>
  <c r="AB8" i="22"/>
  <c r="AB6" i="22"/>
  <c r="AB5" i="22" s="1"/>
  <c r="AH8" i="22"/>
  <c r="AH6" i="22"/>
  <c r="AH5" i="22" s="1"/>
  <c r="AH105" i="22" s="1"/>
  <c r="AL8" i="22"/>
  <c r="AL6" i="22"/>
  <c r="AL5" i="22" s="1"/>
  <c r="AL105" i="22" s="1"/>
  <c r="AP8" i="22"/>
  <c r="AP6" i="22"/>
  <c r="AP5" i="22" s="1"/>
  <c r="AP105" i="22" s="1"/>
  <c r="AT8" i="22"/>
  <c r="AT6" i="22"/>
  <c r="AT5" i="22" s="1"/>
  <c r="AX8" i="22"/>
  <c r="AX6" i="22"/>
  <c r="AX5" i="22" s="1"/>
  <c r="AX105" i="22" s="1"/>
  <c r="BB8" i="22"/>
  <c r="BB6" i="22"/>
  <c r="BB5" i="22" s="1"/>
  <c r="BB105" i="22" s="1"/>
  <c r="BF8" i="22"/>
  <c r="BF6" i="22"/>
  <c r="BF5" i="22" s="1"/>
  <c r="BF105" i="22" s="1"/>
  <c r="BJ8" i="22"/>
  <c r="BJ6" i="22"/>
  <c r="BJ5" i="22" s="1"/>
  <c r="J6" i="22"/>
  <c r="J8" i="22"/>
  <c r="K10" i="22"/>
  <c r="J34" i="22"/>
  <c r="J38" i="22"/>
  <c r="J39" i="22"/>
  <c r="J40" i="22"/>
  <c r="J41" i="22"/>
  <c r="J42" i="22"/>
  <c r="J43" i="22"/>
  <c r="J44" i="22"/>
  <c r="R80" i="22"/>
  <c r="R78" i="22"/>
  <c r="R77" i="22" s="1"/>
  <c r="J105" i="22"/>
  <c r="K101" i="22"/>
  <c r="J98" i="22"/>
  <c r="K97" i="22"/>
  <c r="K94" i="22"/>
  <c r="J89" i="22"/>
  <c r="K88" i="22"/>
  <c r="K85" i="22"/>
  <c r="K82" i="22"/>
  <c r="J80" i="22"/>
  <c r="J78" i="22"/>
  <c r="J101" i="22"/>
  <c r="K100" i="22"/>
  <c r="J97" i="22"/>
  <c r="K96" i="22"/>
  <c r="J94" i="22"/>
  <c r="J88" i="22"/>
  <c r="K87" i="22"/>
  <c r="J85" i="22"/>
  <c r="K84" i="22"/>
  <c r="J82" i="22"/>
  <c r="K81" i="22"/>
  <c r="K79" i="22"/>
  <c r="J100" i="22"/>
  <c r="K99" i="22"/>
  <c r="J96" i="22"/>
  <c r="K95" i="22"/>
  <c r="K93" i="22"/>
  <c r="J87" i="22"/>
  <c r="K86" i="22"/>
  <c r="J84" i="22"/>
  <c r="K83" i="22"/>
  <c r="J81" i="22"/>
  <c r="J79" i="22"/>
  <c r="J77" i="22"/>
  <c r="J71" i="22"/>
  <c r="J70" i="22"/>
  <c r="J69" i="22"/>
  <c r="J68" i="22"/>
  <c r="J65" i="22"/>
  <c r="J93" i="22"/>
  <c r="J86" i="22"/>
  <c r="J30" i="22"/>
  <c r="J29" i="22"/>
  <c r="K105" i="22"/>
  <c r="K98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99" i="22"/>
  <c r="J95" i="22"/>
  <c r="J83" i="22"/>
  <c r="J63" i="22"/>
  <c r="K6" i="22"/>
  <c r="O105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K34" i="22"/>
  <c r="J36" i="22"/>
  <c r="J5" i="22"/>
  <c r="J7" i="22"/>
  <c r="J9" i="22"/>
  <c r="K89" i="22"/>
  <c r="AF80" i="22"/>
  <c r="AF78" i="22"/>
  <c r="AF77" i="22" s="1"/>
  <c r="AF105" i="22" s="1"/>
  <c r="AJ80" i="22"/>
  <c r="AJ78" i="22"/>
  <c r="AJ77" i="22" s="1"/>
  <c r="AJ105" i="22" s="1"/>
  <c r="AN80" i="22"/>
  <c r="AN78" i="22"/>
  <c r="AN77" i="22" s="1"/>
  <c r="AN105" i="22" s="1"/>
  <c r="AR80" i="22"/>
  <c r="AR78" i="22"/>
  <c r="AR77" i="22" s="1"/>
  <c r="AV80" i="22"/>
  <c r="AV78" i="22"/>
  <c r="AV77" i="22" s="1"/>
  <c r="AV105" i="22" s="1"/>
  <c r="AZ80" i="22"/>
  <c r="AZ78" i="22"/>
  <c r="AZ77" i="22" s="1"/>
  <c r="AZ105" i="22" s="1"/>
  <c r="BD80" i="22"/>
  <c r="BD78" i="22"/>
  <c r="BD77" i="22" s="1"/>
  <c r="BD105" i="22" s="1"/>
  <c r="BH80" i="22"/>
  <c r="BH78" i="22"/>
  <c r="BH77" i="22" s="1"/>
  <c r="V80" i="22"/>
  <c r="K80" i="22" s="1"/>
  <c r="V78" i="22"/>
  <c r="V77" i="22" s="1"/>
  <c r="K77" i="22" s="1"/>
  <c r="AW8" i="21"/>
  <c r="AW6" i="21"/>
  <c r="AW5" i="21" s="1"/>
  <c r="BI8" i="21"/>
  <c r="BI6" i="21"/>
  <c r="BI5" i="21" s="1"/>
  <c r="K34" i="21"/>
  <c r="BJ105" i="21"/>
  <c r="BF105" i="21"/>
  <c r="BB105" i="21"/>
  <c r="AX105" i="21"/>
  <c r="AT105" i="21"/>
  <c r="AP105" i="21"/>
  <c r="AL105" i="21"/>
  <c r="AH105" i="21"/>
  <c r="BI105" i="21"/>
  <c r="AW105" i="21"/>
  <c r="BG105" i="21"/>
  <c r="AQ105" i="21"/>
  <c r="BC105" i="21"/>
  <c r="AM105" i="21"/>
  <c r="AY105" i="21"/>
  <c r="AU105" i="21"/>
  <c r="AI105" i="21"/>
  <c r="AA6" i="21"/>
  <c r="AA5" i="21" s="1"/>
  <c r="J5" i="21" s="1"/>
  <c r="AG6" i="21"/>
  <c r="AG5" i="21" s="1"/>
  <c r="AG105" i="21" s="1"/>
  <c r="AK6" i="21"/>
  <c r="AK5" i="21" s="1"/>
  <c r="AK105" i="21" s="1"/>
  <c r="AO6" i="21"/>
  <c r="AO5" i="21" s="1"/>
  <c r="AO105" i="21" s="1"/>
  <c r="BA8" i="21"/>
  <c r="BA6" i="21"/>
  <c r="BA5" i="21" s="1"/>
  <c r="BA105" i="21" s="1"/>
  <c r="AK3" i="21"/>
  <c r="AS3" i="21"/>
  <c r="BA3" i="21"/>
  <c r="BE3" i="21"/>
  <c r="BI3" i="21"/>
  <c r="AH3" i="21"/>
  <c r="AL3" i="21"/>
  <c r="AP3" i="21"/>
  <c r="AT3" i="21"/>
  <c r="AX3" i="21"/>
  <c r="BB3" i="21"/>
  <c r="BF3" i="21"/>
  <c r="BJ3" i="21"/>
  <c r="AF4" i="21"/>
  <c r="AF3" i="21" s="1"/>
  <c r="J6" i="21"/>
  <c r="J7" i="21"/>
  <c r="AS8" i="21"/>
  <c r="AS6" i="21"/>
  <c r="AS5" i="21" s="1"/>
  <c r="AS105" i="21" s="1"/>
  <c r="BE8" i="21"/>
  <c r="BE6" i="21"/>
  <c r="BE5" i="21" s="1"/>
  <c r="BE105" i="21" s="1"/>
  <c r="AG3" i="21"/>
  <c r="AO3" i="21"/>
  <c r="AW3" i="21"/>
  <c r="AI3" i="21"/>
  <c r="AM3" i="21"/>
  <c r="AQ3" i="21"/>
  <c r="AU3" i="21"/>
  <c r="AY3" i="21"/>
  <c r="BC3" i="21"/>
  <c r="K101" i="21"/>
  <c r="J98" i="21"/>
  <c r="K97" i="21"/>
  <c r="K94" i="21"/>
  <c r="J89" i="21"/>
  <c r="K88" i="21"/>
  <c r="K85" i="21"/>
  <c r="K82" i="21"/>
  <c r="J78" i="21"/>
  <c r="J101" i="21"/>
  <c r="K100" i="21"/>
  <c r="J97" i="21"/>
  <c r="K96" i="21"/>
  <c r="J94" i="21"/>
  <c r="J88" i="21"/>
  <c r="K87" i="21"/>
  <c r="J85" i="21"/>
  <c r="K84" i="21"/>
  <c r="J82" i="21"/>
  <c r="K81" i="21"/>
  <c r="K79" i="21"/>
  <c r="J100" i="21"/>
  <c r="K99" i="21"/>
  <c r="J96" i="21"/>
  <c r="K95" i="21"/>
  <c r="K93" i="21"/>
  <c r="J87" i="21"/>
  <c r="K86" i="21"/>
  <c r="J84" i="21"/>
  <c r="K83" i="21"/>
  <c r="J81" i="21"/>
  <c r="J79" i="21"/>
  <c r="J71" i="21"/>
  <c r="J70" i="21"/>
  <c r="J69" i="21"/>
  <c r="J68" i="21"/>
  <c r="J65" i="21"/>
  <c r="J93" i="21"/>
  <c r="J86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K105" i="21"/>
  <c r="K98" i="21"/>
  <c r="K89" i="21"/>
  <c r="J34" i="21"/>
  <c r="J30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K8" i="21"/>
  <c r="J83" i="21"/>
  <c r="K10" i="21"/>
  <c r="J8" i="21"/>
  <c r="J99" i="21"/>
  <c r="J95" i="21"/>
  <c r="J29" i="21"/>
  <c r="J10" i="21"/>
  <c r="K9" i="21"/>
  <c r="K7" i="21"/>
  <c r="K6" i="21"/>
  <c r="J9" i="21"/>
  <c r="R80" i="21"/>
  <c r="J80" i="21" s="1"/>
  <c r="R78" i="21"/>
  <c r="R77" i="21" s="1"/>
  <c r="J77" i="21" s="1"/>
  <c r="O105" i="21"/>
  <c r="J105" i="21" s="1"/>
  <c r="AF80" i="21"/>
  <c r="AF78" i="21"/>
  <c r="AF77" i="21" s="1"/>
  <c r="AF105" i="21" s="1"/>
  <c r="AJ80" i="21"/>
  <c r="AJ78" i="21"/>
  <c r="AJ77" i="21" s="1"/>
  <c r="AJ105" i="21" s="1"/>
  <c r="AN80" i="21"/>
  <c r="AN78" i="21"/>
  <c r="AN77" i="21" s="1"/>
  <c r="AN105" i="21" s="1"/>
  <c r="AR80" i="21"/>
  <c r="AR78" i="21"/>
  <c r="AR77" i="21" s="1"/>
  <c r="AR105" i="21" s="1"/>
  <c r="AV80" i="21"/>
  <c r="AV78" i="21"/>
  <c r="AV77" i="21" s="1"/>
  <c r="AV105" i="21" s="1"/>
  <c r="AZ80" i="21"/>
  <c r="AZ78" i="21"/>
  <c r="AZ77" i="21" s="1"/>
  <c r="AZ105" i="21" s="1"/>
  <c r="BD80" i="21"/>
  <c r="BD78" i="21"/>
  <c r="BD77" i="21" s="1"/>
  <c r="BD105" i="21" s="1"/>
  <c r="BH80" i="21"/>
  <c r="BH78" i="21"/>
  <c r="BH77" i="21" s="1"/>
  <c r="BH105" i="21" s="1"/>
  <c r="V80" i="21"/>
  <c r="K80" i="21" s="1"/>
  <c r="V78" i="21"/>
  <c r="V77" i="21" s="1"/>
  <c r="K77" i="21" s="1"/>
  <c r="AA5" i="19"/>
  <c r="AR5" i="19"/>
  <c r="AV5" i="19"/>
  <c r="BD5" i="19"/>
  <c r="BH5" i="19"/>
  <c r="AM5" i="19"/>
  <c r="AQ5" i="19"/>
  <c r="BC5" i="19"/>
  <c r="BC105" i="19" s="1"/>
  <c r="AW5" i="19"/>
  <c r="AW105" i="19" s="1"/>
  <c r="Y5" i="19"/>
  <c r="AF5" i="19"/>
  <c r="S5" i="19"/>
  <c r="AG5" i="19"/>
  <c r="AG105" i="19" s="1"/>
  <c r="U5" i="19"/>
  <c r="AN5" i="19"/>
  <c r="AS5" i="19"/>
  <c r="AS105" i="19" s="1"/>
  <c r="BI5" i="19"/>
  <c r="BI105" i="19" s="1"/>
  <c r="P8" i="19"/>
  <c r="AM8" i="19"/>
  <c r="BC8" i="19"/>
  <c r="J19" i="19"/>
  <c r="J20" i="19"/>
  <c r="J21" i="19"/>
  <c r="J22" i="19"/>
  <c r="J23" i="19"/>
  <c r="J36" i="19"/>
  <c r="R6" i="19"/>
  <c r="R5" i="19" s="1"/>
  <c r="X6" i="19"/>
  <c r="X5" i="19" s="1"/>
  <c r="AI6" i="19"/>
  <c r="AI5" i="19" s="1"/>
  <c r="AI105" i="19" s="1"/>
  <c r="AU6" i="19"/>
  <c r="AU5" i="19" s="1"/>
  <c r="AY6" i="19"/>
  <c r="AY5" i="19" s="1"/>
  <c r="AY105" i="19" s="1"/>
  <c r="BG6" i="19"/>
  <c r="BG5" i="19" s="1"/>
  <c r="BG105" i="19" s="1"/>
  <c r="S77" i="19"/>
  <c r="O77" i="19"/>
  <c r="O105" i="19" s="1"/>
  <c r="J105" i="19" s="1"/>
  <c r="Y77" i="19"/>
  <c r="AI77" i="19"/>
  <c r="AQ77" i="19"/>
  <c r="AQ105" i="19" s="1"/>
  <c r="AY77" i="19"/>
  <c r="BG77" i="19"/>
  <c r="P6" i="19"/>
  <c r="P5" i="19" s="1"/>
  <c r="K5" i="19" s="1"/>
  <c r="BF3" i="19"/>
  <c r="AT3" i="19"/>
  <c r="BI3" i="19"/>
  <c r="BE3" i="19"/>
  <c r="BA3" i="19"/>
  <c r="AW3" i="19"/>
  <c r="AS3" i="19"/>
  <c r="AO3" i="19"/>
  <c r="AK3" i="19"/>
  <c r="AG3" i="19"/>
  <c r="BC3" i="19"/>
  <c r="AU3" i="19"/>
  <c r="AM3" i="19"/>
  <c r="AP3" i="19"/>
  <c r="BH3" i="19"/>
  <c r="BD3" i="19"/>
  <c r="AZ3" i="19"/>
  <c r="AV3" i="19"/>
  <c r="AR3" i="19"/>
  <c r="AN3" i="19"/>
  <c r="AJ3" i="19"/>
  <c r="BG3" i="19"/>
  <c r="AY3" i="19"/>
  <c r="AQ3" i="19"/>
  <c r="AI3" i="19"/>
  <c r="AF4" i="19"/>
  <c r="AF3" i="19" s="1"/>
  <c r="BJ3" i="19"/>
  <c r="BB3" i="19"/>
  <c r="AX3" i="19"/>
  <c r="AL3" i="19"/>
  <c r="AH3" i="19"/>
  <c r="J5" i="19"/>
  <c r="J7" i="19"/>
  <c r="J9" i="19"/>
  <c r="J34" i="19"/>
  <c r="J37" i="19"/>
  <c r="J38" i="19"/>
  <c r="J39" i="19"/>
  <c r="J40" i="19"/>
  <c r="J41" i="19"/>
  <c r="J42" i="19"/>
  <c r="J43" i="19"/>
  <c r="J44" i="19"/>
  <c r="J45" i="19"/>
  <c r="J46" i="19"/>
  <c r="BE105" i="19"/>
  <c r="BA105" i="19"/>
  <c r="AO105" i="19"/>
  <c r="AK105" i="19"/>
  <c r="AU105" i="19"/>
  <c r="AM105" i="19"/>
  <c r="K7" i="19"/>
  <c r="K9" i="19"/>
  <c r="J10" i="19"/>
  <c r="K34" i="19"/>
  <c r="J8" i="19"/>
  <c r="K10" i="19"/>
  <c r="K101" i="19"/>
  <c r="J98" i="19"/>
  <c r="K97" i="19"/>
  <c r="K94" i="19"/>
  <c r="J89" i="19"/>
  <c r="K88" i="19"/>
  <c r="K85" i="19"/>
  <c r="K82" i="19"/>
  <c r="J101" i="19"/>
  <c r="K100" i="19"/>
  <c r="J97" i="19"/>
  <c r="K96" i="19"/>
  <c r="J94" i="19"/>
  <c r="J100" i="19"/>
  <c r="K99" i="19"/>
  <c r="J96" i="19"/>
  <c r="K95" i="19"/>
  <c r="K93" i="19"/>
  <c r="J87" i="19"/>
  <c r="K86" i="19"/>
  <c r="J84" i="19"/>
  <c r="K83" i="19"/>
  <c r="J81" i="19"/>
  <c r="J79" i="19"/>
  <c r="J99" i="19"/>
  <c r="K98" i="19"/>
  <c r="J95" i="19"/>
  <c r="J93" i="19"/>
  <c r="K89" i="19"/>
  <c r="J86" i="19"/>
  <c r="J83" i="19"/>
  <c r="K84" i="19"/>
  <c r="J85" i="19"/>
  <c r="K79" i="19"/>
  <c r="K87" i="19"/>
  <c r="J71" i="19"/>
  <c r="J70" i="19"/>
  <c r="J69" i="19"/>
  <c r="J68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88" i="19"/>
  <c r="J82" i="19"/>
  <c r="K81" i="19"/>
  <c r="K8" i="19"/>
  <c r="J11" i="19"/>
  <c r="J12" i="19"/>
  <c r="J13" i="19"/>
  <c r="J14" i="19"/>
  <c r="J15" i="19"/>
  <c r="J16" i="19"/>
  <c r="J17" i="19"/>
  <c r="J18" i="19"/>
  <c r="J25" i="19"/>
  <c r="J26" i="19"/>
  <c r="J27" i="19"/>
  <c r="J28" i="19"/>
  <c r="J29" i="19"/>
  <c r="J30" i="19"/>
  <c r="X80" i="19"/>
  <c r="J80" i="19" s="1"/>
  <c r="X78" i="19"/>
  <c r="X77" i="19" s="1"/>
  <c r="P80" i="19"/>
  <c r="K80" i="19" s="1"/>
  <c r="P78" i="19"/>
  <c r="P77" i="19" s="1"/>
  <c r="K77" i="19" s="1"/>
  <c r="AB80" i="19"/>
  <c r="AB78" i="19"/>
  <c r="AB77" i="19" s="1"/>
  <c r="AH80" i="19"/>
  <c r="AH78" i="19"/>
  <c r="AH77" i="19" s="1"/>
  <c r="AH105" i="19" s="1"/>
  <c r="AL80" i="19"/>
  <c r="AL78" i="19"/>
  <c r="AL77" i="19" s="1"/>
  <c r="AL105" i="19" s="1"/>
  <c r="AP80" i="19"/>
  <c r="AP78" i="19"/>
  <c r="AP77" i="19" s="1"/>
  <c r="AP105" i="19" s="1"/>
  <c r="AT80" i="19"/>
  <c r="AT78" i="19"/>
  <c r="AT77" i="19" s="1"/>
  <c r="AT105" i="19" s="1"/>
  <c r="AX80" i="19"/>
  <c r="AX78" i="19"/>
  <c r="AX77" i="19" s="1"/>
  <c r="AX105" i="19" s="1"/>
  <c r="BB80" i="19"/>
  <c r="BB78" i="19"/>
  <c r="BB77" i="19" s="1"/>
  <c r="BB105" i="19" s="1"/>
  <c r="BF80" i="19"/>
  <c r="BF78" i="19"/>
  <c r="BF77" i="19" s="1"/>
  <c r="BF105" i="19" s="1"/>
  <c r="BJ80" i="19"/>
  <c r="BJ78" i="19"/>
  <c r="BJ77" i="19" s="1"/>
  <c r="BJ105" i="19" s="1"/>
  <c r="R78" i="19"/>
  <c r="R77" i="19" s="1"/>
  <c r="J77" i="19" s="1"/>
  <c r="V78" i="19"/>
  <c r="V77" i="19" s="1"/>
  <c r="AF78" i="19"/>
  <c r="AF77" i="19" s="1"/>
  <c r="AJ78" i="19"/>
  <c r="AJ77" i="19" s="1"/>
  <c r="AJ105" i="19" s="1"/>
  <c r="AN78" i="19"/>
  <c r="AN77" i="19" s="1"/>
  <c r="AN105" i="19" s="1"/>
  <c r="AR78" i="19"/>
  <c r="AR77" i="19" s="1"/>
  <c r="AR105" i="19" s="1"/>
  <c r="AV78" i="19"/>
  <c r="AV77" i="19" s="1"/>
  <c r="AZ78" i="19"/>
  <c r="AZ77" i="19" s="1"/>
  <c r="AZ105" i="19" s="1"/>
  <c r="BD78" i="19"/>
  <c r="BD77" i="19" s="1"/>
  <c r="BH78" i="19"/>
  <c r="BH77" i="19" s="1"/>
  <c r="AP5" i="18"/>
  <c r="O71" i="18"/>
  <c r="BB5" i="18"/>
  <c r="U71" i="18"/>
  <c r="J59" i="18"/>
  <c r="AA72" i="18"/>
  <c r="AA71" i="18" s="1"/>
  <c r="AM71" i="18"/>
  <c r="AO74" i="18"/>
  <c r="BE74" i="18"/>
  <c r="U6" i="18"/>
  <c r="BI6" i="18"/>
  <c r="BI5" i="18" s="1"/>
  <c r="Y72" i="18"/>
  <c r="AK71" i="18"/>
  <c r="AW71" i="18"/>
  <c r="J56" i="18"/>
  <c r="J57" i="18"/>
  <c r="J58" i="18"/>
  <c r="AA6" i="18"/>
  <c r="AA5" i="18" s="1"/>
  <c r="O5" i="18"/>
  <c r="V72" i="18"/>
  <c r="V71" i="18" s="1"/>
  <c r="AG71" i="18"/>
  <c r="AR72" i="18"/>
  <c r="J11" i="18"/>
  <c r="J62" i="18"/>
  <c r="J63" i="18"/>
  <c r="J64" i="18"/>
  <c r="J65" i="18"/>
  <c r="BI71" i="18"/>
  <c r="X6" i="18"/>
  <c r="AS5" i="18"/>
  <c r="AZ5" i="18"/>
  <c r="V5" i="18"/>
  <c r="AL5" i="18"/>
  <c r="AT5" i="18"/>
  <c r="AU72" i="18"/>
  <c r="AU71" i="18" s="1"/>
  <c r="BC72" i="18"/>
  <c r="BC71" i="18" s="1"/>
  <c r="S71" i="18"/>
  <c r="U5" i="18"/>
  <c r="BF5" i="18"/>
  <c r="AI72" i="18"/>
  <c r="AI71" i="18" s="1"/>
  <c r="AQ72" i="18"/>
  <c r="AQ71" i="18" s="1"/>
  <c r="S74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AS71" i="18"/>
  <c r="R72" i="18"/>
  <c r="R71" i="18" s="1"/>
  <c r="AY72" i="18"/>
  <c r="AY71" i="18" s="1"/>
  <c r="BG72" i="18"/>
  <c r="BG71" i="18" s="1"/>
  <c r="AB5" i="18"/>
  <c r="P5" i="18"/>
  <c r="P8" i="18"/>
  <c r="AH5" i="18"/>
  <c r="BJ5" i="18"/>
  <c r="O8" i="18"/>
  <c r="AJ6" i="18"/>
  <c r="AJ5" i="18" s="1"/>
  <c r="BC8" i="18"/>
  <c r="Y71" i="18"/>
  <c r="AR71" i="18"/>
  <c r="X5" i="18"/>
  <c r="AF6" i="18"/>
  <c r="AF5" i="18" s="1"/>
  <c r="AV6" i="18"/>
  <c r="AV5" i="18" s="1"/>
  <c r="O99" i="18"/>
  <c r="J99" i="18" s="1"/>
  <c r="AN72" i="18"/>
  <c r="AN71" i="18" s="1"/>
  <c r="BD72" i="18"/>
  <c r="BH71" i="18"/>
  <c r="S6" i="18"/>
  <c r="S5" i="18" s="1"/>
  <c r="AR6" i="18"/>
  <c r="AR5" i="18" s="1"/>
  <c r="BH6" i="18"/>
  <c r="BH5" i="18" s="1"/>
  <c r="AJ72" i="18"/>
  <c r="AJ71" i="18" s="1"/>
  <c r="AZ72" i="18"/>
  <c r="AZ71" i="18" s="1"/>
  <c r="BE71" i="18"/>
  <c r="BD71" i="18"/>
  <c r="J45" i="18"/>
  <c r="J48" i="18"/>
  <c r="AN6" i="18"/>
  <c r="AN5" i="18" s="1"/>
  <c r="AN99" i="18" s="1"/>
  <c r="BD6" i="18"/>
  <c r="BD5" i="18" s="1"/>
  <c r="BD99" i="18" s="1"/>
  <c r="AM5" i="18"/>
  <c r="AM99" i="18" s="1"/>
  <c r="BC5" i="18"/>
  <c r="AF72" i="18"/>
  <c r="AF71" i="18" s="1"/>
  <c r="AV72" i="18"/>
  <c r="AV71" i="18" s="1"/>
  <c r="BG3" i="18"/>
  <c r="BC3" i="18"/>
  <c r="AY3" i="18"/>
  <c r="AU3" i="18"/>
  <c r="AF4" i="18"/>
  <c r="AF3" i="18" s="1"/>
  <c r="BJ3" i="18"/>
  <c r="BE3" i="18"/>
  <c r="AZ3" i="18"/>
  <c r="AT3" i="18"/>
  <c r="AP3" i="18"/>
  <c r="AL3" i="18"/>
  <c r="AH3" i="18"/>
  <c r="BA3" i="18"/>
  <c r="AQ3" i="18"/>
  <c r="AI3" i="18"/>
  <c r="BI3" i="18"/>
  <c r="BD3" i="18"/>
  <c r="AX3" i="18"/>
  <c r="AS3" i="18"/>
  <c r="AO3" i="18"/>
  <c r="AK3" i="18"/>
  <c r="AG3" i="18"/>
  <c r="BB3" i="18"/>
  <c r="AW3" i="18"/>
  <c r="AR3" i="18"/>
  <c r="AJ3" i="18"/>
  <c r="BH3" i="18"/>
  <c r="AN3" i="18"/>
  <c r="BF3" i="18"/>
  <c r="AV3" i="18"/>
  <c r="AM3" i="18"/>
  <c r="AI6" i="18"/>
  <c r="AI5" i="18" s="1"/>
  <c r="AI8" i="18"/>
  <c r="AQ8" i="18"/>
  <c r="AQ6" i="18"/>
  <c r="AQ5" i="18" s="1"/>
  <c r="AU8" i="18"/>
  <c r="AU6" i="18"/>
  <c r="AU5" i="18" s="1"/>
  <c r="AU99" i="18" s="1"/>
  <c r="BG8" i="18"/>
  <c r="BG6" i="18"/>
  <c r="BG5" i="18" s="1"/>
  <c r="BG99" i="18" s="1"/>
  <c r="K7" i="18"/>
  <c r="Y8" i="18"/>
  <c r="Y6" i="18"/>
  <c r="Y5" i="18" s="1"/>
  <c r="AG8" i="18"/>
  <c r="AG7" i="18"/>
  <c r="AG5" i="18" s="1"/>
  <c r="AK8" i="18"/>
  <c r="AK7" i="18"/>
  <c r="AK5" i="18" s="1"/>
  <c r="AO7" i="18"/>
  <c r="AO5" i="18" s="1"/>
  <c r="AO99" i="18" s="1"/>
  <c r="AO8" i="18"/>
  <c r="AW8" i="18"/>
  <c r="AW7" i="18"/>
  <c r="AW5" i="18" s="1"/>
  <c r="AW99" i="18" s="1"/>
  <c r="BA8" i="18"/>
  <c r="BA7" i="18"/>
  <c r="BA5" i="18" s="1"/>
  <c r="BA99" i="18" s="1"/>
  <c r="BE7" i="18"/>
  <c r="BE5" i="18" s="1"/>
  <c r="BE8" i="18"/>
  <c r="AY6" i="18"/>
  <c r="AY5" i="18" s="1"/>
  <c r="AY8" i="18"/>
  <c r="BI99" i="18"/>
  <c r="AZ99" i="18"/>
  <c r="AR99" i="18"/>
  <c r="AM8" i="18"/>
  <c r="J32" i="18"/>
  <c r="J36" i="18"/>
  <c r="J40" i="18"/>
  <c r="J44" i="18"/>
  <c r="J10" i="18"/>
  <c r="J33" i="18"/>
  <c r="J37" i="18"/>
  <c r="J41" i="18"/>
  <c r="K95" i="18"/>
  <c r="J92" i="18"/>
  <c r="K91" i="18"/>
  <c r="K88" i="18"/>
  <c r="J83" i="18"/>
  <c r="K82" i="18"/>
  <c r="K79" i="18"/>
  <c r="K76" i="18"/>
  <c r="J95" i="18"/>
  <c r="K94" i="18"/>
  <c r="J91" i="18"/>
  <c r="K90" i="18"/>
  <c r="J88" i="18"/>
  <c r="J82" i="18"/>
  <c r="K81" i="18"/>
  <c r="J94" i="18"/>
  <c r="K93" i="18"/>
  <c r="J90" i="18"/>
  <c r="K89" i="18"/>
  <c r="K87" i="18"/>
  <c r="J81" i="18"/>
  <c r="K80" i="18"/>
  <c r="J78" i="18"/>
  <c r="K77" i="18"/>
  <c r="J75" i="18"/>
  <c r="J73" i="18"/>
  <c r="J93" i="18"/>
  <c r="K92" i="18"/>
  <c r="J89" i="18"/>
  <c r="J87" i="18"/>
  <c r="K83" i="18"/>
  <c r="J80" i="18"/>
  <c r="J77" i="18"/>
  <c r="J79" i="18"/>
  <c r="K73" i="18"/>
  <c r="K75" i="18"/>
  <c r="J55" i="18"/>
  <c r="J54" i="18"/>
  <c r="J53" i="18"/>
  <c r="J52" i="18"/>
  <c r="J51" i="18"/>
  <c r="J50" i="18"/>
  <c r="J49" i="18"/>
  <c r="J76" i="18"/>
  <c r="K28" i="18"/>
  <c r="K78" i="18"/>
  <c r="J28" i="18"/>
  <c r="J9" i="18"/>
  <c r="K10" i="18"/>
  <c r="J12" i="18"/>
  <c r="J30" i="18"/>
  <c r="J34" i="18"/>
  <c r="J38" i="18"/>
  <c r="J42" i="18"/>
  <c r="J46" i="18"/>
  <c r="J7" i="18"/>
  <c r="K9" i="18"/>
  <c r="R8" i="18"/>
  <c r="J8" i="18" s="1"/>
  <c r="J31" i="18"/>
  <c r="J35" i="18"/>
  <c r="J39" i="18"/>
  <c r="J43" i="18"/>
  <c r="J47" i="18"/>
  <c r="AB74" i="18"/>
  <c r="AB72" i="18"/>
  <c r="AB71" i="18" s="1"/>
  <c r="AH74" i="18"/>
  <c r="AH72" i="18"/>
  <c r="AH71" i="18" s="1"/>
  <c r="AL74" i="18"/>
  <c r="AL72" i="18"/>
  <c r="AL71" i="18" s="1"/>
  <c r="AP74" i="18"/>
  <c r="AP72" i="18"/>
  <c r="AP71" i="18" s="1"/>
  <c r="AP99" i="18" s="1"/>
  <c r="AT74" i="18"/>
  <c r="AT72" i="18"/>
  <c r="AT71" i="18" s="1"/>
  <c r="AX74" i="18"/>
  <c r="AX72" i="18"/>
  <c r="AX71" i="18" s="1"/>
  <c r="AX99" i="18" s="1"/>
  <c r="BB74" i="18"/>
  <c r="BB72" i="18"/>
  <c r="BB71" i="18" s="1"/>
  <c r="BB99" i="18" s="1"/>
  <c r="BF74" i="18"/>
  <c r="BF72" i="18"/>
  <c r="BF71" i="18" s="1"/>
  <c r="BF99" i="18" s="1"/>
  <c r="BJ74" i="18"/>
  <c r="BJ72" i="18"/>
  <c r="BJ71" i="18" s="1"/>
  <c r="X74" i="18"/>
  <c r="J74" i="18" s="1"/>
  <c r="X72" i="18"/>
  <c r="X71" i="18" s="1"/>
  <c r="J71" i="18" s="1"/>
  <c r="P74" i="18"/>
  <c r="K74" i="18" s="1"/>
  <c r="V80" i="29" l="1"/>
  <c r="J80" i="29"/>
  <c r="M76" i="29"/>
  <c r="P75" i="29"/>
  <c r="S74" i="29"/>
  <c r="V73" i="29"/>
  <c r="J73" i="29"/>
  <c r="M72" i="29"/>
  <c r="P71" i="29"/>
  <c r="S70" i="29"/>
  <c r="V69" i="29"/>
  <c r="J69" i="29"/>
  <c r="M68" i="29"/>
  <c r="P67" i="29"/>
  <c r="S66" i="29"/>
  <c r="V65" i="29"/>
  <c r="J65" i="29"/>
  <c r="M64" i="29"/>
  <c r="P63" i="29"/>
  <c r="S62" i="29"/>
  <c r="V61" i="29"/>
  <c r="J61" i="29"/>
  <c r="M60" i="29"/>
  <c r="P59" i="29"/>
  <c r="S58" i="29"/>
  <c r="V57" i="29"/>
  <c r="J57" i="29"/>
  <c r="M56" i="29"/>
  <c r="P55" i="29"/>
  <c r="S54" i="29"/>
  <c r="S53" i="29"/>
  <c r="M52" i="29"/>
  <c r="V47" i="29"/>
  <c r="J47" i="29"/>
  <c r="M45" i="29"/>
  <c r="P43" i="29"/>
  <c r="S41" i="29"/>
  <c r="V39" i="29"/>
  <c r="J39" i="29"/>
  <c r="M36" i="29"/>
  <c r="P32" i="29"/>
  <c r="S80" i="29"/>
  <c r="V76" i="29"/>
  <c r="J76" i="29"/>
  <c r="M75" i="29"/>
  <c r="P74" i="29"/>
  <c r="S73" i="29"/>
  <c r="V72" i="29"/>
  <c r="J72" i="29"/>
  <c r="M71" i="29"/>
  <c r="P70" i="29"/>
  <c r="S69" i="29"/>
  <c r="V68" i="29"/>
  <c r="J68" i="29"/>
  <c r="M67" i="29"/>
  <c r="P66" i="29"/>
  <c r="S65" i="29"/>
  <c r="V64" i="29"/>
  <c r="J64" i="29"/>
  <c r="M63" i="29"/>
  <c r="P62" i="29"/>
  <c r="S61" i="29"/>
  <c r="V60" i="29"/>
  <c r="J60" i="29"/>
  <c r="M59" i="29"/>
  <c r="P58" i="29"/>
  <c r="S57" i="29"/>
  <c r="V56" i="29"/>
  <c r="J56" i="29"/>
  <c r="M55" i="29"/>
  <c r="P54" i="29"/>
  <c r="V53" i="29"/>
  <c r="J53" i="29"/>
  <c r="P52" i="29"/>
  <c r="S47" i="29"/>
  <c r="V45" i="29"/>
  <c r="J45" i="29"/>
  <c r="M43" i="29"/>
  <c r="P41" i="29"/>
  <c r="S39" i="29"/>
  <c r="V36" i="29"/>
  <c r="J36" i="29"/>
  <c r="M32" i="29"/>
  <c r="P80" i="29"/>
  <c r="S76" i="29"/>
  <c r="V75" i="29"/>
  <c r="J75" i="29"/>
  <c r="M74" i="29"/>
  <c r="P73" i="29"/>
  <c r="S72" i="29"/>
  <c r="V71" i="29"/>
  <c r="J71" i="29"/>
  <c r="M70" i="29"/>
  <c r="P69" i="29"/>
  <c r="S68" i="29"/>
  <c r="V67" i="29"/>
  <c r="J67" i="29"/>
  <c r="M66" i="29"/>
  <c r="P65" i="29"/>
  <c r="S64" i="29"/>
  <c r="V63" i="29"/>
  <c r="J63" i="29"/>
  <c r="M62" i="29"/>
  <c r="P61" i="29"/>
  <c r="S60" i="29"/>
  <c r="V59" i="29"/>
  <c r="J59" i="29"/>
  <c r="M58" i="29"/>
  <c r="P57" i="29"/>
  <c r="S56" i="29"/>
  <c r="V55" i="29"/>
  <c r="J55" i="29"/>
  <c r="M54" i="29"/>
  <c r="M53" i="29"/>
  <c r="S52" i="29"/>
  <c r="P47" i="29"/>
  <c r="S45" i="29"/>
  <c r="V43" i="29"/>
  <c r="J43" i="29"/>
  <c r="M41" i="29"/>
  <c r="P39" i="29"/>
  <c r="S36" i="29"/>
  <c r="V32" i="29"/>
  <c r="M80" i="29"/>
  <c r="M73" i="29"/>
  <c r="M69" i="29"/>
  <c r="M65" i="29"/>
  <c r="M61" i="29"/>
  <c r="M57" i="29"/>
  <c r="V52" i="29"/>
  <c r="P45" i="29"/>
  <c r="P36" i="29"/>
  <c r="J32" i="29"/>
  <c r="E32" i="29" s="1"/>
  <c r="V30" i="29"/>
  <c r="J30" i="29"/>
  <c r="P29" i="29"/>
  <c r="S24" i="29"/>
  <c r="V22" i="29"/>
  <c r="J22" i="29"/>
  <c r="M20" i="29"/>
  <c r="P18" i="29"/>
  <c r="S16" i="29"/>
  <c r="V14" i="29"/>
  <c r="J14" i="29"/>
  <c r="M12" i="29"/>
  <c r="P10" i="29"/>
  <c r="S8" i="29"/>
  <c r="V6" i="29"/>
  <c r="J6" i="29"/>
  <c r="P5" i="29"/>
  <c r="P68" i="29"/>
  <c r="P64" i="29"/>
  <c r="P60" i="29"/>
  <c r="J52" i="29"/>
  <c r="E52" i="29" s="1"/>
  <c r="S32" i="29"/>
  <c r="M29" i="29"/>
  <c r="P20" i="29"/>
  <c r="S18" i="29"/>
  <c r="J16" i="29"/>
  <c r="J8" i="29"/>
  <c r="M5" i="29"/>
  <c r="V74" i="29"/>
  <c r="V70" i="29"/>
  <c r="V66" i="29"/>
  <c r="V62" i="29"/>
  <c r="V58" i="29"/>
  <c r="V54" i="29"/>
  <c r="P53" i="29"/>
  <c r="M47" i="29"/>
  <c r="M39" i="29"/>
  <c r="S30" i="29"/>
  <c r="S29" i="29"/>
  <c r="P24" i="29"/>
  <c r="S22" i="29"/>
  <c r="V20" i="29"/>
  <c r="J20" i="29"/>
  <c r="M18" i="29"/>
  <c r="P16" i="29"/>
  <c r="S14" i="29"/>
  <c r="V12" i="29"/>
  <c r="J12" i="29"/>
  <c r="M10" i="29"/>
  <c r="P8" i="29"/>
  <c r="S6" i="29"/>
  <c r="S5" i="29"/>
  <c r="P76" i="29"/>
  <c r="J24" i="29"/>
  <c r="V16" i="29"/>
  <c r="P12" i="29"/>
  <c r="S75" i="29"/>
  <c r="J74" i="29"/>
  <c r="E74" i="29" s="1"/>
  <c r="S71" i="29"/>
  <c r="J70" i="29"/>
  <c r="E70" i="29" s="1"/>
  <c r="S67" i="29"/>
  <c r="J66" i="29"/>
  <c r="E66" i="29" s="1"/>
  <c r="S63" i="29"/>
  <c r="J62" i="29"/>
  <c r="E62" i="29" s="1"/>
  <c r="S59" i="29"/>
  <c r="J58" i="29"/>
  <c r="E58" i="29" s="1"/>
  <c r="S55" i="29"/>
  <c r="J54" i="29"/>
  <c r="E54" i="29" s="1"/>
  <c r="V41" i="29"/>
  <c r="P30" i="29"/>
  <c r="V29" i="29"/>
  <c r="J29" i="29"/>
  <c r="E29" i="29" s="1"/>
  <c r="M24" i="29"/>
  <c r="P22" i="29"/>
  <c r="S20" i="29"/>
  <c r="V18" i="29"/>
  <c r="J18" i="29"/>
  <c r="M16" i="29"/>
  <c r="P14" i="29"/>
  <c r="S12" i="29"/>
  <c r="V10" i="29"/>
  <c r="J10" i="29"/>
  <c r="M8" i="29"/>
  <c r="P6" i="29"/>
  <c r="V5" i="29"/>
  <c r="J5" i="29"/>
  <c r="J41" i="29"/>
  <c r="V24" i="29"/>
  <c r="M22" i="29"/>
  <c r="M14" i="29"/>
  <c r="M6" i="29"/>
  <c r="P72" i="29"/>
  <c r="P56" i="29"/>
  <c r="S43" i="29"/>
  <c r="M30" i="29"/>
  <c r="S10" i="29"/>
  <c r="V8" i="29"/>
  <c r="V80" i="26"/>
  <c r="J80" i="26"/>
  <c r="M76" i="26"/>
  <c r="P75" i="26"/>
  <c r="S74" i="26"/>
  <c r="V73" i="26"/>
  <c r="J73" i="26"/>
  <c r="M72" i="26"/>
  <c r="P71" i="26"/>
  <c r="S70" i="26"/>
  <c r="V69" i="26"/>
  <c r="J69" i="26"/>
  <c r="M68" i="26"/>
  <c r="P67" i="26"/>
  <c r="S66" i="26"/>
  <c r="V65" i="26"/>
  <c r="J65" i="26"/>
  <c r="M64" i="26"/>
  <c r="P63" i="26"/>
  <c r="S62" i="26"/>
  <c r="V61" i="26"/>
  <c r="J61" i="26"/>
  <c r="M60" i="26"/>
  <c r="P59" i="26"/>
  <c r="S58" i="26"/>
  <c r="V57" i="26"/>
  <c r="J57" i="26"/>
  <c r="M56" i="26"/>
  <c r="P55" i="26"/>
  <c r="S54" i="26"/>
  <c r="S53" i="26"/>
  <c r="M52" i="26"/>
  <c r="V47" i="26"/>
  <c r="J47" i="26"/>
  <c r="M45" i="26"/>
  <c r="P43" i="26"/>
  <c r="S41" i="26"/>
  <c r="V39" i="26"/>
  <c r="J39" i="26"/>
  <c r="M36" i="26"/>
  <c r="S80" i="26"/>
  <c r="V76" i="26"/>
  <c r="J76" i="26"/>
  <c r="M75" i="26"/>
  <c r="P74" i="26"/>
  <c r="S73" i="26"/>
  <c r="V72" i="26"/>
  <c r="J72" i="26"/>
  <c r="E72" i="26" s="1"/>
  <c r="M71" i="26"/>
  <c r="P70" i="26"/>
  <c r="S69" i="26"/>
  <c r="V68" i="26"/>
  <c r="J68" i="26"/>
  <c r="M67" i="26"/>
  <c r="P66" i="26"/>
  <c r="S65" i="26"/>
  <c r="V64" i="26"/>
  <c r="J64" i="26"/>
  <c r="M63" i="26"/>
  <c r="P62" i="26"/>
  <c r="S61" i="26"/>
  <c r="V60" i="26"/>
  <c r="J60" i="26"/>
  <c r="M59" i="26"/>
  <c r="P58" i="26"/>
  <c r="S57" i="26"/>
  <c r="V56" i="26"/>
  <c r="J56" i="26"/>
  <c r="E56" i="26" s="1"/>
  <c r="M55" i="26"/>
  <c r="P54" i="26"/>
  <c r="V53" i="26"/>
  <c r="J53" i="26"/>
  <c r="E53" i="26" s="1"/>
  <c r="P52" i="26"/>
  <c r="S47" i="26"/>
  <c r="V45" i="26"/>
  <c r="J45" i="26"/>
  <c r="M43" i="26"/>
  <c r="P41" i="26"/>
  <c r="S39" i="26"/>
  <c r="V36" i="26"/>
  <c r="J36" i="26"/>
  <c r="M32" i="26"/>
  <c r="P80" i="26"/>
  <c r="S76" i="26"/>
  <c r="V75" i="26"/>
  <c r="J75" i="26"/>
  <c r="M74" i="26"/>
  <c r="P73" i="26"/>
  <c r="S72" i="26"/>
  <c r="V71" i="26"/>
  <c r="J71" i="26"/>
  <c r="M70" i="26"/>
  <c r="P69" i="26"/>
  <c r="S68" i="26"/>
  <c r="V67" i="26"/>
  <c r="J67" i="26"/>
  <c r="E67" i="26" s="1"/>
  <c r="M66" i="26"/>
  <c r="P65" i="26"/>
  <c r="S64" i="26"/>
  <c r="V63" i="26"/>
  <c r="J63" i="26"/>
  <c r="M62" i="26"/>
  <c r="P61" i="26"/>
  <c r="S60" i="26"/>
  <c r="V59" i="26"/>
  <c r="J59" i="26"/>
  <c r="M58" i="26"/>
  <c r="P57" i="26"/>
  <c r="S56" i="26"/>
  <c r="V55" i="26"/>
  <c r="J55" i="26"/>
  <c r="M54" i="26"/>
  <c r="M53" i="26"/>
  <c r="S52" i="26"/>
  <c r="P47" i="26"/>
  <c r="S45" i="26"/>
  <c r="V43" i="26"/>
  <c r="J43" i="26"/>
  <c r="M41" i="26"/>
  <c r="P39" i="26"/>
  <c r="S36" i="26"/>
  <c r="M80" i="26"/>
  <c r="M73" i="26"/>
  <c r="M69" i="26"/>
  <c r="M65" i="26"/>
  <c r="M61" i="26"/>
  <c r="M57" i="26"/>
  <c r="V52" i="26"/>
  <c r="P45" i="26"/>
  <c r="P36" i="26"/>
  <c r="S32" i="26"/>
  <c r="P30" i="26"/>
  <c r="V29" i="26"/>
  <c r="J29" i="26"/>
  <c r="M24" i="26"/>
  <c r="P22" i="26"/>
  <c r="S20" i="26"/>
  <c r="V18" i="26"/>
  <c r="J18" i="26"/>
  <c r="M16" i="26"/>
  <c r="P14" i="26"/>
  <c r="S12" i="26"/>
  <c r="V10" i="26"/>
  <c r="J10" i="26"/>
  <c r="M8" i="26"/>
  <c r="P6" i="26"/>
  <c r="V5" i="26"/>
  <c r="J5" i="26"/>
  <c r="P68" i="26"/>
  <c r="P64" i="26"/>
  <c r="S43" i="26"/>
  <c r="V32" i="26"/>
  <c r="M18" i="26"/>
  <c r="J12" i="26"/>
  <c r="S5" i="26"/>
  <c r="V74" i="26"/>
  <c r="V70" i="26"/>
  <c r="V66" i="26"/>
  <c r="V62" i="26"/>
  <c r="V58" i="26"/>
  <c r="V54" i="26"/>
  <c r="P53" i="26"/>
  <c r="M47" i="26"/>
  <c r="M39" i="26"/>
  <c r="P32" i="26"/>
  <c r="M30" i="26"/>
  <c r="M29" i="26"/>
  <c r="V24" i="26"/>
  <c r="J24" i="26"/>
  <c r="M22" i="26"/>
  <c r="P20" i="26"/>
  <c r="S18" i="26"/>
  <c r="V16" i="26"/>
  <c r="J16" i="26"/>
  <c r="M14" i="26"/>
  <c r="P12" i="26"/>
  <c r="S10" i="26"/>
  <c r="V8" i="26"/>
  <c r="J8" i="26"/>
  <c r="M6" i="26"/>
  <c r="M5" i="26"/>
  <c r="P76" i="26"/>
  <c r="P72" i="26"/>
  <c r="P60" i="26"/>
  <c r="P56" i="26"/>
  <c r="J41" i="26"/>
  <c r="S29" i="26"/>
  <c r="P24" i="26"/>
  <c r="S22" i="26"/>
  <c r="V20" i="26"/>
  <c r="J20" i="26"/>
  <c r="P8" i="26"/>
  <c r="S6" i="26"/>
  <c r="S75" i="26"/>
  <c r="J74" i="26"/>
  <c r="S71" i="26"/>
  <c r="J70" i="26"/>
  <c r="S67" i="26"/>
  <c r="J66" i="26"/>
  <c r="E66" i="26" s="1"/>
  <c r="S63" i="26"/>
  <c r="J62" i="26"/>
  <c r="S59" i="26"/>
  <c r="J58" i="26"/>
  <c r="S55" i="26"/>
  <c r="J54" i="26"/>
  <c r="V41" i="26"/>
  <c r="J32" i="26"/>
  <c r="V30" i="26"/>
  <c r="J30" i="26"/>
  <c r="P29" i="26"/>
  <c r="S24" i="26"/>
  <c r="V22" i="26"/>
  <c r="J22" i="26"/>
  <c r="M20" i="26"/>
  <c r="P18" i="26"/>
  <c r="S16" i="26"/>
  <c r="V14" i="26"/>
  <c r="J14" i="26"/>
  <c r="M12" i="26"/>
  <c r="P10" i="26"/>
  <c r="S8" i="26"/>
  <c r="V6" i="26"/>
  <c r="J6" i="26"/>
  <c r="P5" i="26"/>
  <c r="J52" i="26"/>
  <c r="S30" i="26"/>
  <c r="P16" i="26"/>
  <c r="S14" i="26"/>
  <c r="V12" i="26"/>
  <c r="M10" i="26"/>
  <c r="V80" i="25"/>
  <c r="J80" i="25"/>
  <c r="M76" i="25"/>
  <c r="P75" i="25"/>
  <c r="S74" i="25"/>
  <c r="V73" i="25"/>
  <c r="J73" i="25"/>
  <c r="M72" i="25"/>
  <c r="P71" i="25"/>
  <c r="S70" i="25"/>
  <c r="V69" i="25"/>
  <c r="J69" i="25"/>
  <c r="M68" i="25"/>
  <c r="P67" i="25"/>
  <c r="S66" i="25"/>
  <c r="V65" i="25"/>
  <c r="J65" i="25"/>
  <c r="M64" i="25"/>
  <c r="P63" i="25"/>
  <c r="S62" i="25"/>
  <c r="V61" i="25"/>
  <c r="J61" i="25"/>
  <c r="M60" i="25"/>
  <c r="P59" i="25"/>
  <c r="S58" i="25"/>
  <c r="V57" i="25"/>
  <c r="J57" i="25"/>
  <c r="M56" i="25"/>
  <c r="P55" i="25"/>
  <c r="S54" i="25"/>
  <c r="S53" i="25"/>
  <c r="M52" i="25"/>
  <c r="V47" i="25"/>
  <c r="J47" i="25"/>
  <c r="M45" i="25"/>
  <c r="P43" i="25"/>
  <c r="S41" i="25"/>
  <c r="V39" i="25"/>
  <c r="J39" i="25"/>
  <c r="M36" i="25"/>
  <c r="S80" i="25"/>
  <c r="V76" i="25"/>
  <c r="J76" i="25"/>
  <c r="M75" i="25"/>
  <c r="P74" i="25"/>
  <c r="S73" i="25"/>
  <c r="V72" i="25"/>
  <c r="J72" i="25"/>
  <c r="E72" i="25" s="1"/>
  <c r="M71" i="25"/>
  <c r="P70" i="25"/>
  <c r="S69" i="25"/>
  <c r="V68" i="25"/>
  <c r="J68" i="25"/>
  <c r="M67" i="25"/>
  <c r="P66" i="25"/>
  <c r="S65" i="25"/>
  <c r="V64" i="25"/>
  <c r="J64" i="25"/>
  <c r="M63" i="25"/>
  <c r="P62" i="25"/>
  <c r="S61" i="25"/>
  <c r="V60" i="25"/>
  <c r="J60" i="25"/>
  <c r="M59" i="25"/>
  <c r="P58" i="25"/>
  <c r="S57" i="25"/>
  <c r="V56" i="25"/>
  <c r="J56" i="25"/>
  <c r="E56" i="25" s="1"/>
  <c r="M55" i="25"/>
  <c r="P54" i="25"/>
  <c r="V53" i="25"/>
  <c r="J53" i="25"/>
  <c r="P52" i="25"/>
  <c r="S47" i="25"/>
  <c r="V45" i="25"/>
  <c r="J45" i="25"/>
  <c r="M43" i="25"/>
  <c r="P41" i="25"/>
  <c r="S39" i="25"/>
  <c r="V36" i="25"/>
  <c r="J36" i="25"/>
  <c r="M32" i="25"/>
  <c r="P80" i="25"/>
  <c r="S76" i="25"/>
  <c r="V75" i="25"/>
  <c r="J75" i="25"/>
  <c r="M74" i="25"/>
  <c r="P73" i="25"/>
  <c r="S72" i="25"/>
  <c r="V71" i="25"/>
  <c r="J71" i="25"/>
  <c r="M70" i="25"/>
  <c r="P69" i="25"/>
  <c r="S68" i="25"/>
  <c r="V67" i="25"/>
  <c r="J67" i="25"/>
  <c r="E67" i="25" s="1"/>
  <c r="M66" i="25"/>
  <c r="P65" i="25"/>
  <c r="S64" i="25"/>
  <c r="V63" i="25"/>
  <c r="J63" i="25"/>
  <c r="M62" i="25"/>
  <c r="P61" i="25"/>
  <c r="S60" i="25"/>
  <c r="V59" i="25"/>
  <c r="J59" i="25"/>
  <c r="M58" i="25"/>
  <c r="P57" i="25"/>
  <c r="S56" i="25"/>
  <c r="V55" i="25"/>
  <c r="J55" i="25"/>
  <c r="M54" i="25"/>
  <c r="M53" i="25"/>
  <c r="S52" i="25"/>
  <c r="P47" i="25"/>
  <c r="S45" i="25"/>
  <c r="V43" i="25"/>
  <c r="J43" i="25"/>
  <c r="M41" i="25"/>
  <c r="P39" i="25"/>
  <c r="S36" i="25"/>
  <c r="M80" i="25"/>
  <c r="M73" i="25"/>
  <c r="M69" i="25"/>
  <c r="M65" i="25"/>
  <c r="M61" i="25"/>
  <c r="M57" i="25"/>
  <c r="V52" i="25"/>
  <c r="P45" i="25"/>
  <c r="P36" i="25"/>
  <c r="J32" i="25"/>
  <c r="V30" i="25"/>
  <c r="J30" i="25"/>
  <c r="P29" i="25"/>
  <c r="S24" i="25"/>
  <c r="V22" i="25"/>
  <c r="J22" i="25"/>
  <c r="M20" i="25"/>
  <c r="P18" i="25"/>
  <c r="S16" i="25"/>
  <c r="V14" i="25"/>
  <c r="J14" i="25"/>
  <c r="M12" i="25"/>
  <c r="P10" i="25"/>
  <c r="S8" i="25"/>
  <c r="V6" i="25"/>
  <c r="J6" i="25"/>
  <c r="P5" i="25"/>
  <c r="P76" i="25"/>
  <c r="P72" i="25"/>
  <c r="J41" i="25"/>
  <c r="P32" i="25"/>
  <c r="M30" i="25"/>
  <c r="M29" i="25"/>
  <c r="J24" i="25"/>
  <c r="M22" i="25"/>
  <c r="J16" i="25"/>
  <c r="V74" i="25"/>
  <c r="V70" i="25"/>
  <c r="V66" i="25"/>
  <c r="V62" i="25"/>
  <c r="V58" i="25"/>
  <c r="V54" i="25"/>
  <c r="P53" i="25"/>
  <c r="M47" i="25"/>
  <c r="M39" i="25"/>
  <c r="V32" i="25"/>
  <c r="S30" i="25"/>
  <c r="S29" i="25"/>
  <c r="P24" i="25"/>
  <c r="S22" i="25"/>
  <c r="V20" i="25"/>
  <c r="J20" i="25"/>
  <c r="M18" i="25"/>
  <c r="P16" i="25"/>
  <c r="S14" i="25"/>
  <c r="V12" i="25"/>
  <c r="J12" i="25"/>
  <c r="M10" i="25"/>
  <c r="P8" i="25"/>
  <c r="S6" i="25"/>
  <c r="S5" i="25"/>
  <c r="P68" i="25"/>
  <c r="P64" i="25"/>
  <c r="P56" i="25"/>
  <c r="S43" i="25"/>
  <c r="P20" i="25"/>
  <c r="S18" i="25"/>
  <c r="V16" i="25"/>
  <c r="M14" i="25"/>
  <c r="J8" i="25"/>
  <c r="M5" i="25"/>
  <c r="S75" i="25"/>
  <c r="J74" i="25"/>
  <c r="E74" i="25" s="1"/>
  <c r="S71" i="25"/>
  <c r="J70" i="25"/>
  <c r="E70" i="25" s="1"/>
  <c r="S67" i="25"/>
  <c r="J66" i="25"/>
  <c r="S63" i="25"/>
  <c r="J62" i="25"/>
  <c r="E62" i="25" s="1"/>
  <c r="S59" i="25"/>
  <c r="J58" i="25"/>
  <c r="E58" i="25" s="1"/>
  <c r="S55" i="25"/>
  <c r="J54" i="25"/>
  <c r="E54" i="25" s="1"/>
  <c r="V41" i="25"/>
  <c r="S32" i="25"/>
  <c r="P30" i="25"/>
  <c r="V29" i="25"/>
  <c r="J29" i="25"/>
  <c r="M24" i="25"/>
  <c r="P22" i="25"/>
  <c r="S20" i="25"/>
  <c r="V18" i="25"/>
  <c r="J18" i="25"/>
  <c r="M16" i="25"/>
  <c r="P14" i="25"/>
  <c r="S12" i="25"/>
  <c r="V10" i="25"/>
  <c r="J10" i="25"/>
  <c r="M8" i="25"/>
  <c r="P6" i="25"/>
  <c r="V5" i="25"/>
  <c r="J5" i="25"/>
  <c r="P60" i="25"/>
  <c r="J52" i="25"/>
  <c r="V24" i="25"/>
  <c r="P12" i="25"/>
  <c r="S10" i="25"/>
  <c r="V8" i="25"/>
  <c r="M6" i="25"/>
  <c r="AF77" i="24"/>
  <c r="N78" i="24"/>
  <c r="J7" i="24"/>
  <c r="AA5" i="24"/>
  <c r="N50" i="24"/>
  <c r="W7" i="24"/>
  <c r="T16" i="24"/>
  <c r="Z38" i="24"/>
  <c r="Z54" i="24"/>
  <c r="T5" i="24"/>
  <c r="N11" i="24"/>
  <c r="Q17" i="24"/>
  <c r="Q25" i="24"/>
  <c r="Z45" i="24"/>
  <c r="W9" i="24"/>
  <c r="N39" i="24"/>
  <c r="N14" i="24"/>
  <c r="N22" i="24"/>
  <c r="N30" i="24"/>
  <c r="Q49" i="24"/>
  <c r="Z68" i="24"/>
  <c r="T40" i="24"/>
  <c r="T56" i="24"/>
  <c r="T95" i="24"/>
  <c r="W44" i="24"/>
  <c r="W60" i="24"/>
  <c r="W98" i="24"/>
  <c r="W82" i="24"/>
  <c r="W99" i="24"/>
  <c r="W84" i="24"/>
  <c r="Z99" i="24"/>
  <c r="N79" i="24"/>
  <c r="Q94" i="24"/>
  <c r="K78" i="24"/>
  <c r="T11" i="24"/>
  <c r="J78" i="24"/>
  <c r="T68" i="24"/>
  <c r="N10" i="24"/>
  <c r="T22" i="24"/>
  <c r="N45" i="24"/>
  <c r="N61" i="24"/>
  <c r="T7" i="24"/>
  <c r="Z12" i="24"/>
  <c r="W20" i="24"/>
  <c r="Q28" i="24"/>
  <c r="Z53" i="24"/>
  <c r="T13" i="24"/>
  <c r="N47" i="24"/>
  <c r="N16" i="24"/>
  <c r="N24" i="24"/>
  <c r="Q37" i="24"/>
  <c r="Q53" i="24"/>
  <c r="N82" i="24"/>
  <c r="T44" i="24"/>
  <c r="T60" i="24"/>
  <c r="T29" i="24"/>
  <c r="W48" i="24"/>
  <c r="Z64" i="24"/>
  <c r="W65" i="24"/>
  <c r="W86" i="24"/>
  <c r="T105" i="24"/>
  <c r="W87" i="24"/>
  <c r="Q61" i="24"/>
  <c r="Z81" i="24"/>
  <c r="W97" i="24"/>
  <c r="W23" i="24"/>
  <c r="Q20" i="24"/>
  <c r="W15" i="24"/>
  <c r="T12" i="24"/>
  <c r="T8" i="24"/>
  <c r="Q24" i="24"/>
  <c r="N9" i="24"/>
  <c r="Q14" i="24"/>
  <c r="Z39" i="24"/>
  <c r="Z9" i="24"/>
  <c r="W19" i="24"/>
  <c r="N100" i="24"/>
  <c r="Z96" i="24"/>
  <c r="W93" i="24"/>
  <c r="N87" i="24"/>
  <c r="N84" i="24"/>
  <c r="N81" i="24"/>
  <c r="T78" i="24"/>
  <c r="Q70" i="24"/>
  <c r="Q64" i="24"/>
  <c r="W105" i="24"/>
  <c r="N99" i="24"/>
  <c r="Z95" i="24"/>
  <c r="N93" i="24"/>
  <c r="Z86" i="24"/>
  <c r="Z83" i="24"/>
  <c r="W80" i="24"/>
  <c r="Z71" i="24"/>
  <c r="Z98" i="24"/>
  <c r="W95" i="24"/>
  <c r="N89" i="24"/>
  <c r="W85" i="24"/>
  <c r="T81" i="24"/>
  <c r="Z78" i="24"/>
  <c r="W70" i="24"/>
  <c r="W64" i="24"/>
  <c r="N97" i="24"/>
  <c r="Q81" i="24"/>
  <c r="W77" i="24"/>
  <c r="T63" i="24"/>
  <c r="W59" i="24"/>
  <c r="W55" i="24"/>
  <c r="W51" i="24"/>
  <c r="W47" i="24"/>
  <c r="W43" i="24"/>
  <c r="W39" i="24"/>
  <c r="Z34" i="24"/>
  <c r="T28" i="24"/>
  <c r="Z94" i="24"/>
  <c r="T70" i="24"/>
  <c r="N63" i="24"/>
  <c r="T59" i="24"/>
  <c r="T55" i="24"/>
  <c r="T51" i="24"/>
  <c r="T47" i="24"/>
  <c r="T43" i="24"/>
  <c r="T39" i="24"/>
  <c r="Q34" i="24"/>
  <c r="W89" i="24"/>
  <c r="T71" i="24"/>
  <c r="N64" i="24"/>
  <c r="Q60" i="24"/>
  <c r="Q56" i="24"/>
  <c r="Q52" i="24"/>
  <c r="Q48" i="24"/>
  <c r="Q44" i="24"/>
  <c r="Q40" i="24"/>
  <c r="Q36" i="24"/>
  <c r="Z29" i="24"/>
  <c r="Z27" i="24"/>
  <c r="Z25" i="24"/>
  <c r="Z23" i="24"/>
  <c r="Z21" i="24"/>
  <c r="Z19" i="24"/>
  <c r="Z17" i="24"/>
  <c r="Z15" i="24"/>
  <c r="Z13" i="24"/>
  <c r="Z60" i="24"/>
  <c r="Z52" i="24"/>
  <c r="Z44" i="24"/>
  <c r="Z36" i="24"/>
  <c r="W27" i="24"/>
  <c r="T19" i="24"/>
  <c r="Q12" i="24"/>
  <c r="W8" i="24"/>
  <c r="Z97" i="24"/>
  <c r="N60" i="24"/>
  <c r="I60" i="24" s="1"/>
  <c r="N52" i="24"/>
  <c r="N44" i="24"/>
  <c r="I44" i="24" s="1"/>
  <c r="N36" i="24"/>
  <c r="Q27" i="24"/>
  <c r="Q23" i="24"/>
  <c r="Q19" i="24"/>
  <c r="Q15" i="24"/>
  <c r="N12" i="24"/>
  <c r="T9" i="24"/>
  <c r="Z6" i="24"/>
  <c r="Z55" i="24"/>
  <c r="Z58" i="24"/>
  <c r="Z50" i="24"/>
  <c r="Z42" i="24"/>
  <c r="W34" i="24"/>
  <c r="T20" i="24"/>
  <c r="W12" i="24"/>
  <c r="Q9" i="24"/>
  <c r="W5" i="24"/>
  <c r="N58" i="24"/>
  <c r="Z5" i="24"/>
  <c r="W21" i="24"/>
  <c r="N38" i="24"/>
  <c r="W17" i="24"/>
  <c r="N42" i="24"/>
  <c r="T6" i="24"/>
  <c r="Z105" i="24"/>
  <c r="Q99" i="24"/>
  <c r="N96" i="24"/>
  <c r="T89" i="24"/>
  <c r="Q86" i="24"/>
  <c r="Q83" i="24"/>
  <c r="T80" i="24"/>
  <c r="Z77" i="24"/>
  <c r="Q69" i="24"/>
  <c r="Q63" i="24"/>
  <c r="T101" i="24"/>
  <c r="Q98" i="24"/>
  <c r="N95" i="24"/>
  <c r="Q89" i="24"/>
  <c r="N86" i="24"/>
  <c r="N83" i="24"/>
  <c r="Q79" i="24"/>
  <c r="N71" i="24"/>
  <c r="Q101" i="24"/>
  <c r="N98" i="24"/>
  <c r="W94" i="24"/>
  <c r="Q88" i="24"/>
  <c r="T84" i="24"/>
  <c r="Z80" i="24"/>
  <c r="W69" i="24"/>
  <c r="Q105" i="24"/>
  <c r="T93" i="24"/>
  <c r="Q80" i="24"/>
  <c r="I80" i="24" s="1"/>
  <c r="N68" i="24"/>
  <c r="N62" i="24"/>
  <c r="W58" i="24"/>
  <c r="W54" i="24"/>
  <c r="W50" i="24"/>
  <c r="W46" i="24"/>
  <c r="W42" i="24"/>
  <c r="W38" i="24"/>
  <c r="N34" i="24"/>
  <c r="T27" i="24"/>
  <c r="Z88" i="24"/>
  <c r="Z69" i="24"/>
  <c r="Z62" i="24"/>
  <c r="T58" i="24"/>
  <c r="T54" i="24"/>
  <c r="T50" i="24"/>
  <c r="T46" i="24"/>
  <c r="T42" i="24"/>
  <c r="T38" i="24"/>
  <c r="Q100" i="24"/>
  <c r="N88" i="24"/>
  <c r="N70" i="24"/>
  <c r="Z63" i="24"/>
  <c r="Q59" i="24"/>
  <c r="Q55" i="24"/>
  <c r="Q51" i="24"/>
  <c r="Q47" i="24"/>
  <c r="Q43" i="24"/>
  <c r="Q39" i="24"/>
  <c r="T34" i="24"/>
  <c r="N29" i="24"/>
  <c r="N27" i="24"/>
  <c r="I27" i="24" s="1"/>
  <c r="N25" i="24"/>
  <c r="N23" i="24"/>
  <c r="N21" i="24"/>
  <c r="N19" i="24"/>
  <c r="I19" i="24" s="1"/>
  <c r="N17" i="24"/>
  <c r="N15" i="24"/>
  <c r="N13" i="24"/>
  <c r="N59" i="24"/>
  <c r="N51" i="24"/>
  <c r="N43" i="24"/>
  <c r="W30" i="24"/>
  <c r="T25" i="24"/>
  <c r="T17" i="24"/>
  <c r="Q11" i="24"/>
  <c r="Q7" i="24"/>
  <c r="N69" i="24"/>
  <c r="Z57" i="24"/>
  <c r="Z49" i="24"/>
  <c r="Z41" i="24"/>
  <c r="Q30" i="24"/>
  <c r="W26" i="24"/>
  <c r="W22" i="24"/>
  <c r="W18" i="24"/>
  <c r="W14" i="24"/>
  <c r="Z11" i="24"/>
  <c r="Z8" i="24"/>
  <c r="N6" i="24"/>
  <c r="Z51" i="24"/>
  <c r="N57" i="24"/>
  <c r="N49" i="24"/>
  <c r="N41" i="24"/>
  <c r="T26" i="24"/>
  <c r="T18" i="24"/>
  <c r="W11" i="24"/>
  <c r="Q8" i="24"/>
  <c r="Z101" i="24"/>
  <c r="N54" i="24"/>
  <c r="Q10" i="24"/>
  <c r="Q26" i="24"/>
  <c r="Q22" i="24"/>
  <c r="W101" i="24"/>
  <c r="T98" i="24"/>
  <c r="Q95" i="24"/>
  <c r="W88" i="24"/>
  <c r="Q85" i="24"/>
  <c r="Q82" i="24"/>
  <c r="Z79" i="24"/>
  <c r="Q68" i="24"/>
  <c r="Q62" i="24"/>
  <c r="W100" i="24"/>
  <c r="T97" i="24"/>
  <c r="T94" i="24"/>
  <c r="T88" i="24"/>
  <c r="T85" i="24"/>
  <c r="T82" i="24"/>
  <c r="W78" i="24"/>
  <c r="Z70" i="24"/>
  <c r="T100" i="24"/>
  <c r="Q97" i="24"/>
  <c r="Q93" i="24"/>
  <c r="T87" i="24"/>
  <c r="W83" i="24"/>
  <c r="T77" i="24"/>
  <c r="W68" i="24"/>
  <c r="N101" i="24"/>
  <c r="Q87" i="24"/>
  <c r="W79" i="24"/>
  <c r="T65" i="24"/>
  <c r="Z61" i="24"/>
  <c r="W57" i="24"/>
  <c r="W53" i="24"/>
  <c r="W49" i="24"/>
  <c r="W45" i="24"/>
  <c r="W41" i="24"/>
  <c r="W37" i="24"/>
  <c r="T30" i="24"/>
  <c r="T99" i="24"/>
  <c r="T83" i="24"/>
  <c r="N65" i="24"/>
  <c r="W61" i="24"/>
  <c r="T57" i="24"/>
  <c r="T53" i="24"/>
  <c r="T49" i="24"/>
  <c r="T45" i="24"/>
  <c r="T41" i="24"/>
  <c r="T37" i="24"/>
  <c r="Q96" i="24"/>
  <c r="Q84" i="24"/>
  <c r="T69" i="24"/>
  <c r="W62" i="24"/>
  <c r="Q58" i="24"/>
  <c r="Q54" i="24"/>
  <c r="Q50" i="24"/>
  <c r="Q46" i="24"/>
  <c r="Q42" i="24"/>
  <c r="Q38" i="24"/>
  <c r="Z30" i="24"/>
  <c r="Z28" i="24"/>
  <c r="Z26" i="24"/>
  <c r="Z24" i="24"/>
  <c r="Z22" i="24"/>
  <c r="Z20" i="24"/>
  <c r="Z18" i="24"/>
  <c r="Z16" i="24"/>
  <c r="Z14" i="24"/>
  <c r="T86" i="24"/>
  <c r="Z56" i="24"/>
  <c r="Z48" i="24"/>
  <c r="Z40" i="24"/>
  <c r="W29" i="24"/>
  <c r="T23" i="24"/>
  <c r="T15" i="24"/>
  <c r="T10" i="24"/>
  <c r="W6" i="24"/>
  <c r="Z65" i="24"/>
  <c r="N56" i="24"/>
  <c r="N48" i="24"/>
  <c r="N40" i="24"/>
  <c r="N5" i="24"/>
  <c r="Q18" i="24"/>
  <c r="Z85" i="24"/>
  <c r="Z10" i="24"/>
  <c r="T24" i="24"/>
  <c r="Z46" i="24"/>
  <c r="Z47" i="24"/>
  <c r="N8" i="24"/>
  <c r="I8" i="24" s="1"/>
  <c r="Q13" i="24"/>
  <c r="Q21" i="24"/>
  <c r="Q29" i="24"/>
  <c r="W63" i="24"/>
  <c r="T21" i="24"/>
  <c r="N55" i="24"/>
  <c r="I55" i="24" s="1"/>
  <c r="N18" i="24"/>
  <c r="N26" i="24"/>
  <c r="I26" i="24" s="1"/>
  <c r="Q41" i="24"/>
  <c r="Q57" i="24"/>
  <c r="N94" i="24"/>
  <c r="I94" i="24" s="1"/>
  <c r="T48" i="24"/>
  <c r="T64" i="24"/>
  <c r="W36" i="24"/>
  <c r="W52" i="24"/>
  <c r="Q78" i="24"/>
  <c r="W71" i="24"/>
  <c r="Z89" i="24"/>
  <c r="Q77" i="24"/>
  <c r="Z93" i="24"/>
  <c r="Q65" i="24"/>
  <c r="Z84" i="24"/>
  <c r="Z100" i="24"/>
  <c r="J5" i="24"/>
  <c r="Z43" i="24"/>
  <c r="W13" i="24"/>
  <c r="N46" i="24"/>
  <c r="Q6" i="24"/>
  <c r="T14" i="24"/>
  <c r="N37" i="24"/>
  <c r="I37" i="24" s="1"/>
  <c r="N53" i="24"/>
  <c r="I53" i="24" s="1"/>
  <c r="Z59" i="24"/>
  <c r="W10" i="24"/>
  <c r="W16" i="24"/>
  <c r="W24" i="24"/>
  <c r="Z37" i="24"/>
  <c r="Q5" i="24"/>
  <c r="W28" i="24"/>
  <c r="T62" i="24"/>
  <c r="N20" i="24"/>
  <c r="I20" i="24" s="1"/>
  <c r="N28" i="24"/>
  <c r="I28" i="24" s="1"/>
  <c r="Q45" i="24"/>
  <c r="T61" i="24"/>
  <c r="T36" i="24"/>
  <c r="T52" i="24"/>
  <c r="Z82" i="24"/>
  <c r="W40" i="24"/>
  <c r="W56" i="24"/>
  <c r="N85" i="24"/>
  <c r="I85" i="24" s="1"/>
  <c r="T79" i="24"/>
  <c r="T96" i="24"/>
  <c r="W81" i="24"/>
  <c r="W96" i="24"/>
  <c r="Q71" i="24"/>
  <c r="Z87" i="24"/>
  <c r="W25" i="24"/>
  <c r="Z7" i="24"/>
  <c r="N7" i="24"/>
  <c r="J6" i="24"/>
  <c r="J5" i="23"/>
  <c r="K78" i="23"/>
  <c r="Z105" i="23"/>
  <c r="W101" i="23"/>
  <c r="Z100" i="23"/>
  <c r="N100" i="23"/>
  <c r="Q99" i="23"/>
  <c r="T98" i="23"/>
  <c r="W97" i="23"/>
  <c r="Z96" i="23"/>
  <c r="N96" i="23"/>
  <c r="Q95" i="23"/>
  <c r="Q94" i="23"/>
  <c r="W93" i="23"/>
  <c r="T89" i="23"/>
  <c r="W88" i="23"/>
  <c r="Z87" i="23"/>
  <c r="N87" i="23"/>
  <c r="Q86" i="23"/>
  <c r="Q85" i="23"/>
  <c r="Z84" i="23"/>
  <c r="N84" i="23"/>
  <c r="Q83" i="23"/>
  <c r="Q82" i="23"/>
  <c r="Z81" i="23"/>
  <c r="N81" i="23"/>
  <c r="T80" i="23"/>
  <c r="Z79" i="23"/>
  <c r="N79" i="23"/>
  <c r="T78" i="23"/>
  <c r="Z77" i="23"/>
  <c r="N77" i="23"/>
  <c r="Q71" i="23"/>
  <c r="Q70" i="23"/>
  <c r="Q69" i="23"/>
  <c r="Q68" i="23"/>
  <c r="Q65" i="23"/>
  <c r="Q64" i="23"/>
  <c r="W105" i="23"/>
  <c r="T101" i="23"/>
  <c r="W100" i="23"/>
  <c r="Z99" i="23"/>
  <c r="N99" i="23"/>
  <c r="Q98" i="23"/>
  <c r="T97" i="23"/>
  <c r="W96" i="23"/>
  <c r="Z95" i="23"/>
  <c r="N95" i="23"/>
  <c r="T94" i="23"/>
  <c r="Z93" i="23"/>
  <c r="N93" i="23"/>
  <c r="Q89" i="23"/>
  <c r="T88" i="23"/>
  <c r="W87" i="23"/>
  <c r="Z86" i="23"/>
  <c r="N86" i="23"/>
  <c r="T85" i="23"/>
  <c r="W84" i="23"/>
  <c r="Z83" i="23"/>
  <c r="N83" i="23"/>
  <c r="T82" i="23"/>
  <c r="W81" i="23"/>
  <c r="W80" i="23"/>
  <c r="Q79" i="23"/>
  <c r="W78" i="23"/>
  <c r="Q77" i="23"/>
  <c r="Z71" i="23"/>
  <c r="N71" i="23"/>
  <c r="Z70" i="23"/>
  <c r="N70" i="23"/>
  <c r="T105" i="23"/>
  <c r="N105" i="23"/>
  <c r="Q101" i="23"/>
  <c r="T100" i="23"/>
  <c r="W99" i="23"/>
  <c r="Z98" i="23"/>
  <c r="N98" i="23"/>
  <c r="Q97" i="23"/>
  <c r="T96" i="23"/>
  <c r="W95" i="23"/>
  <c r="W94" i="23"/>
  <c r="Q93" i="23"/>
  <c r="Z89" i="23"/>
  <c r="N89" i="23"/>
  <c r="Q88" i="23"/>
  <c r="T87" i="23"/>
  <c r="W86" i="23"/>
  <c r="W85" i="23"/>
  <c r="T84" i="23"/>
  <c r="W83" i="23"/>
  <c r="W82" i="23"/>
  <c r="T81" i="23"/>
  <c r="Z80" i="23"/>
  <c r="N80" i="23"/>
  <c r="T79" i="23"/>
  <c r="Z78" i="23"/>
  <c r="N78" i="23"/>
  <c r="T77" i="23"/>
  <c r="W71" i="23"/>
  <c r="W70" i="23"/>
  <c r="W69" i="23"/>
  <c r="W68" i="23"/>
  <c r="W65" i="23"/>
  <c r="W64" i="23"/>
  <c r="Q105" i="23"/>
  <c r="N101" i="23"/>
  <c r="W98" i="23"/>
  <c r="N97" i="23"/>
  <c r="T93" i="23"/>
  <c r="Q87" i="23"/>
  <c r="N85" i="23"/>
  <c r="Q81" i="23"/>
  <c r="Q80" i="23"/>
  <c r="W79" i="23"/>
  <c r="Q78" i="23"/>
  <c r="W77" i="23"/>
  <c r="Z69" i="23"/>
  <c r="N65" i="23"/>
  <c r="T64" i="23"/>
  <c r="Q63" i="23"/>
  <c r="Q62" i="23"/>
  <c r="Q61" i="23"/>
  <c r="Q60" i="23"/>
  <c r="Q59" i="23"/>
  <c r="Q58" i="23"/>
  <c r="Q57" i="23"/>
  <c r="Q56" i="23"/>
  <c r="Q55" i="23"/>
  <c r="Q54" i="23"/>
  <c r="Q53" i="23"/>
  <c r="Q52" i="23"/>
  <c r="Q51" i="23"/>
  <c r="Q50" i="23"/>
  <c r="Q49" i="23"/>
  <c r="Q48" i="23"/>
  <c r="Q47" i="23"/>
  <c r="Q46" i="23"/>
  <c r="Q45" i="23"/>
  <c r="Q44" i="23"/>
  <c r="Q43" i="23"/>
  <c r="Q42" i="23"/>
  <c r="Q41" i="23"/>
  <c r="Q40" i="23"/>
  <c r="Q39" i="23"/>
  <c r="T99" i="23"/>
  <c r="T95" i="23"/>
  <c r="Z94" i="23"/>
  <c r="Z88" i="23"/>
  <c r="T83" i="23"/>
  <c r="Z82" i="23"/>
  <c r="T70" i="23"/>
  <c r="T69" i="23"/>
  <c r="Z68" i="23"/>
  <c r="N64" i="23"/>
  <c r="Z63" i="23"/>
  <c r="N63" i="23"/>
  <c r="Z62" i="23"/>
  <c r="N62" i="23"/>
  <c r="Z61" i="23"/>
  <c r="N61" i="23"/>
  <c r="Z60" i="23"/>
  <c r="N60" i="23"/>
  <c r="Z59" i="23"/>
  <c r="N59" i="23"/>
  <c r="Z58" i="23"/>
  <c r="N58" i="23"/>
  <c r="Z57" i="23"/>
  <c r="N57" i="23"/>
  <c r="Z56" i="23"/>
  <c r="N56" i="23"/>
  <c r="Z55" i="23"/>
  <c r="N55" i="23"/>
  <c r="Z54" i="23"/>
  <c r="N54" i="23"/>
  <c r="Z53" i="23"/>
  <c r="N53" i="23"/>
  <c r="Z52" i="23"/>
  <c r="N52" i="23"/>
  <c r="Z51" i="23"/>
  <c r="N51" i="23"/>
  <c r="Z50" i="23"/>
  <c r="N50" i="23"/>
  <c r="Z49" i="23"/>
  <c r="N49" i="23"/>
  <c r="Z48" i="23"/>
  <c r="N48" i="23"/>
  <c r="Z47" i="23"/>
  <c r="N47" i="23"/>
  <c r="Z46" i="23"/>
  <c r="N46" i="23"/>
  <c r="Z45" i="23"/>
  <c r="N45" i="23"/>
  <c r="Z44" i="23"/>
  <c r="N44" i="23"/>
  <c r="Z43" i="23"/>
  <c r="N43" i="23"/>
  <c r="Z42" i="23"/>
  <c r="N42" i="23"/>
  <c r="Z41" i="23"/>
  <c r="N41" i="23"/>
  <c r="Z40" i="23"/>
  <c r="N40" i="23"/>
  <c r="Z39" i="23"/>
  <c r="N39" i="23"/>
  <c r="Z38" i="23"/>
  <c r="N38" i="23"/>
  <c r="Z37" i="23"/>
  <c r="N37" i="23"/>
  <c r="Z36" i="23"/>
  <c r="N36" i="23"/>
  <c r="W34" i="23"/>
  <c r="W30" i="23"/>
  <c r="W29" i="23"/>
  <c r="Q100" i="23"/>
  <c r="Q96" i="23"/>
  <c r="N94" i="23"/>
  <c r="I94" i="23" s="1"/>
  <c r="W89" i="23"/>
  <c r="N88" i="23"/>
  <c r="I88" i="23" s="1"/>
  <c r="Q84" i="23"/>
  <c r="N82" i="23"/>
  <c r="I82" i="23" s="1"/>
  <c r="T71" i="23"/>
  <c r="N69" i="23"/>
  <c r="I69" i="23" s="1"/>
  <c r="T68" i="23"/>
  <c r="Z65" i="23"/>
  <c r="W63" i="23"/>
  <c r="W62" i="23"/>
  <c r="W61" i="23"/>
  <c r="W60" i="23"/>
  <c r="W59" i="23"/>
  <c r="W58" i="23"/>
  <c r="W57" i="23"/>
  <c r="W56" i="23"/>
  <c r="W55" i="23"/>
  <c r="W54" i="23"/>
  <c r="W53" i="23"/>
  <c r="W52" i="23"/>
  <c r="W51" i="23"/>
  <c r="W50" i="23"/>
  <c r="W49" i="23"/>
  <c r="W48" i="23"/>
  <c r="W47" i="23"/>
  <c r="W46" i="23"/>
  <c r="W45" i="23"/>
  <c r="W44" i="23"/>
  <c r="W43" i="23"/>
  <c r="W42" i="23"/>
  <c r="W41" i="23"/>
  <c r="W40" i="23"/>
  <c r="W39" i="23"/>
  <c r="W38" i="23"/>
  <c r="W37" i="23"/>
  <c r="W36" i="23"/>
  <c r="Z34" i="23"/>
  <c r="N34" i="23"/>
  <c r="T30" i="23"/>
  <c r="T29" i="23"/>
  <c r="T28" i="23"/>
  <c r="T27" i="23"/>
  <c r="T26" i="23"/>
  <c r="T25" i="23"/>
  <c r="T24" i="23"/>
  <c r="T23" i="23"/>
  <c r="T22" i="23"/>
  <c r="T21" i="23"/>
  <c r="T20" i="23"/>
  <c r="T19" i="23"/>
  <c r="T18" i="23"/>
  <c r="T17" i="23"/>
  <c r="T86" i="23"/>
  <c r="T65" i="23"/>
  <c r="T62" i="23"/>
  <c r="T58" i="23"/>
  <c r="T54" i="23"/>
  <c r="T50" i="23"/>
  <c r="T46" i="23"/>
  <c r="T42" i="23"/>
  <c r="T38" i="23"/>
  <c r="T37" i="23"/>
  <c r="T36" i="23"/>
  <c r="Q34" i="23"/>
  <c r="Q30" i="23"/>
  <c r="Q29" i="23"/>
  <c r="W28" i="23"/>
  <c r="N27" i="23"/>
  <c r="W26" i="23"/>
  <c r="N25" i="23"/>
  <c r="W24" i="23"/>
  <c r="N23" i="23"/>
  <c r="W22" i="23"/>
  <c r="N21" i="23"/>
  <c r="W20" i="23"/>
  <c r="N19" i="23"/>
  <c r="W18" i="23"/>
  <c r="N17" i="23"/>
  <c r="W16" i="23"/>
  <c r="W15" i="23"/>
  <c r="W14" i="23"/>
  <c r="W13" i="23"/>
  <c r="W12" i="23"/>
  <c r="W11" i="23"/>
  <c r="Z10" i="23"/>
  <c r="N10" i="23"/>
  <c r="Q9" i="23"/>
  <c r="Q8" i="23"/>
  <c r="W7" i="23"/>
  <c r="Q6" i="23"/>
  <c r="W5" i="23"/>
  <c r="T61" i="23"/>
  <c r="T57" i="23"/>
  <c r="Z97" i="23"/>
  <c r="T63" i="23"/>
  <c r="T59" i="23"/>
  <c r="T55" i="23"/>
  <c r="T51" i="23"/>
  <c r="T47" i="23"/>
  <c r="T43" i="23"/>
  <c r="T39" i="23"/>
  <c r="Q38" i="23"/>
  <c r="Q37" i="23"/>
  <c r="Q36" i="23"/>
  <c r="T34" i="23"/>
  <c r="N30" i="23"/>
  <c r="N29" i="23"/>
  <c r="Q28" i="23"/>
  <c r="Z27" i="23"/>
  <c r="Q26" i="23"/>
  <c r="Z25" i="23"/>
  <c r="Q24" i="23"/>
  <c r="Z23" i="23"/>
  <c r="Q22" i="23"/>
  <c r="Z21" i="23"/>
  <c r="Q20" i="23"/>
  <c r="Z19" i="23"/>
  <c r="Q18" i="23"/>
  <c r="Z17" i="23"/>
  <c r="T16" i="23"/>
  <c r="T15" i="23"/>
  <c r="T14" i="23"/>
  <c r="T13" i="23"/>
  <c r="T12" i="23"/>
  <c r="T11" i="23"/>
  <c r="Q10" i="23"/>
  <c r="Z9" i="23"/>
  <c r="N9" i="23"/>
  <c r="T8" i="23"/>
  <c r="Z7" i="23"/>
  <c r="N7" i="23"/>
  <c r="T6" i="23"/>
  <c r="Z5" i="23"/>
  <c r="N5" i="23"/>
  <c r="Z85" i="23"/>
  <c r="T41" i="23"/>
  <c r="N68" i="23"/>
  <c r="I68" i="23" s="1"/>
  <c r="Z64" i="23"/>
  <c r="T60" i="23"/>
  <c r="T56" i="23"/>
  <c r="T52" i="23"/>
  <c r="T48" i="23"/>
  <c r="T44" i="23"/>
  <c r="T40" i="23"/>
  <c r="N28" i="23"/>
  <c r="W27" i="23"/>
  <c r="N26" i="23"/>
  <c r="W25" i="23"/>
  <c r="N24" i="23"/>
  <c r="W23" i="23"/>
  <c r="N22" i="23"/>
  <c r="W21" i="23"/>
  <c r="N20" i="23"/>
  <c r="W19" i="23"/>
  <c r="N18" i="23"/>
  <c r="W17" i="23"/>
  <c r="Q16" i="23"/>
  <c r="Q15" i="23"/>
  <c r="Q14" i="23"/>
  <c r="Q13" i="23"/>
  <c r="Q12" i="23"/>
  <c r="Q11" i="23"/>
  <c r="T10" i="23"/>
  <c r="W9" i="23"/>
  <c r="W8" i="23"/>
  <c r="Q7" i="23"/>
  <c r="W6" i="23"/>
  <c r="Q5" i="23"/>
  <c r="Z101" i="23"/>
  <c r="T53" i="23"/>
  <c r="T49" i="23"/>
  <c r="T45" i="23"/>
  <c r="Z30" i="23"/>
  <c r="Z28" i="23"/>
  <c r="Q25" i="23"/>
  <c r="Z20" i="23"/>
  <c r="Q17" i="23"/>
  <c r="Z14" i="23"/>
  <c r="N13" i="23"/>
  <c r="T9" i="23"/>
  <c r="T7" i="23"/>
  <c r="Q27" i="23"/>
  <c r="Q19" i="23"/>
  <c r="Z13" i="23"/>
  <c r="W10" i="23"/>
  <c r="Z26" i="23"/>
  <c r="Q23" i="23"/>
  <c r="Z18" i="23"/>
  <c r="Z15" i="23"/>
  <c r="N14" i="23"/>
  <c r="I14" i="23" s="1"/>
  <c r="Z11" i="23"/>
  <c r="N8" i="23"/>
  <c r="I8" i="23" s="1"/>
  <c r="Z6" i="23"/>
  <c r="Z29" i="23"/>
  <c r="Z24" i="23"/>
  <c r="Q21" i="23"/>
  <c r="Z16" i="23"/>
  <c r="N15" i="23"/>
  <c r="I15" i="23" s="1"/>
  <c r="Z12" i="23"/>
  <c r="N11" i="23"/>
  <c r="I11" i="23" s="1"/>
  <c r="Z8" i="23"/>
  <c r="N6" i="23"/>
  <c r="I6" i="23" s="1"/>
  <c r="T5" i="23"/>
  <c r="Z22" i="23"/>
  <c r="N16" i="23"/>
  <c r="I16" i="23" s="1"/>
  <c r="N12" i="23"/>
  <c r="I12" i="23" s="1"/>
  <c r="J78" i="23"/>
  <c r="K8" i="22"/>
  <c r="K78" i="22"/>
  <c r="K5" i="22"/>
  <c r="Z105" i="22"/>
  <c r="W101" i="22"/>
  <c r="Z100" i="22"/>
  <c r="N100" i="22"/>
  <c r="Q99" i="22"/>
  <c r="T98" i="22"/>
  <c r="W97" i="22"/>
  <c r="Z96" i="22"/>
  <c r="N96" i="22"/>
  <c r="I96" i="22" s="1"/>
  <c r="Q95" i="22"/>
  <c r="Q94" i="22"/>
  <c r="W93" i="22"/>
  <c r="T89" i="22"/>
  <c r="W88" i="22"/>
  <c r="Z87" i="22"/>
  <c r="N87" i="22"/>
  <c r="I87" i="22" s="1"/>
  <c r="Q86" i="22"/>
  <c r="Q85" i="22"/>
  <c r="Z84" i="22"/>
  <c r="N84" i="22"/>
  <c r="Q83" i="22"/>
  <c r="Q82" i="22"/>
  <c r="Z81" i="22"/>
  <c r="N81" i="22"/>
  <c r="T80" i="22"/>
  <c r="Z79" i="22"/>
  <c r="N79" i="22"/>
  <c r="T78" i="22"/>
  <c r="Z77" i="22"/>
  <c r="N77" i="22"/>
  <c r="Q71" i="22"/>
  <c r="Q70" i="22"/>
  <c r="Q69" i="22"/>
  <c r="Q68" i="22"/>
  <c r="Q65" i="22"/>
  <c r="Q64" i="22"/>
  <c r="Q63" i="22"/>
  <c r="Q62" i="22"/>
  <c r="W105" i="22"/>
  <c r="T101" i="22"/>
  <c r="W100" i="22"/>
  <c r="Z99" i="22"/>
  <c r="N99" i="22"/>
  <c r="Q98" i="22"/>
  <c r="T97" i="22"/>
  <c r="W96" i="22"/>
  <c r="Z95" i="22"/>
  <c r="N95" i="22"/>
  <c r="T94" i="22"/>
  <c r="Z93" i="22"/>
  <c r="N93" i="22"/>
  <c r="Q89" i="22"/>
  <c r="T88" i="22"/>
  <c r="W87" i="22"/>
  <c r="Z86" i="22"/>
  <c r="N86" i="22"/>
  <c r="T85" i="22"/>
  <c r="W84" i="22"/>
  <c r="Z83" i="22"/>
  <c r="N83" i="22"/>
  <c r="T82" i="22"/>
  <c r="W81" i="22"/>
  <c r="W80" i="22"/>
  <c r="Q79" i="22"/>
  <c r="W78" i="22"/>
  <c r="Q77" i="22"/>
  <c r="T105" i="22"/>
  <c r="N105" i="22"/>
  <c r="Q101" i="22"/>
  <c r="T100" i="22"/>
  <c r="W99" i="22"/>
  <c r="Z98" i="22"/>
  <c r="N98" i="22"/>
  <c r="I98" i="22" s="1"/>
  <c r="Q97" i="22"/>
  <c r="T96" i="22"/>
  <c r="W95" i="22"/>
  <c r="W94" i="22"/>
  <c r="Q93" i="22"/>
  <c r="Z89" i="22"/>
  <c r="N89" i="22"/>
  <c r="Q88" i="22"/>
  <c r="T87" i="22"/>
  <c r="W86" i="22"/>
  <c r="W85" i="22"/>
  <c r="T84" i="22"/>
  <c r="W83" i="22"/>
  <c r="W82" i="22"/>
  <c r="T81" i="22"/>
  <c r="Z80" i="22"/>
  <c r="N80" i="22"/>
  <c r="T79" i="22"/>
  <c r="Z78" i="22"/>
  <c r="N78" i="22"/>
  <c r="I78" i="22" s="1"/>
  <c r="T77" i="22"/>
  <c r="W71" i="22"/>
  <c r="W70" i="22"/>
  <c r="W69" i="22"/>
  <c r="W68" i="22"/>
  <c r="W65" i="22"/>
  <c r="W64" i="22"/>
  <c r="Q105" i="22"/>
  <c r="N101" i="22"/>
  <c r="W98" i="22"/>
  <c r="N97" i="22"/>
  <c r="T93" i="22"/>
  <c r="Q87" i="22"/>
  <c r="N85" i="22"/>
  <c r="Q81" i="22"/>
  <c r="Q80" i="22"/>
  <c r="W79" i="22"/>
  <c r="Q78" i="22"/>
  <c r="W77" i="22"/>
  <c r="T71" i="22"/>
  <c r="Z70" i="22"/>
  <c r="N68" i="22"/>
  <c r="T65" i="22"/>
  <c r="Z64" i="22"/>
  <c r="T63" i="22"/>
  <c r="N62" i="22"/>
  <c r="Z61" i="22"/>
  <c r="N61" i="22"/>
  <c r="Z60" i="22"/>
  <c r="N60" i="22"/>
  <c r="Z59" i="22"/>
  <c r="N59" i="22"/>
  <c r="Z58" i="22"/>
  <c r="N58" i="22"/>
  <c r="Z57" i="22"/>
  <c r="N57" i="22"/>
  <c r="Z56" i="22"/>
  <c r="N56" i="22"/>
  <c r="Z55" i="22"/>
  <c r="N55" i="22"/>
  <c r="Z54" i="22"/>
  <c r="N54" i="22"/>
  <c r="Z53" i="22"/>
  <c r="N53" i="22"/>
  <c r="Z52" i="22"/>
  <c r="N52" i="22"/>
  <c r="Z51" i="22"/>
  <c r="N51" i="22"/>
  <c r="Z50" i="22"/>
  <c r="N50" i="22"/>
  <c r="Z49" i="22"/>
  <c r="N49" i="22"/>
  <c r="Z48" i="22"/>
  <c r="N48" i="22"/>
  <c r="Z47" i="22"/>
  <c r="N47" i="22"/>
  <c r="Z46" i="22"/>
  <c r="N46" i="22"/>
  <c r="Z45" i="22"/>
  <c r="N45" i="22"/>
  <c r="Z44" i="22"/>
  <c r="N44" i="22"/>
  <c r="Z43" i="22"/>
  <c r="N43" i="22"/>
  <c r="Z42" i="22"/>
  <c r="N42" i="22"/>
  <c r="Z41" i="22"/>
  <c r="N41" i="22"/>
  <c r="I41" i="22" s="1"/>
  <c r="Z40" i="22"/>
  <c r="N40" i="22"/>
  <c r="Z39" i="22"/>
  <c r="N39" i="22"/>
  <c r="Z38" i="22"/>
  <c r="N38" i="22"/>
  <c r="Z37" i="22"/>
  <c r="N37" i="22"/>
  <c r="I37" i="22" s="1"/>
  <c r="Z36" i="22"/>
  <c r="N36" i="22"/>
  <c r="W34" i="22"/>
  <c r="W30" i="22"/>
  <c r="W29" i="22"/>
  <c r="W28" i="22"/>
  <c r="T99" i="22"/>
  <c r="T95" i="22"/>
  <c r="Z94" i="22"/>
  <c r="Z88" i="22"/>
  <c r="T83" i="22"/>
  <c r="Z82" i="22"/>
  <c r="N71" i="22"/>
  <c r="T70" i="22"/>
  <c r="Z69" i="22"/>
  <c r="N65" i="22"/>
  <c r="I65" i="22" s="1"/>
  <c r="T64" i="22"/>
  <c r="N63" i="22"/>
  <c r="Z62" i="22"/>
  <c r="W61" i="22"/>
  <c r="W60" i="22"/>
  <c r="W59" i="22"/>
  <c r="W58" i="22"/>
  <c r="W57" i="22"/>
  <c r="W56" i="22"/>
  <c r="W55" i="22"/>
  <c r="W54" i="22"/>
  <c r="W53" i="22"/>
  <c r="W52" i="22"/>
  <c r="W51" i="22"/>
  <c r="W50" i="22"/>
  <c r="W49" i="22"/>
  <c r="W48" i="22"/>
  <c r="W47" i="22"/>
  <c r="W46" i="22"/>
  <c r="W45" i="22"/>
  <c r="Q100" i="22"/>
  <c r="Q96" i="22"/>
  <c r="N94" i="22"/>
  <c r="W89" i="22"/>
  <c r="N88" i="22"/>
  <c r="Q84" i="22"/>
  <c r="N82" i="22"/>
  <c r="N70" i="22"/>
  <c r="I70" i="22" s="1"/>
  <c r="T69" i="22"/>
  <c r="Z68" i="22"/>
  <c r="N64" i="22"/>
  <c r="Z63" i="22"/>
  <c r="W62" i="22"/>
  <c r="T61" i="22"/>
  <c r="T60" i="22"/>
  <c r="T59" i="22"/>
  <c r="T58" i="22"/>
  <c r="T57" i="22"/>
  <c r="T56" i="22"/>
  <c r="T55" i="22"/>
  <c r="T54" i="22"/>
  <c r="T53" i="22"/>
  <c r="T52" i="22"/>
  <c r="T51" i="22"/>
  <c r="T50" i="22"/>
  <c r="T49" i="22"/>
  <c r="T48" i="22"/>
  <c r="T47" i="22"/>
  <c r="T46" i="22"/>
  <c r="T45" i="22"/>
  <c r="T44" i="22"/>
  <c r="T43" i="22"/>
  <c r="T42" i="22"/>
  <c r="T41" i="22"/>
  <c r="T40" i="22"/>
  <c r="T39" i="22"/>
  <c r="T38" i="22"/>
  <c r="T86" i="22"/>
  <c r="T62" i="22"/>
  <c r="Q60" i="22"/>
  <c r="Q58" i="22"/>
  <c r="Q56" i="22"/>
  <c r="Q54" i="22"/>
  <c r="Q52" i="22"/>
  <c r="Q50" i="22"/>
  <c r="Q48" i="22"/>
  <c r="Q46" i="22"/>
  <c r="W44" i="22"/>
  <c r="W43" i="22"/>
  <c r="W42" i="22"/>
  <c r="W41" i="22"/>
  <c r="W40" i="22"/>
  <c r="W39" i="22"/>
  <c r="W38" i="22"/>
  <c r="W37" i="22"/>
  <c r="Q36" i="22"/>
  <c r="N34" i="22"/>
  <c r="N30" i="22"/>
  <c r="T29" i="22"/>
  <c r="N28" i="22"/>
  <c r="Z27" i="22"/>
  <c r="N27" i="22"/>
  <c r="Z26" i="22"/>
  <c r="N26" i="22"/>
  <c r="I26" i="22" s="1"/>
  <c r="Z25" i="22"/>
  <c r="N25" i="22"/>
  <c r="Z24" i="22"/>
  <c r="N24" i="22"/>
  <c r="Z23" i="22"/>
  <c r="N23" i="22"/>
  <c r="Z22" i="22"/>
  <c r="N22" i="22"/>
  <c r="I22" i="22" s="1"/>
  <c r="Z21" i="22"/>
  <c r="N21" i="22"/>
  <c r="Z20" i="22"/>
  <c r="N20" i="22"/>
  <c r="Z19" i="22"/>
  <c r="N19" i="22"/>
  <c r="Z18" i="22"/>
  <c r="N18" i="22"/>
  <c r="I18" i="22" s="1"/>
  <c r="Z17" i="22"/>
  <c r="N17" i="22"/>
  <c r="Z16" i="22"/>
  <c r="N16" i="22"/>
  <c r="Z15" i="22"/>
  <c r="N15" i="22"/>
  <c r="Z14" i="22"/>
  <c r="N14" i="22"/>
  <c r="I14" i="22" s="1"/>
  <c r="Z13" i="22"/>
  <c r="N13" i="22"/>
  <c r="Z12" i="22"/>
  <c r="N12" i="22"/>
  <c r="Z11" i="22"/>
  <c r="N11" i="22"/>
  <c r="W10" i="22"/>
  <c r="T9" i="22"/>
  <c r="Z8" i="22"/>
  <c r="N8" i="22"/>
  <c r="T7" i="22"/>
  <c r="Z6" i="22"/>
  <c r="N6" i="22"/>
  <c r="T5" i="22"/>
  <c r="Z97" i="22"/>
  <c r="Z71" i="22"/>
  <c r="N69" i="22"/>
  <c r="Z65" i="22"/>
  <c r="W63" i="22"/>
  <c r="Q44" i="22"/>
  <c r="Q43" i="22"/>
  <c r="Q42" i="22"/>
  <c r="Q41" i="22"/>
  <c r="Q40" i="22"/>
  <c r="Q39" i="22"/>
  <c r="Q38" i="22"/>
  <c r="T37" i="22"/>
  <c r="Z34" i="22"/>
  <c r="Q34" i="22"/>
  <c r="Z30" i="22"/>
  <c r="Q29" i="22"/>
  <c r="Z28" i="22"/>
  <c r="W27" i="22"/>
  <c r="W26" i="22"/>
  <c r="W25" i="22"/>
  <c r="W24" i="22"/>
  <c r="W23" i="22"/>
  <c r="W22" i="22"/>
  <c r="W21" i="22"/>
  <c r="W20" i="22"/>
  <c r="W19" i="22"/>
  <c r="W18" i="22"/>
  <c r="W17" i="22"/>
  <c r="W16" i="22"/>
  <c r="W15" i="22"/>
  <c r="W14" i="22"/>
  <c r="W13" i="22"/>
  <c r="W12" i="22"/>
  <c r="W11" i="22"/>
  <c r="Z10" i="22"/>
  <c r="N10" i="22"/>
  <c r="Q9" i="22"/>
  <c r="Q8" i="22"/>
  <c r="W7" i="22"/>
  <c r="Q6" i="22"/>
  <c r="W5" i="22"/>
  <c r="Q61" i="22"/>
  <c r="Q59" i="22"/>
  <c r="Q57" i="22"/>
  <c r="Q55" i="22"/>
  <c r="Q53" i="22"/>
  <c r="Q51" i="22"/>
  <c r="Q49" i="22"/>
  <c r="Q47" i="22"/>
  <c r="Q45" i="22"/>
  <c r="Q37" i="22"/>
  <c r="W36" i="22"/>
  <c r="T34" i="22"/>
  <c r="T30" i="22"/>
  <c r="N29" i="22"/>
  <c r="T28" i="22"/>
  <c r="T27" i="22"/>
  <c r="T26" i="22"/>
  <c r="T25" i="22"/>
  <c r="T24" i="22"/>
  <c r="T23" i="22"/>
  <c r="T22" i="22"/>
  <c r="T21" i="22"/>
  <c r="T20" i="22"/>
  <c r="T19" i="22"/>
  <c r="T18" i="22"/>
  <c r="T17" i="22"/>
  <c r="T16" i="22"/>
  <c r="T15" i="22"/>
  <c r="T14" i="22"/>
  <c r="T13" i="22"/>
  <c r="T12" i="22"/>
  <c r="T11" i="22"/>
  <c r="Q10" i="22"/>
  <c r="Z9" i="22"/>
  <c r="N9" i="22"/>
  <c r="T8" i="22"/>
  <c r="Z7" i="22"/>
  <c r="N7" i="22"/>
  <c r="T6" i="22"/>
  <c r="Z5" i="22"/>
  <c r="N5" i="22"/>
  <c r="Q30" i="22"/>
  <c r="Q7" i="22"/>
  <c r="Q28" i="22"/>
  <c r="Q26" i="22"/>
  <c r="Q24" i="22"/>
  <c r="Q22" i="22"/>
  <c r="Q20" i="22"/>
  <c r="Q18" i="22"/>
  <c r="Q16" i="22"/>
  <c r="Q14" i="22"/>
  <c r="Q12" i="22"/>
  <c r="W9" i="22"/>
  <c r="W8" i="22"/>
  <c r="Z101" i="22"/>
  <c r="Z85" i="22"/>
  <c r="T68" i="22"/>
  <c r="Z29" i="22"/>
  <c r="T10" i="22"/>
  <c r="W6" i="22"/>
  <c r="T36" i="22"/>
  <c r="Q27" i="22"/>
  <c r="Q25" i="22"/>
  <c r="Q23" i="22"/>
  <c r="Q21" i="22"/>
  <c r="Q19" i="22"/>
  <c r="Q17" i="22"/>
  <c r="Q15" i="22"/>
  <c r="Q13" i="22"/>
  <c r="Q11" i="22"/>
  <c r="Q5" i="22"/>
  <c r="Z105" i="21"/>
  <c r="W101" i="21"/>
  <c r="Z100" i="21"/>
  <c r="N100" i="21"/>
  <c r="Q99" i="21"/>
  <c r="T98" i="21"/>
  <c r="W97" i="21"/>
  <c r="Z96" i="21"/>
  <c r="N96" i="21"/>
  <c r="Q95" i="21"/>
  <c r="Q94" i="21"/>
  <c r="W93" i="21"/>
  <c r="T89" i="21"/>
  <c r="W88" i="21"/>
  <c r="Z87" i="21"/>
  <c r="N87" i="21"/>
  <c r="Q86" i="21"/>
  <c r="Q85" i="21"/>
  <c r="Z84" i="21"/>
  <c r="N84" i="21"/>
  <c r="Q83" i="21"/>
  <c r="Q82" i="21"/>
  <c r="Z81" i="21"/>
  <c r="N81" i="21"/>
  <c r="T80" i="21"/>
  <c r="Z79" i="21"/>
  <c r="N79" i="21"/>
  <c r="T78" i="21"/>
  <c r="Z77" i="21"/>
  <c r="N77" i="21"/>
  <c r="Q71" i="21"/>
  <c r="Q70" i="21"/>
  <c r="Q69" i="21"/>
  <c r="Q68" i="21"/>
  <c r="W105" i="21"/>
  <c r="T101" i="21"/>
  <c r="W100" i="21"/>
  <c r="Z99" i="21"/>
  <c r="N99" i="21"/>
  <c r="Q98" i="21"/>
  <c r="T97" i="21"/>
  <c r="W96" i="21"/>
  <c r="Z95" i="21"/>
  <c r="N95" i="21"/>
  <c r="T94" i="21"/>
  <c r="Z93" i="21"/>
  <c r="N93" i="21"/>
  <c r="Q89" i="21"/>
  <c r="T88" i="21"/>
  <c r="W87" i="21"/>
  <c r="Z86" i="21"/>
  <c r="N86" i="21"/>
  <c r="T85" i="21"/>
  <c r="W84" i="21"/>
  <c r="Z83" i="21"/>
  <c r="N83" i="21"/>
  <c r="T82" i="21"/>
  <c r="W81" i="21"/>
  <c r="W80" i="21"/>
  <c r="Q79" i="21"/>
  <c r="W78" i="21"/>
  <c r="Q77" i="21"/>
  <c r="Z71" i="21"/>
  <c r="N71" i="21"/>
  <c r="Z70" i="21"/>
  <c r="N70" i="21"/>
  <c r="T105" i="21"/>
  <c r="N105" i="21"/>
  <c r="Q101" i="21"/>
  <c r="T100" i="21"/>
  <c r="W99" i="21"/>
  <c r="Z98" i="21"/>
  <c r="N98" i="21"/>
  <c r="Q97" i="21"/>
  <c r="T96" i="21"/>
  <c r="W95" i="21"/>
  <c r="W94" i="21"/>
  <c r="Q93" i="21"/>
  <c r="Z89" i="21"/>
  <c r="N89" i="21"/>
  <c r="Q88" i="21"/>
  <c r="T87" i="21"/>
  <c r="W86" i="21"/>
  <c r="W85" i="21"/>
  <c r="T84" i="21"/>
  <c r="W83" i="21"/>
  <c r="W82" i="21"/>
  <c r="T81" i="21"/>
  <c r="Z80" i="21"/>
  <c r="N80" i="21"/>
  <c r="T79" i="21"/>
  <c r="Z78" i="21"/>
  <c r="N78" i="21"/>
  <c r="T77" i="21"/>
  <c r="W71" i="21"/>
  <c r="W70" i="21"/>
  <c r="W69" i="21"/>
  <c r="W68" i="21"/>
  <c r="W65" i="21"/>
  <c r="W64" i="21"/>
  <c r="Q105" i="21"/>
  <c r="N101" i="21"/>
  <c r="W98" i="21"/>
  <c r="N97" i="21"/>
  <c r="T93" i="21"/>
  <c r="Q87" i="21"/>
  <c r="N85" i="21"/>
  <c r="Q81" i="21"/>
  <c r="Q80" i="21"/>
  <c r="W79" i="21"/>
  <c r="Q78" i="21"/>
  <c r="W77" i="21"/>
  <c r="Z69" i="21"/>
  <c r="Q65" i="21"/>
  <c r="Z64" i="21"/>
  <c r="W63" i="21"/>
  <c r="W62" i="21"/>
  <c r="W61" i="21"/>
  <c r="W60" i="21"/>
  <c r="W59" i="21"/>
  <c r="W58" i="21"/>
  <c r="W57" i="21"/>
  <c r="W56" i="21"/>
  <c r="W55" i="21"/>
  <c r="W54" i="21"/>
  <c r="W53" i="21"/>
  <c r="W52" i="21"/>
  <c r="W51" i="21"/>
  <c r="W50" i="21"/>
  <c r="W49" i="21"/>
  <c r="W48" i="21"/>
  <c r="W47" i="21"/>
  <c r="W46" i="21"/>
  <c r="W45" i="21"/>
  <c r="W44" i="21"/>
  <c r="W43" i="21"/>
  <c r="W42" i="21"/>
  <c r="W41" i="21"/>
  <c r="W40" i="21"/>
  <c r="W39" i="21"/>
  <c r="W38" i="21"/>
  <c r="W37" i="21"/>
  <c r="W36" i="21"/>
  <c r="Z34" i="21"/>
  <c r="N34" i="21"/>
  <c r="T30" i="21"/>
  <c r="T29" i="21"/>
  <c r="T28" i="21"/>
  <c r="T99" i="21"/>
  <c r="T95" i="21"/>
  <c r="Z94" i="21"/>
  <c r="Z88" i="21"/>
  <c r="T83" i="21"/>
  <c r="Z82" i="21"/>
  <c r="T70" i="21"/>
  <c r="T69" i="21"/>
  <c r="Z68" i="21"/>
  <c r="N65" i="21"/>
  <c r="T64" i="21"/>
  <c r="T63" i="21"/>
  <c r="T62" i="21"/>
  <c r="T61" i="21"/>
  <c r="T60" i="21"/>
  <c r="T59" i="21"/>
  <c r="T58" i="21"/>
  <c r="T57" i="21"/>
  <c r="T56" i="21"/>
  <c r="T55" i="21"/>
  <c r="T54" i="21"/>
  <c r="T53" i="21"/>
  <c r="T52" i="21"/>
  <c r="T51" i="21"/>
  <c r="T50" i="21"/>
  <c r="T49" i="21"/>
  <c r="T48" i="21"/>
  <c r="T47" i="21"/>
  <c r="T46" i="21"/>
  <c r="T45" i="21"/>
  <c r="T44" i="21"/>
  <c r="T43" i="21"/>
  <c r="T42" i="21"/>
  <c r="T41" i="21"/>
  <c r="T40" i="21"/>
  <c r="T39" i="21"/>
  <c r="T38" i="21"/>
  <c r="T37" i="21"/>
  <c r="T36" i="21"/>
  <c r="Z85" i="21"/>
  <c r="N82" i="21"/>
  <c r="I82" i="21" s="1"/>
  <c r="Z65" i="21"/>
  <c r="Q64" i="21"/>
  <c r="Q63" i="21"/>
  <c r="Q62" i="21"/>
  <c r="Q61" i="21"/>
  <c r="Q60" i="21"/>
  <c r="Q59" i="21"/>
  <c r="Q58" i="21"/>
  <c r="Q57" i="21"/>
  <c r="Q56" i="21"/>
  <c r="Q55" i="21"/>
  <c r="Q54" i="21"/>
  <c r="Q53" i="21"/>
  <c r="Q52" i="21"/>
  <c r="Q51" i="21"/>
  <c r="Q50" i="21"/>
  <c r="Q49" i="21"/>
  <c r="Q48" i="21"/>
  <c r="Q47" i="21"/>
  <c r="Q46" i="21"/>
  <c r="Q45" i="21"/>
  <c r="Q44" i="21"/>
  <c r="Q43" i="21"/>
  <c r="Q42" i="21"/>
  <c r="Q41" i="21"/>
  <c r="Q40" i="21"/>
  <c r="Q39" i="21"/>
  <c r="Q38" i="21"/>
  <c r="Q37" i="21"/>
  <c r="Q36" i="21"/>
  <c r="Q34" i="21"/>
  <c r="Z30" i="21"/>
  <c r="Q29" i="21"/>
  <c r="Z28" i="21"/>
  <c r="W27" i="21"/>
  <c r="W26" i="21"/>
  <c r="W25" i="21"/>
  <c r="W24" i="21"/>
  <c r="W23" i="21"/>
  <c r="W22" i="21"/>
  <c r="W21" i="21"/>
  <c r="W20" i="21"/>
  <c r="W19" i="21"/>
  <c r="W18" i="21"/>
  <c r="W17" i="21"/>
  <c r="W16" i="21"/>
  <c r="W15" i="21"/>
  <c r="W14" i="21"/>
  <c r="W13" i="21"/>
  <c r="W12" i="21"/>
  <c r="W11" i="21"/>
  <c r="Z10" i="21"/>
  <c r="N10" i="21"/>
  <c r="Q9" i="21"/>
  <c r="Q8" i="21"/>
  <c r="W7" i="21"/>
  <c r="Z101" i="21"/>
  <c r="Z97" i="21"/>
  <c r="N94" i="21"/>
  <c r="I94" i="21" s="1"/>
  <c r="T86" i="21"/>
  <c r="T71" i="21"/>
  <c r="T68" i="21"/>
  <c r="T65" i="21"/>
  <c r="N64" i="21"/>
  <c r="I64" i="21" s="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T34" i="21"/>
  <c r="W30" i="21"/>
  <c r="N29" i="21"/>
  <c r="W28" i="21"/>
  <c r="T27" i="21"/>
  <c r="T26" i="21"/>
  <c r="T25" i="21"/>
  <c r="T24" i="21"/>
  <c r="T23" i="21"/>
  <c r="T22" i="21"/>
  <c r="T21" i="21"/>
  <c r="T20" i="21"/>
  <c r="T19" i="21"/>
  <c r="T18" i="21"/>
  <c r="T17" i="21"/>
  <c r="T16" i="21"/>
  <c r="T15" i="21"/>
  <c r="T14" i="21"/>
  <c r="T13" i="21"/>
  <c r="T12" i="21"/>
  <c r="T11" i="21"/>
  <c r="Q10" i="21"/>
  <c r="Z9" i="21"/>
  <c r="N9" i="21"/>
  <c r="T8" i="21"/>
  <c r="Z7" i="21"/>
  <c r="N88" i="21"/>
  <c r="I88" i="21" s="1"/>
  <c r="Q84" i="21"/>
  <c r="N69" i="21"/>
  <c r="I69" i="21" s="1"/>
  <c r="N68" i="21"/>
  <c r="I68" i="21" s="1"/>
  <c r="W34" i="21"/>
  <c r="Q30" i="21"/>
  <c r="Z29" i="21"/>
  <c r="Q28" i="21"/>
  <c r="Q27" i="21"/>
  <c r="Q26" i="21"/>
  <c r="Q25" i="21"/>
  <c r="Q24" i="21"/>
  <c r="Q23" i="21"/>
  <c r="Q22" i="21"/>
  <c r="Q21" i="21"/>
  <c r="Q20" i="21"/>
  <c r="Q19" i="21"/>
  <c r="Q18" i="21"/>
  <c r="Q17" i="21"/>
  <c r="Q16" i="21"/>
  <c r="Q15" i="21"/>
  <c r="Q14" i="21"/>
  <c r="Q13" i="21"/>
  <c r="Q12" i="21"/>
  <c r="Q11" i="21"/>
  <c r="T10" i="21"/>
  <c r="W9" i="21"/>
  <c r="W8" i="21"/>
  <c r="Q7" i="21"/>
  <c r="Q96" i="21"/>
  <c r="Z62" i="21"/>
  <c r="Z60" i="21"/>
  <c r="Z58" i="21"/>
  <c r="Z56" i="21"/>
  <c r="Z54" i="21"/>
  <c r="Z52" i="21"/>
  <c r="Z50" i="21"/>
  <c r="Z48" i="21"/>
  <c r="Z46" i="21"/>
  <c r="Z44" i="21"/>
  <c r="Z42" i="21"/>
  <c r="Z40" i="21"/>
  <c r="Z38" i="21"/>
  <c r="Z36" i="21"/>
  <c r="W29" i="21"/>
  <c r="Z27" i="21"/>
  <c r="N26" i="21"/>
  <c r="Z23" i="21"/>
  <c r="N22" i="21"/>
  <c r="I22" i="21" s="1"/>
  <c r="Z19" i="21"/>
  <c r="N18" i="21"/>
  <c r="Z15" i="21"/>
  <c r="N14" i="21"/>
  <c r="I14" i="21" s="1"/>
  <c r="Z11" i="21"/>
  <c r="N7" i="21"/>
  <c r="Q6" i="21"/>
  <c r="W5" i="21"/>
  <c r="Q100" i="21"/>
  <c r="Z26" i="21"/>
  <c r="Z22" i="21"/>
  <c r="N21" i="21"/>
  <c r="Z14" i="21"/>
  <c r="T9" i="21"/>
  <c r="N6" i="21"/>
  <c r="T5" i="21"/>
  <c r="W89" i="21"/>
  <c r="N27" i="21"/>
  <c r="I27" i="21" s="1"/>
  <c r="Z24" i="21"/>
  <c r="N23" i="21"/>
  <c r="I23" i="21" s="1"/>
  <c r="Z20" i="21"/>
  <c r="N19" i="21"/>
  <c r="I19" i="21" s="1"/>
  <c r="Z16" i="21"/>
  <c r="N15" i="21"/>
  <c r="I15" i="21" s="1"/>
  <c r="Z12" i="21"/>
  <c r="N11" i="21"/>
  <c r="I11" i="21" s="1"/>
  <c r="N8" i="21"/>
  <c r="T6" i="21"/>
  <c r="Z5" i="21"/>
  <c r="N5" i="21"/>
  <c r="N25" i="21"/>
  <c r="N17" i="21"/>
  <c r="N13" i="21"/>
  <c r="T7" i="21"/>
  <c r="Z6" i="21"/>
  <c r="Z63" i="21"/>
  <c r="Z61" i="21"/>
  <c r="Z59" i="21"/>
  <c r="Z57" i="21"/>
  <c r="Z55" i="21"/>
  <c r="Z53" i="21"/>
  <c r="Z51" i="21"/>
  <c r="Z49" i="21"/>
  <c r="Z47" i="21"/>
  <c r="Z45" i="21"/>
  <c r="Z43" i="21"/>
  <c r="Z41" i="21"/>
  <c r="Z39" i="21"/>
  <c r="Z37" i="21"/>
  <c r="N30" i="21"/>
  <c r="I30" i="21" s="1"/>
  <c r="N28" i="21"/>
  <c r="I28" i="21" s="1"/>
  <c r="Z25" i="21"/>
  <c r="N24" i="21"/>
  <c r="I24" i="21" s="1"/>
  <c r="Z21" i="21"/>
  <c r="N20" i="21"/>
  <c r="I20" i="21" s="1"/>
  <c r="Z17" i="21"/>
  <c r="N16" i="21"/>
  <c r="I16" i="21" s="1"/>
  <c r="Z13" i="21"/>
  <c r="N12" i="21"/>
  <c r="I12" i="21" s="1"/>
  <c r="W10" i="21"/>
  <c r="Z8" i="21"/>
  <c r="W6" i="21"/>
  <c r="Q5" i="21"/>
  <c r="Z18" i="21"/>
  <c r="K78" i="21"/>
  <c r="AV105" i="19"/>
  <c r="BH105" i="19"/>
  <c r="BD105" i="19"/>
  <c r="AF105" i="19"/>
  <c r="N105" i="19" s="1"/>
  <c r="K6" i="19"/>
  <c r="J6" i="19"/>
  <c r="P105" i="19"/>
  <c r="K105" i="19" s="1"/>
  <c r="Q24" i="19"/>
  <c r="Q23" i="19"/>
  <c r="Q22" i="19"/>
  <c r="Q21" i="19"/>
  <c r="Q20" i="19"/>
  <c r="Q19" i="19"/>
  <c r="T22" i="19"/>
  <c r="T21" i="19"/>
  <c r="T20" i="19"/>
  <c r="Z24" i="19"/>
  <c r="N24" i="19"/>
  <c r="Z23" i="19"/>
  <c r="N23" i="19"/>
  <c r="Z22" i="19"/>
  <c r="N22" i="19"/>
  <c r="Z21" i="19"/>
  <c r="N21" i="19"/>
  <c r="Z20" i="19"/>
  <c r="N20" i="19"/>
  <c r="Z19" i="19"/>
  <c r="N19" i="19"/>
  <c r="W24" i="19"/>
  <c r="W23" i="19"/>
  <c r="W22" i="19"/>
  <c r="W21" i="19"/>
  <c r="W20" i="19"/>
  <c r="W19" i="19"/>
  <c r="T24" i="19"/>
  <c r="T23" i="19"/>
  <c r="T19" i="19"/>
  <c r="J78" i="19"/>
  <c r="K78" i="19"/>
  <c r="Z105" i="19"/>
  <c r="W101" i="19"/>
  <c r="Z100" i="19"/>
  <c r="N100" i="19"/>
  <c r="Q99" i="19"/>
  <c r="T98" i="19"/>
  <c r="W97" i="19"/>
  <c r="Z96" i="19"/>
  <c r="N96" i="19"/>
  <c r="Q95" i="19"/>
  <c r="Q94" i="19"/>
  <c r="W93" i="19"/>
  <c r="T89" i="19"/>
  <c r="W88" i="19"/>
  <c r="Z87" i="19"/>
  <c r="N87" i="19"/>
  <c r="Q86" i="19"/>
  <c r="Q85" i="19"/>
  <c r="Z84" i="19"/>
  <c r="N84" i="19"/>
  <c r="Q83" i="19"/>
  <c r="Q82" i="19"/>
  <c r="Z81" i="19"/>
  <c r="N81" i="19"/>
  <c r="T80" i="19"/>
  <c r="Z79" i="19"/>
  <c r="N79" i="19"/>
  <c r="T78" i="19"/>
  <c r="W105" i="19"/>
  <c r="T101" i="19"/>
  <c r="W100" i="19"/>
  <c r="Z99" i="19"/>
  <c r="N99" i="19"/>
  <c r="Q98" i="19"/>
  <c r="T97" i="19"/>
  <c r="W96" i="19"/>
  <c r="Z95" i="19"/>
  <c r="N95" i="19"/>
  <c r="T94" i="19"/>
  <c r="Z93" i="19"/>
  <c r="N93" i="19"/>
  <c r="Q89" i="19"/>
  <c r="T88" i="19"/>
  <c r="T105" i="19"/>
  <c r="Q101" i="19"/>
  <c r="T100" i="19"/>
  <c r="W99" i="19"/>
  <c r="Z98" i="19"/>
  <c r="N98" i="19"/>
  <c r="Q97" i="19"/>
  <c r="T96" i="19"/>
  <c r="W95" i="19"/>
  <c r="W94" i="19"/>
  <c r="Q93" i="19"/>
  <c r="Z89" i="19"/>
  <c r="N89" i="19"/>
  <c r="Q88" i="19"/>
  <c r="T87" i="19"/>
  <c r="W86" i="19"/>
  <c r="W85" i="19"/>
  <c r="T84" i="19"/>
  <c r="W83" i="19"/>
  <c r="W82" i="19"/>
  <c r="T81" i="19"/>
  <c r="Z80" i="19"/>
  <c r="N80" i="19"/>
  <c r="T79" i="19"/>
  <c r="Z78" i="19"/>
  <c r="N78" i="19"/>
  <c r="Q105" i="19"/>
  <c r="Z101" i="19"/>
  <c r="N101" i="19"/>
  <c r="Q100" i="19"/>
  <c r="T99" i="19"/>
  <c r="W98" i="19"/>
  <c r="Z97" i="19"/>
  <c r="N97" i="19"/>
  <c r="Q96" i="19"/>
  <c r="T95" i="19"/>
  <c r="Z94" i="19"/>
  <c r="N94" i="19"/>
  <c r="T93" i="19"/>
  <c r="W89" i="19"/>
  <c r="Z88" i="19"/>
  <c r="N88" i="19"/>
  <c r="Q87" i="19"/>
  <c r="T86" i="19"/>
  <c r="Z85" i="19"/>
  <c r="N85" i="19"/>
  <c r="Q84" i="19"/>
  <c r="T83" i="19"/>
  <c r="Z82" i="19"/>
  <c r="N82" i="19"/>
  <c r="Z86" i="19"/>
  <c r="T85" i="19"/>
  <c r="W87" i="19"/>
  <c r="N86" i="19"/>
  <c r="W81" i="19"/>
  <c r="W78" i="19"/>
  <c r="Q77" i="19"/>
  <c r="Z71" i="19"/>
  <c r="N71" i="19"/>
  <c r="Z70" i="19"/>
  <c r="N70" i="19"/>
  <c r="Z69" i="19"/>
  <c r="N69" i="19"/>
  <c r="Z68" i="19"/>
  <c r="N68" i="19"/>
  <c r="Z65" i="19"/>
  <c r="N65" i="19"/>
  <c r="Z64" i="19"/>
  <c r="N64" i="19"/>
  <c r="Z63" i="19"/>
  <c r="N63" i="19"/>
  <c r="Z62" i="19"/>
  <c r="N62" i="19"/>
  <c r="Z61" i="19"/>
  <c r="N61" i="19"/>
  <c r="Z60" i="19"/>
  <c r="N60" i="19"/>
  <c r="Z59" i="19"/>
  <c r="N59" i="19"/>
  <c r="Z58" i="19"/>
  <c r="N58" i="19"/>
  <c r="Z57" i="19"/>
  <c r="N57" i="19"/>
  <c r="Z56" i="19"/>
  <c r="N56" i="19"/>
  <c r="Z55" i="19"/>
  <c r="N55" i="19"/>
  <c r="Z54" i="19"/>
  <c r="N54" i="19"/>
  <c r="Z53" i="19"/>
  <c r="N53" i="19"/>
  <c r="Z52" i="19"/>
  <c r="N52" i="19"/>
  <c r="Z51" i="19"/>
  <c r="N51" i="19"/>
  <c r="Z50" i="19"/>
  <c r="N50" i="19"/>
  <c r="Z49" i="19"/>
  <c r="N49" i="19"/>
  <c r="Z48" i="19"/>
  <c r="N48" i="19"/>
  <c r="Z47" i="19"/>
  <c r="N47" i="19"/>
  <c r="Z46" i="19"/>
  <c r="N46" i="19"/>
  <c r="Z45" i="19"/>
  <c r="N45" i="19"/>
  <c r="Z44" i="19"/>
  <c r="N44" i="19"/>
  <c r="Z43" i="19"/>
  <c r="N43" i="19"/>
  <c r="Z42" i="19"/>
  <c r="N42" i="19"/>
  <c r="Z41" i="19"/>
  <c r="N41" i="19"/>
  <c r="Z40" i="19"/>
  <c r="N40" i="19"/>
  <c r="Z39" i="19"/>
  <c r="N39" i="19"/>
  <c r="Z38" i="19"/>
  <c r="N38" i="19"/>
  <c r="Z37" i="19"/>
  <c r="N37" i="19"/>
  <c r="Z36" i="19"/>
  <c r="N36" i="19"/>
  <c r="Z83" i="19"/>
  <c r="T82" i="19"/>
  <c r="Q81" i="19"/>
  <c r="Q80" i="19"/>
  <c r="T77" i="19"/>
  <c r="W71" i="19"/>
  <c r="W70" i="19"/>
  <c r="W69" i="19"/>
  <c r="W68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84" i="19"/>
  <c r="N83" i="19"/>
  <c r="W80" i="19"/>
  <c r="Q79" i="19"/>
  <c r="W77" i="19"/>
  <c r="T71" i="19"/>
  <c r="T70" i="19"/>
  <c r="T69" i="19"/>
  <c r="T68" i="19"/>
  <c r="T65" i="19"/>
  <c r="T64" i="19"/>
  <c r="T63" i="19"/>
  <c r="T62" i="19"/>
  <c r="T61" i="19"/>
  <c r="T60" i="19"/>
  <c r="T59" i="19"/>
  <c r="T58" i="19"/>
  <c r="T57" i="19"/>
  <c r="T56" i="19"/>
  <c r="T55" i="19"/>
  <c r="T54" i="19"/>
  <c r="T53" i="19"/>
  <c r="T52" i="19"/>
  <c r="T51" i="19"/>
  <c r="T50" i="19"/>
  <c r="T49" i="19"/>
  <c r="T48" i="19"/>
  <c r="T47" i="19"/>
  <c r="T46" i="19"/>
  <c r="T45" i="19"/>
  <c r="T44" i="19"/>
  <c r="T43" i="19"/>
  <c r="T42" i="19"/>
  <c r="T41" i="19"/>
  <c r="T40" i="19"/>
  <c r="T39" i="19"/>
  <c r="T38" i="19"/>
  <c r="T37" i="19"/>
  <c r="Q36" i="19"/>
  <c r="W34" i="19"/>
  <c r="W30" i="19"/>
  <c r="W29" i="19"/>
  <c r="W28" i="19"/>
  <c r="W27" i="19"/>
  <c r="W26" i="19"/>
  <c r="W25" i="19"/>
  <c r="W18" i="19"/>
  <c r="W17" i="19"/>
  <c r="W16" i="19"/>
  <c r="W15" i="19"/>
  <c r="W14" i="19"/>
  <c r="W13" i="19"/>
  <c r="W12" i="19"/>
  <c r="W11" i="19"/>
  <c r="Z10" i="19"/>
  <c r="N10" i="19"/>
  <c r="Q9" i="19"/>
  <c r="Q8" i="19"/>
  <c r="W7" i="19"/>
  <c r="Z77" i="19"/>
  <c r="N77" i="19"/>
  <c r="Q70" i="19"/>
  <c r="Q68" i="19"/>
  <c r="Q64" i="19"/>
  <c r="Q62" i="19"/>
  <c r="Q60" i="19"/>
  <c r="Q58" i="19"/>
  <c r="Q56" i="19"/>
  <c r="Q54" i="19"/>
  <c r="Q52" i="19"/>
  <c r="Q50" i="19"/>
  <c r="Q48" i="19"/>
  <c r="W46" i="19"/>
  <c r="W45" i="19"/>
  <c r="W44" i="19"/>
  <c r="W43" i="19"/>
  <c r="W42" i="19"/>
  <c r="W41" i="19"/>
  <c r="W40" i="19"/>
  <c r="W39" i="19"/>
  <c r="W38" i="19"/>
  <c r="W37" i="19"/>
  <c r="Z34" i="19"/>
  <c r="N34" i="19"/>
  <c r="T30" i="19"/>
  <c r="T29" i="19"/>
  <c r="T28" i="19"/>
  <c r="T27" i="19"/>
  <c r="T26" i="19"/>
  <c r="T25" i="19"/>
  <c r="T18" i="19"/>
  <c r="T17" i="19"/>
  <c r="T16" i="19"/>
  <c r="T15" i="19"/>
  <c r="T14" i="19"/>
  <c r="T13" i="19"/>
  <c r="T12" i="19"/>
  <c r="T11" i="19"/>
  <c r="Q10" i="19"/>
  <c r="Z9" i="19"/>
  <c r="N9" i="19"/>
  <c r="T8" i="19"/>
  <c r="Z7" i="19"/>
  <c r="N7" i="19"/>
  <c r="T6" i="19"/>
  <c r="Z5" i="19"/>
  <c r="N5" i="19"/>
  <c r="Q46" i="19"/>
  <c r="Q45" i="19"/>
  <c r="Q44" i="19"/>
  <c r="Q43" i="19"/>
  <c r="Q42" i="19"/>
  <c r="Q41" i="19"/>
  <c r="Q40" i="19"/>
  <c r="Q39" i="19"/>
  <c r="Q38" i="19"/>
  <c r="Q37" i="19"/>
  <c r="W36" i="19"/>
  <c r="Q34" i="19"/>
  <c r="Q30" i="19"/>
  <c r="Q29" i="19"/>
  <c r="Q28" i="19"/>
  <c r="Q27" i="19"/>
  <c r="Q26" i="19"/>
  <c r="Q25" i="19"/>
  <c r="Q18" i="19"/>
  <c r="Q17" i="19"/>
  <c r="Q16" i="19"/>
  <c r="Q15" i="19"/>
  <c r="Q14" i="19"/>
  <c r="Q13" i="19"/>
  <c r="Q12" i="19"/>
  <c r="Q11" i="19"/>
  <c r="T10" i="19"/>
  <c r="W9" i="19"/>
  <c r="W8" i="19"/>
  <c r="Q7" i="19"/>
  <c r="W6" i="19"/>
  <c r="Q5" i="19"/>
  <c r="W79" i="19"/>
  <c r="Q78" i="19"/>
  <c r="Q71" i="19"/>
  <c r="Q69" i="19"/>
  <c r="Q65" i="19"/>
  <c r="Q63" i="19"/>
  <c r="Q61" i="19"/>
  <c r="Q59" i="19"/>
  <c r="Q57" i="19"/>
  <c r="Q55" i="19"/>
  <c r="Q53" i="19"/>
  <c r="Q51" i="19"/>
  <c r="Q49" i="19"/>
  <c r="Q47" i="19"/>
  <c r="T36" i="19"/>
  <c r="T34" i="19"/>
  <c r="Z30" i="19"/>
  <c r="N30" i="19"/>
  <c r="Z29" i="19"/>
  <c r="N29" i="19"/>
  <c r="Z28" i="19"/>
  <c r="N28" i="19"/>
  <c r="Z27" i="19"/>
  <c r="N27" i="19"/>
  <c r="Z26" i="19"/>
  <c r="N26" i="19"/>
  <c r="Z25" i="19"/>
  <c r="N25" i="19"/>
  <c r="Z18" i="19"/>
  <c r="N18" i="19"/>
  <c r="Z17" i="19"/>
  <c r="N17" i="19"/>
  <c r="Z16" i="19"/>
  <c r="N16" i="19"/>
  <c r="Z15" i="19"/>
  <c r="N15" i="19"/>
  <c r="Z14" i="19"/>
  <c r="N14" i="19"/>
  <c r="Z13" i="19"/>
  <c r="N13" i="19"/>
  <c r="Z12" i="19"/>
  <c r="N12" i="19"/>
  <c r="Z11" i="19"/>
  <c r="N11" i="19"/>
  <c r="W10" i="19"/>
  <c r="T9" i="19"/>
  <c r="Z8" i="19"/>
  <c r="N8" i="19"/>
  <c r="T7" i="19"/>
  <c r="Z6" i="19"/>
  <c r="N6" i="19"/>
  <c r="T5" i="19"/>
  <c r="Q6" i="19"/>
  <c r="W5" i="19"/>
  <c r="AT99" i="18"/>
  <c r="J6" i="18"/>
  <c r="AK99" i="18"/>
  <c r="BE99" i="18"/>
  <c r="Q59" i="18"/>
  <c r="Q58" i="18"/>
  <c r="Q57" i="18"/>
  <c r="Q56" i="18"/>
  <c r="Z59" i="18"/>
  <c r="N59" i="18"/>
  <c r="Z58" i="18"/>
  <c r="N58" i="18"/>
  <c r="Z57" i="18"/>
  <c r="N57" i="18"/>
  <c r="I57" i="18" s="1"/>
  <c r="Z56" i="18"/>
  <c r="N56" i="18"/>
  <c r="W59" i="18"/>
  <c r="W58" i="18"/>
  <c r="W57" i="18"/>
  <c r="W56" i="18"/>
  <c r="T59" i="18"/>
  <c r="T58" i="18"/>
  <c r="T57" i="18"/>
  <c r="T56" i="18"/>
  <c r="AV99" i="18"/>
  <c r="AG99" i="18"/>
  <c r="J5" i="18"/>
  <c r="Q65" i="18"/>
  <c r="Q64" i="18"/>
  <c r="Q63" i="18"/>
  <c r="Q62" i="18"/>
  <c r="Z65" i="18"/>
  <c r="N65" i="18"/>
  <c r="Z64" i="18"/>
  <c r="N64" i="18"/>
  <c r="Z63" i="18"/>
  <c r="N63" i="18"/>
  <c r="Z62" i="18"/>
  <c r="N62" i="18"/>
  <c r="W65" i="18"/>
  <c r="W64" i="18"/>
  <c r="W63" i="18"/>
  <c r="W62" i="18"/>
  <c r="T65" i="18"/>
  <c r="T64" i="18"/>
  <c r="T63" i="18"/>
  <c r="T62" i="18"/>
  <c r="AS99" i="18"/>
  <c r="T99" i="18" s="1"/>
  <c r="K6" i="18"/>
  <c r="BC99" i="18"/>
  <c r="AL99" i="18"/>
  <c r="AY99" i="18"/>
  <c r="AI99" i="18"/>
  <c r="BH99" i="18"/>
  <c r="AF99" i="18"/>
  <c r="AQ99" i="18"/>
  <c r="AJ99" i="18"/>
  <c r="K8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W11" i="18"/>
  <c r="Q13" i="18"/>
  <c r="Q14" i="18"/>
  <c r="Q15" i="18"/>
  <c r="Q17" i="18"/>
  <c r="Q18" i="18"/>
  <c r="Q20" i="18"/>
  <c r="Q21" i="18"/>
  <c r="Q24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N11" i="18"/>
  <c r="Z11" i="18"/>
  <c r="Q16" i="18"/>
  <c r="Q19" i="18"/>
  <c r="Q22" i="18"/>
  <c r="Q23" i="18"/>
  <c r="T11" i="18"/>
  <c r="N13" i="18"/>
  <c r="Z13" i="18"/>
  <c r="N14" i="18"/>
  <c r="Z14" i="18"/>
  <c r="N15" i="18"/>
  <c r="Z15" i="18"/>
  <c r="N16" i="18"/>
  <c r="Z16" i="18"/>
  <c r="N17" i="18"/>
  <c r="Z17" i="18"/>
  <c r="N18" i="18"/>
  <c r="Z18" i="18"/>
  <c r="N19" i="18"/>
  <c r="Z19" i="18"/>
  <c r="N20" i="18"/>
  <c r="Z20" i="18"/>
  <c r="N21" i="18"/>
  <c r="Z21" i="18"/>
  <c r="N22" i="18"/>
  <c r="Z22" i="18"/>
  <c r="N23" i="18"/>
  <c r="Z23" i="18"/>
  <c r="N24" i="18"/>
  <c r="Z24" i="18"/>
  <c r="Q11" i="18"/>
  <c r="BJ99" i="18"/>
  <c r="K5" i="18"/>
  <c r="AH99" i="18"/>
  <c r="P99" i="18"/>
  <c r="K99" i="18" s="1"/>
  <c r="J72" i="18"/>
  <c r="K72" i="18"/>
  <c r="K71" i="18"/>
  <c r="W95" i="18"/>
  <c r="Z94" i="18"/>
  <c r="N94" i="18"/>
  <c r="Q93" i="18"/>
  <c r="T92" i="18"/>
  <c r="W91" i="18"/>
  <c r="Z90" i="18"/>
  <c r="N90" i="18"/>
  <c r="Q89" i="18"/>
  <c r="Q88" i="18"/>
  <c r="W87" i="18"/>
  <c r="T83" i="18"/>
  <c r="W82" i="18"/>
  <c r="Z81" i="18"/>
  <c r="N81" i="18"/>
  <c r="Q80" i="18"/>
  <c r="Q79" i="18"/>
  <c r="Z78" i="18"/>
  <c r="N78" i="18"/>
  <c r="Q77" i="18"/>
  <c r="Q76" i="18"/>
  <c r="Z75" i="18"/>
  <c r="N75" i="18"/>
  <c r="T74" i="18"/>
  <c r="Z73" i="18"/>
  <c r="N73" i="18"/>
  <c r="T72" i="18"/>
  <c r="Z71" i="18"/>
  <c r="N71" i="18"/>
  <c r="T95" i="18"/>
  <c r="W94" i="18"/>
  <c r="Z93" i="18"/>
  <c r="N93" i="18"/>
  <c r="Q92" i="18"/>
  <c r="T91" i="18"/>
  <c r="W90" i="18"/>
  <c r="Z89" i="18"/>
  <c r="N89" i="18"/>
  <c r="T88" i="18"/>
  <c r="Z87" i="18"/>
  <c r="N87" i="18"/>
  <c r="Q83" i="18"/>
  <c r="T82" i="18"/>
  <c r="W81" i="18"/>
  <c r="Z80" i="18"/>
  <c r="N80" i="18"/>
  <c r="Q95" i="18"/>
  <c r="T94" i="18"/>
  <c r="W93" i="18"/>
  <c r="Z92" i="18"/>
  <c r="N92" i="18"/>
  <c r="Q91" i="18"/>
  <c r="T90" i="18"/>
  <c r="W89" i="18"/>
  <c r="W88" i="18"/>
  <c r="Q87" i="18"/>
  <c r="Z83" i="18"/>
  <c r="N83" i="18"/>
  <c r="Q82" i="18"/>
  <c r="T81" i="18"/>
  <c r="W80" i="18"/>
  <c r="W79" i="18"/>
  <c r="T78" i="18"/>
  <c r="W77" i="18"/>
  <c r="W76" i="18"/>
  <c r="T75" i="18"/>
  <c r="Z74" i="18"/>
  <c r="N74" i="18"/>
  <c r="T73" i="18"/>
  <c r="Z72" i="18"/>
  <c r="N72" i="18"/>
  <c r="T71" i="18"/>
  <c r="Z95" i="18"/>
  <c r="N95" i="18"/>
  <c r="Q94" i="18"/>
  <c r="T93" i="18"/>
  <c r="W92" i="18"/>
  <c r="Z91" i="18"/>
  <c r="N91" i="18"/>
  <c r="Q90" i="18"/>
  <c r="T89" i="18"/>
  <c r="Z88" i="18"/>
  <c r="N88" i="18"/>
  <c r="T87" i="18"/>
  <c r="W83" i="18"/>
  <c r="Z82" i="18"/>
  <c r="N82" i="18"/>
  <c r="Q81" i="18"/>
  <c r="T80" i="18"/>
  <c r="Z79" i="18"/>
  <c r="N79" i="18"/>
  <c r="Q78" i="18"/>
  <c r="T77" i="18"/>
  <c r="Z76" i="18"/>
  <c r="N76" i="18"/>
  <c r="Q75" i="18"/>
  <c r="Q74" i="18"/>
  <c r="W75" i="18"/>
  <c r="W74" i="18"/>
  <c r="W72" i="18"/>
  <c r="Z77" i="18"/>
  <c r="T76" i="18"/>
  <c r="W73" i="18"/>
  <c r="Q72" i="18"/>
  <c r="W71" i="18"/>
  <c r="W55" i="18"/>
  <c r="W54" i="18"/>
  <c r="W53" i="18"/>
  <c r="W52" i="18"/>
  <c r="W51" i="18"/>
  <c r="W50" i="18"/>
  <c r="W49" i="18"/>
  <c r="W78" i="18"/>
  <c r="N77" i="18"/>
  <c r="Q73" i="18"/>
  <c r="Q71" i="18"/>
  <c r="T55" i="18"/>
  <c r="T54" i="18"/>
  <c r="T53" i="18"/>
  <c r="T52" i="18"/>
  <c r="T51" i="18"/>
  <c r="T50" i="18"/>
  <c r="T49" i="18"/>
  <c r="T48" i="18"/>
  <c r="T47" i="18"/>
  <c r="T46" i="18"/>
  <c r="T45" i="18"/>
  <c r="T44" i="18"/>
  <c r="T43" i="18"/>
  <c r="T42" i="18"/>
  <c r="T41" i="18"/>
  <c r="T40" i="18"/>
  <c r="T39" i="18"/>
  <c r="T38" i="18"/>
  <c r="T37" i="18"/>
  <c r="T36" i="18"/>
  <c r="T35" i="18"/>
  <c r="T34" i="18"/>
  <c r="T33" i="18"/>
  <c r="T32" i="18"/>
  <c r="T31" i="18"/>
  <c r="T30" i="18"/>
  <c r="Q28" i="18"/>
  <c r="Q12" i="18"/>
  <c r="T10" i="18"/>
  <c r="T79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T28" i="18"/>
  <c r="Z12" i="18"/>
  <c r="N12" i="18"/>
  <c r="W10" i="18"/>
  <c r="T9" i="18"/>
  <c r="Z8" i="18"/>
  <c r="N8" i="18"/>
  <c r="N55" i="18"/>
  <c r="Z52" i="18"/>
  <c r="N51" i="18"/>
  <c r="Z48" i="18"/>
  <c r="N46" i="18"/>
  <c r="W45" i="18"/>
  <c r="Z44" i="18"/>
  <c r="N42" i="18"/>
  <c r="W41" i="18"/>
  <c r="Z40" i="18"/>
  <c r="N38" i="18"/>
  <c r="W37" i="18"/>
  <c r="Z36" i="18"/>
  <c r="N34" i="18"/>
  <c r="W33" i="18"/>
  <c r="Z32" i="18"/>
  <c r="N30" i="18"/>
  <c r="Z28" i="18"/>
  <c r="T12" i="18"/>
  <c r="N10" i="18"/>
  <c r="Z9" i="18"/>
  <c r="T8" i="18"/>
  <c r="T7" i="18"/>
  <c r="Z53" i="18"/>
  <c r="N52" i="18"/>
  <c r="Z49" i="18"/>
  <c r="W48" i="18"/>
  <c r="Z47" i="18"/>
  <c r="N45" i="18"/>
  <c r="W44" i="18"/>
  <c r="Z43" i="18"/>
  <c r="N41" i="18"/>
  <c r="W40" i="18"/>
  <c r="Z39" i="18"/>
  <c r="N37" i="18"/>
  <c r="W36" i="18"/>
  <c r="Z35" i="18"/>
  <c r="N33" i="18"/>
  <c r="W32" i="18"/>
  <c r="Z31" i="18"/>
  <c r="Q10" i="18"/>
  <c r="W9" i="18"/>
  <c r="W7" i="18"/>
  <c r="Q6" i="18"/>
  <c r="W5" i="18"/>
  <c r="Z54" i="18"/>
  <c r="N53" i="18"/>
  <c r="Z50" i="18"/>
  <c r="N49" i="18"/>
  <c r="N48" i="18"/>
  <c r="W47" i="18"/>
  <c r="Z46" i="18"/>
  <c r="N44" i="18"/>
  <c r="W43" i="18"/>
  <c r="Z42" i="18"/>
  <c r="N40" i="18"/>
  <c r="W39" i="18"/>
  <c r="Z38" i="18"/>
  <c r="N36" i="18"/>
  <c r="W35" i="18"/>
  <c r="Z34" i="18"/>
  <c r="N32" i="18"/>
  <c r="W31" i="18"/>
  <c r="Z30" i="18"/>
  <c r="N28" i="18"/>
  <c r="Z10" i="18"/>
  <c r="Q9" i="18"/>
  <c r="W8" i="18"/>
  <c r="Q8" i="18"/>
  <c r="Z7" i="18"/>
  <c r="N7" i="18"/>
  <c r="W46" i="18"/>
  <c r="W42" i="18"/>
  <c r="W38" i="18"/>
  <c r="W34" i="18"/>
  <c r="W30" i="18"/>
  <c r="W6" i="18"/>
  <c r="N6" i="18"/>
  <c r="Z5" i="18"/>
  <c r="N5" i="18"/>
  <c r="Z55" i="18"/>
  <c r="N50" i="18"/>
  <c r="W28" i="18"/>
  <c r="W12" i="18"/>
  <c r="T5" i="18"/>
  <c r="Q7" i="18"/>
  <c r="Q5" i="18"/>
  <c r="N47" i="18"/>
  <c r="Z45" i="18"/>
  <c r="N43" i="18"/>
  <c r="Z41" i="18"/>
  <c r="N39" i="18"/>
  <c r="Z37" i="18"/>
  <c r="N35" i="18"/>
  <c r="Z33" i="18"/>
  <c r="N31" i="18"/>
  <c r="Z6" i="18"/>
  <c r="N54" i="18"/>
  <c r="Z51" i="18"/>
  <c r="N9" i="18"/>
  <c r="T6" i="18"/>
  <c r="E41" i="29" l="1"/>
  <c r="E20" i="29"/>
  <c r="E8" i="29"/>
  <c r="E14" i="29"/>
  <c r="E55" i="29"/>
  <c r="E71" i="29"/>
  <c r="E60" i="29"/>
  <c r="E76" i="29"/>
  <c r="E69" i="29"/>
  <c r="E5" i="29"/>
  <c r="E10" i="29"/>
  <c r="E24" i="29"/>
  <c r="E16" i="29"/>
  <c r="E22" i="29"/>
  <c r="E30" i="29"/>
  <c r="E43" i="29"/>
  <c r="E59" i="29"/>
  <c r="E75" i="29"/>
  <c r="E64" i="29"/>
  <c r="E39" i="29"/>
  <c r="E57" i="29"/>
  <c r="E73" i="29"/>
  <c r="E18" i="29"/>
  <c r="E63" i="29"/>
  <c r="E36" i="29"/>
  <c r="E68" i="29"/>
  <c r="E47" i="29"/>
  <c r="E61" i="29"/>
  <c r="E80" i="29"/>
  <c r="E12" i="29"/>
  <c r="E6" i="29"/>
  <c r="E67" i="29"/>
  <c r="E45" i="29"/>
  <c r="E53" i="29"/>
  <c r="E56" i="29"/>
  <c r="E72" i="29"/>
  <c r="E65" i="29"/>
  <c r="E10" i="26"/>
  <c r="E6" i="26"/>
  <c r="E32" i="26"/>
  <c r="E58" i="26"/>
  <c r="E74" i="26"/>
  <c r="E20" i="26"/>
  <c r="E8" i="26"/>
  <c r="E18" i="26"/>
  <c r="E55" i="26"/>
  <c r="E71" i="26"/>
  <c r="E60" i="26"/>
  <c r="E76" i="26"/>
  <c r="E39" i="26"/>
  <c r="E57" i="26"/>
  <c r="E73" i="26"/>
  <c r="E45" i="26"/>
  <c r="E14" i="26"/>
  <c r="E41" i="26"/>
  <c r="E16" i="26"/>
  <c r="E12" i="26"/>
  <c r="E29" i="26"/>
  <c r="E43" i="26"/>
  <c r="E59" i="26"/>
  <c r="E75" i="26"/>
  <c r="E64" i="26"/>
  <c r="E47" i="26"/>
  <c r="E61" i="26"/>
  <c r="E80" i="26"/>
  <c r="E5" i="26"/>
  <c r="E69" i="26"/>
  <c r="E52" i="26"/>
  <c r="E22" i="26"/>
  <c r="E30" i="26"/>
  <c r="E54" i="26"/>
  <c r="E62" i="26"/>
  <c r="E70" i="26"/>
  <c r="E24" i="26"/>
  <c r="E63" i="26"/>
  <c r="E36" i="26"/>
  <c r="E68" i="26"/>
  <c r="E65" i="26"/>
  <c r="E5" i="25"/>
  <c r="E10" i="25"/>
  <c r="E8" i="25"/>
  <c r="E24" i="25"/>
  <c r="E41" i="25"/>
  <c r="E6" i="25"/>
  <c r="E32" i="25"/>
  <c r="E55" i="25"/>
  <c r="E71" i="25"/>
  <c r="E60" i="25"/>
  <c r="E76" i="25"/>
  <c r="E39" i="25"/>
  <c r="E57" i="25"/>
  <c r="E73" i="25"/>
  <c r="E45" i="25"/>
  <c r="E69" i="25"/>
  <c r="E18" i="25"/>
  <c r="E66" i="25"/>
  <c r="E12" i="25"/>
  <c r="E14" i="25"/>
  <c r="E43" i="25"/>
  <c r="E59" i="25"/>
  <c r="E75" i="25"/>
  <c r="E64" i="25"/>
  <c r="E47" i="25"/>
  <c r="E61" i="25"/>
  <c r="E80" i="25"/>
  <c r="E53" i="25"/>
  <c r="E52" i="25"/>
  <c r="E29" i="25"/>
  <c r="E20" i="25"/>
  <c r="E16" i="25"/>
  <c r="E22" i="25"/>
  <c r="E30" i="25"/>
  <c r="E63" i="25"/>
  <c r="E36" i="25"/>
  <c r="E68" i="25"/>
  <c r="E65" i="25"/>
  <c r="I46" i="24"/>
  <c r="I18" i="24"/>
  <c r="I48" i="24"/>
  <c r="I101" i="24"/>
  <c r="I54" i="24"/>
  <c r="I57" i="24"/>
  <c r="I51" i="24"/>
  <c r="I17" i="24"/>
  <c r="I25" i="24"/>
  <c r="I88" i="24"/>
  <c r="I34" i="24"/>
  <c r="I68" i="24"/>
  <c r="I95" i="24"/>
  <c r="I38" i="24"/>
  <c r="I36" i="24"/>
  <c r="I99" i="24"/>
  <c r="I79" i="24"/>
  <c r="I39" i="24"/>
  <c r="I7" i="24"/>
  <c r="I56" i="24"/>
  <c r="I69" i="24"/>
  <c r="I59" i="24"/>
  <c r="I98" i="24"/>
  <c r="I83" i="24"/>
  <c r="I64" i="24"/>
  <c r="I97" i="24"/>
  <c r="I81" i="24"/>
  <c r="I24" i="24"/>
  <c r="I10" i="24"/>
  <c r="I30" i="24"/>
  <c r="I11" i="24"/>
  <c r="I5" i="24"/>
  <c r="I65" i="24"/>
  <c r="I41" i="24"/>
  <c r="I6" i="24"/>
  <c r="I13" i="24"/>
  <c r="I21" i="24"/>
  <c r="I29" i="24"/>
  <c r="I86" i="24"/>
  <c r="I96" i="24"/>
  <c r="I42" i="24"/>
  <c r="I52" i="24"/>
  <c r="I93" i="24"/>
  <c r="I84" i="24"/>
  <c r="I100" i="24"/>
  <c r="I82" i="24"/>
  <c r="I16" i="24"/>
  <c r="I61" i="24"/>
  <c r="I22" i="24"/>
  <c r="I78" i="24"/>
  <c r="I40" i="24"/>
  <c r="I49" i="24"/>
  <c r="I43" i="24"/>
  <c r="I15" i="24"/>
  <c r="I23" i="24"/>
  <c r="I70" i="24"/>
  <c r="I62" i="24"/>
  <c r="I71" i="24"/>
  <c r="I58" i="24"/>
  <c r="I12" i="24"/>
  <c r="I63" i="24"/>
  <c r="I89" i="24"/>
  <c r="I87" i="24"/>
  <c r="I9" i="24"/>
  <c r="I47" i="24"/>
  <c r="I45" i="24"/>
  <c r="I14" i="24"/>
  <c r="I50" i="24"/>
  <c r="N77" i="24"/>
  <c r="I77" i="24" s="1"/>
  <c r="AF105" i="24"/>
  <c r="N105" i="24" s="1"/>
  <c r="I105" i="24" s="1"/>
  <c r="I9" i="23"/>
  <c r="I19" i="23"/>
  <c r="I23" i="23"/>
  <c r="I27" i="23"/>
  <c r="I37" i="23"/>
  <c r="I39" i="23"/>
  <c r="I41" i="23"/>
  <c r="I43" i="23"/>
  <c r="I45" i="23"/>
  <c r="I47" i="23"/>
  <c r="I49" i="23"/>
  <c r="I51" i="23"/>
  <c r="I53" i="23"/>
  <c r="I55" i="23"/>
  <c r="I57" i="23"/>
  <c r="I59" i="23"/>
  <c r="I61" i="23"/>
  <c r="I63" i="23"/>
  <c r="I97" i="23"/>
  <c r="I89" i="23"/>
  <c r="I105" i="23"/>
  <c r="I71" i="23"/>
  <c r="I83" i="23"/>
  <c r="I86" i="23"/>
  <c r="I95" i="23"/>
  <c r="I77" i="23"/>
  <c r="I13" i="23"/>
  <c r="I18" i="23"/>
  <c r="I22" i="23"/>
  <c r="I26" i="23"/>
  <c r="I7" i="23"/>
  <c r="I29" i="23"/>
  <c r="I85" i="23"/>
  <c r="I93" i="23"/>
  <c r="I99" i="23"/>
  <c r="I96" i="23"/>
  <c r="I5" i="23"/>
  <c r="I30" i="23"/>
  <c r="I10" i="23"/>
  <c r="I17" i="23"/>
  <c r="I21" i="23"/>
  <c r="I25" i="23"/>
  <c r="I34" i="23"/>
  <c r="I36" i="23"/>
  <c r="I38" i="23"/>
  <c r="I40" i="23"/>
  <c r="I42" i="23"/>
  <c r="I44" i="23"/>
  <c r="I46" i="23"/>
  <c r="I48" i="23"/>
  <c r="I50" i="23"/>
  <c r="I52" i="23"/>
  <c r="I54" i="23"/>
  <c r="I56" i="23"/>
  <c r="I58" i="23"/>
  <c r="I60" i="23"/>
  <c r="I62" i="23"/>
  <c r="I64" i="23"/>
  <c r="I65" i="23"/>
  <c r="I101" i="23"/>
  <c r="I80" i="23"/>
  <c r="I70" i="23"/>
  <c r="I81" i="23"/>
  <c r="I84" i="23"/>
  <c r="I87" i="23"/>
  <c r="I100" i="23"/>
  <c r="I20" i="23"/>
  <c r="I24" i="23"/>
  <c r="I28" i="23"/>
  <c r="I78" i="23"/>
  <c r="I98" i="23"/>
  <c r="I79" i="23"/>
  <c r="I12" i="22"/>
  <c r="I20" i="22"/>
  <c r="I28" i="22"/>
  <c r="I24" i="22"/>
  <c r="I49" i="22"/>
  <c r="I55" i="22"/>
  <c r="I57" i="22"/>
  <c r="I10" i="22"/>
  <c r="I64" i="22"/>
  <c r="I82" i="22"/>
  <c r="I94" i="22"/>
  <c r="I97" i="22"/>
  <c r="I89" i="22"/>
  <c r="I105" i="22"/>
  <c r="I83" i="22"/>
  <c r="I86" i="22"/>
  <c r="I95" i="22"/>
  <c r="I81" i="22"/>
  <c r="I84" i="22"/>
  <c r="I100" i="22"/>
  <c r="I39" i="22"/>
  <c r="I45" i="22"/>
  <c r="I51" i="22"/>
  <c r="I59" i="22"/>
  <c r="I7" i="22"/>
  <c r="I29" i="22"/>
  <c r="I8" i="22"/>
  <c r="I11" i="22"/>
  <c r="I13" i="22"/>
  <c r="I15" i="22"/>
  <c r="I17" i="22"/>
  <c r="I19" i="22"/>
  <c r="I21" i="22"/>
  <c r="I23" i="22"/>
  <c r="I25" i="22"/>
  <c r="I27" i="22"/>
  <c r="I30" i="22"/>
  <c r="I63" i="22"/>
  <c r="I36" i="22"/>
  <c r="I38" i="22"/>
  <c r="I40" i="22"/>
  <c r="I42" i="22"/>
  <c r="I44" i="22"/>
  <c r="I46" i="22"/>
  <c r="I48" i="22"/>
  <c r="I50" i="22"/>
  <c r="I52" i="22"/>
  <c r="I54" i="22"/>
  <c r="I56" i="22"/>
  <c r="I58" i="22"/>
  <c r="I60" i="22"/>
  <c r="I62" i="22"/>
  <c r="I68" i="22"/>
  <c r="I85" i="22"/>
  <c r="I93" i="22"/>
  <c r="I99" i="22"/>
  <c r="I79" i="22"/>
  <c r="I16" i="22"/>
  <c r="I43" i="22"/>
  <c r="I47" i="22"/>
  <c r="I53" i="22"/>
  <c r="I61" i="22"/>
  <c r="I9" i="22"/>
  <c r="I5" i="22"/>
  <c r="I69" i="22"/>
  <c r="I6" i="22"/>
  <c r="I34" i="22"/>
  <c r="I88" i="22"/>
  <c r="I71" i="22"/>
  <c r="I101" i="22"/>
  <c r="I80" i="22"/>
  <c r="I77" i="22"/>
  <c r="I17" i="21"/>
  <c r="I21" i="21"/>
  <c r="I29" i="21"/>
  <c r="I37" i="21"/>
  <c r="I41" i="21"/>
  <c r="I45" i="21"/>
  <c r="I49" i="21"/>
  <c r="I53" i="21"/>
  <c r="I57" i="21"/>
  <c r="I61" i="21"/>
  <c r="I97" i="21"/>
  <c r="I89" i="21"/>
  <c r="I105" i="21"/>
  <c r="I71" i="21"/>
  <c r="I83" i="21"/>
  <c r="I86" i="21"/>
  <c r="I95" i="21"/>
  <c r="I81" i="21"/>
  <c r="I84" i="21"/>
  <c r="I87" i="21"/>
  <c r="I100" i="21"/>
  <c r="I25" i="21"/>
  <c r="I8" i="21"/>
  <c r="I6" i="21"/>
  <c r="I38" i="21"/>
  <c r="I42" i="21"/>
  <c r="I46" i="21"/>
  <c r="I50" i="21"/>
  <c r="I54" i="21"/>
  <c r="I58" i="21"/>
  <c r="I62" i="21"/>
  <c r="I85" i="21"/>
  <c r="I93" i="21"/>
  <c r="I99" i="21"/>
  <c r="I79" i="21"/>
  <c r="I5" i="21"/>
  <c r="I7" i="21"/>
  <c r="I18" i="21"/>
  <c r="I26" i="21"/>
  <c r="I39" i="21"/>
  <c r="I43" i="21"/>
  <c r="I47" i="21"/>
  <c r="I51" i="21"/>
  <c r="I55" i="21"/>
  <c r="I59" i="21"/>
  <c r="I63" i="21"/>
  <c r="I10" i="21"/>
  <c r="I65" i="21"/>
  <c r="I101" i="21"/>
  <c r="I80" i="21"/>
  <c r="I70" i="21"/>
  <c r="I77" i="21"/>
  <c r="I13" i="21"/>
  <c r="I9" i="21"/>
  <c r="I36" i="21"/>
  <c r="I40" i="21"/>
  <c r="I44" i="21"/>
  <c r="I48" i="21"/>
  <c r="I52" i="21"/>
  <c r="I56" i="21"/>
  <c r="I60" i="21"/>
  <c r="I34" i="21"/>
  <c r="I78" i="21"/>
  <c r="I98" i="21"/>
  <c r="I96" i="21"/>
  <c r="I59" i="18"/>
  <c r="I101" i="19"/>
  <c r="I20" i="19"/>
  <c r="I22" i="19"/>
  <c r="I24" i="19"/>
  <c r="I83" i="19"/>
  <c r="I6" i="19"/>
  <c r="I89" i="19"/>
  <c r="I19" i="19"/>
  <c r="I21" i="19"/>
  <c r="I23" i="19"/>
  <c r="I12" i="19"/>
  <c r="I14" i="19"/>
  <c r="I16" i="19"/>
  <c r="I18" i="19"/>
  <c r="I26" i="19"/>
  <c r="I28" i="19"/>
  <c r="I30" i="19"/>
  <c r="I9" i="19"/>
  <c r="I77" i="19"/>
  <c r="I86" i="19"/>
  <c r="I82" i="19"/>
  <c r="I85" i="19"/>
  <c r="I88" i="19"/>
  <c r="I94" i="19"/>
  <c r="I97" i="19"/>
  <c r="I78" i="19"/>
  <c r="I98" i="19"/>
  <c r="I95" i="19"/>
  <c r="I7" i="19"/>
  <c r="I34" i="19"/>
  <c r="I10" i="19"/>
  <c r="I36" i="19"/>
  <c r="I38" i="19"/>
  <c r="I40" i="19"/>
  <c r="I42" i="19"/>
  <c r="I44" i="19"/>
  <c r="I46" i="19"/>
  <c r="I48" i="19"/>
  <c r="I50" i="19"/>
  <c r="I52" i="19"/>
  <c r="I54" i="19"/>
  <c r="I56" i="19"/>
  <c r="I58" i="19"/>
  <c r="I60" i="19"/>
  <c r="I62" i="19"/>
  <c r="I64" i="19"/>
  <c r="I68" i="19"/>
  <c r="I70" i="19"/>
  <c r="I105" i="19"/>
  <c r="I93" i="19"/>
  <c r="I99" i="19"/>
  <c r="I96" i="19"/>
  <c r="I8" i="19"/>
  <c r="I11" i="19"/>
  <c r="I13" i="19"/>
  <c r="I15" i="19"/>
  <c r="I17" i="19"/>
  <c r="I25" i="19"/>
  <c r="I27" i="19"/>
  <c r="I29" i="19"/>
  <c r="I5" i="19"/>
  <c r="I81" i="19"/>
  <c r="I84" i="19"/>
  <c r="I87" i="19"/>
  <c r="I100" i="19"/>
  <c r="I37" i="19"/>
  <c r="I39" i="19"/>
  <c r="I41" i="19"/>
  <c r="I43" i="19"/>
  <c r="I45" i="19"/>
  <c r="I47" i="19"/>
  <c r="I49" i="19"/>
  <c r="I51" i="19"/>
  <c r="I53" i="19"/>
  <c r="I55" i="19"/>
  <c r="I57" i="19"/>
  <c r="I59" i="19"/>
  <c r="I61" i="19"/>
  <c r="I63" i="19"/>
  <c r="I65" i="19"/>
  <c r="I69" i="19"/>
  <c r="I71" i="19"/>
  <c r="I80" i="19"/>
  <c r="I79" i="19"/>
  <c r="Z99" i="18"/>
  <c r="W99" i="18"/>
  <c r="I56" i="18"/>
  <c r="I58" i="18"/>
  <c r="I64" i="18"/>
  <c r="I9" i="18"/>
  <c r="I32" i="18"/>
  <c r="I31" i="18"/>
  <c r="I47" i="18"/>
  <c r="I28" i="18"/>
  <c r="I44" i="18"/>
  <c r="I49" i="18"/>
  <c r="I24" i="18"/>
  <c r="I22" i="18"/>
  <c r="I20" i="18"/>
  <c r="I63" i="18"/>
  <c r="I65" i="18"/>
  <c r="I62" i="18"/>
  <c r="Q99" i="18"/>
  <c r="N99" i="18"/>
  <c r="I23" i="18"/>
  <c r="I21" i="18"/>
  <c r="I19" i="18"/>
  <c r="I17" i="18"/>
  <c r="I15" i="18"/>
  <c r="I13" i="18"/>
  <c r="I11" i="18"/>
  <c r="I18" i="18"/>
  <c r="I16" i="18"/>
  <c r="I14" i="18"/>
  <c r="I54" i="18"/>
  <c r="I40" i="18"/>
  <c r="I77" i="18"/>
  <c r="I95" i="18"/>
  <c r="I72" i="18"/>
  <c r="I87" i="18"/>
  <c r="I93" i="18"/>
  <c r="I35" i="18"/>
  <c r="I43" i="18"/>
  <c r="I36" i="18"/>
  <c r="I53" i="18"/>
  <c r="I48" i="18"/>
  <c r="I52" i="18"/>
  <c r="I39" i="18"/>
  <c r="I5" i="18"/>
  <c r="I41" i="18"/>
  <c r="I30" i="18"/>
  <c r="I46" i="18"/>
  <c r="I55" i="18"/>
  <c r="I90" i="18"/>
  <c r="I50" i="18"/>
  <c r="I7" i="18"/>
  <c r="I37" i="18"/>
  <c r="I42" i="18"/>
  <c r="I12" i="18"/>
  <c r="I76" i="18"/>
  <c r="I79" i="18"/>
  <c r="I82" i="18"/>
  <c r="I88" i="18"/>
  <c r="I91" i="18"/>
  <c r="I74" i="18"/>
  <c r="I80" i="18"/>
  <c r="I89" i="18"/>
  <c r="I75" i="18"/>
  <c r="I78" i="18"/>
  <c r="I81" i="18"/>
  <c r="I94" i="18"/>
  <c r="I33" i="18"/>
  <c r="I10" i="18"/>
  <c r="I38" i="18"/>
  <c r="I51" i="18"/>
  <c r="I92" i="18"/>
  <c r="I73" i="18"/>
  <c r="I6" i="18"/>
  <c r="I45" i="18"/>
  <c r="I34" i="18"/>
  <c r="I8" i="18"/>
  <c r="I83" i="18"/>
  <c r="I71" i="18"/>
  <c r="I99" i="18" l="1"/>
  <c r="P10" i="17" l="1"/>
  <c r="AE20" i="17"/>
  <c r="AE19" i="17"/>
  <c r="AE18" i="17"/>
  <c r="AE17" i="17"/>
  <c r="AE16" i="17"/>
  <c r="AE25" i="17"/>
  <c r="AE24" i="17"/>
  <c r="AE23" i="17"/>
  <c r="AE22" i="17"/>
  <c r="AE21" i="17"/>
  <c r="I3" i="17"/>
  <c r="AF4" i="17" s="1" a="1"/>
  <c r="BJ3" i="17" s="1"/>
  <c r="AE95" i="17"/>
  <c r="AE91" i="17"/>
  <c r="AE90" i="17"/>
  <c r="AE89" i="17"/>
  <c r="AE88" i="17"/>
  <c r="AE87" i="17"/>
  <c r="AE86" i="17"/>
  <c r="AE85" i="17"/>
  <c r="BJ84" i="17"/>
  <c r="BJ83" i="17" s="1"/>
  <c r="BI84" i="17"/>
  <c r="BI83" i="17" s="1"/>
  <c r="BH84" i="17"/>
  <c r="BH83" i="17" s="1"/>
  <c r="BG84" i="17"/>
  <c r="BG83" i="17" s="1"/>
  <c r="BF84" i="17"/>
  <c r="BE84" i="17"/>
  <c r="BD84" i="17"/>
  <c r="BD83" i="17" s="1"/>
  <c r="BC84" i="17"/>
  <c r="BC83" i="17" s="1"/>
  <c r="BB84" i="17"/>
  <c r="BB83" i="17" s="1"/>
  <c r="BA84" i="17"/>
  <c r="AZ84" i="17"/>
  <c r="AZ83" i="17" s="1"/>
  <c r="AY84" i="17"/>
  <c r="AY83" i="17" s="1"/>
  <c r="AX84" i="17"/>
  <c r="AX83" i="17" s="1"/>
  <c r="AW84" i="17"/>
  <c r="AW83" i="17" s="1"/>
  <c r="AV84" i="17"/>
  <c r="AV83" i="17" s="1"/>
  <c r="AU84" i="17"/>
  <c r="AU83" i="17" s="1"/>
  <c r="AT84" i="17"/>
  <c r="AT83" i="17" s="1"/>
  <c r="AS84" i="17"/>
  <c r="AS83" i="17" s="1"/>
  <c r="AR84" i="17"/>
  <c r="AR83" i="17" s="1"/>
  <c r="AQ84" i="17"/>
  <c r="AQ83" i="17" s="1"/>
  <c r="AP84" i="17"/>
  <c r="AO84" i="17"/>
  <c r="AN84" i="17"/>
  <c r="AN83" i="17" s="1"/>
  <c r="AM84" i="17"/>
  <c r="AM83" i="17" s="1"/>
  <c r="AL84" i="17"/>
  <c r="AL83" i="17" s="1"/>
  <c r="AK84" i="17"/>
  <c r="AK83" i="17" s="1"/>
  <c r="AJ84" i="17"/>
  <c r="AJ83" i="17" s="1"/>
  <c r="AI84" i="17"/>
  <c r="AI83" i="17" s="1"/>
  <c r="AH84" i="17"/>
  <c r="AG84" i="17"/>
  <c r="AG83" i="17" s="1"/>
  <c r="AF84" i="17"/>
  <c r="AF83" i="17" s="1"/>
  <c r="AE84" i="17"/>
  <c r="AB84" i="17"/>
  <c r="AB83" i="17" s="1"/>
  <c r="AA84" i="17"/>
  <c r="AA83" i="17" s="1"/>
  <c r="Y84" i="17"/>
  <c r="Y83" i="17" s="1"/>
  <c r="X84" i="17"/>
  <c r="X83" i="17" s="1"/>
  <c r="V84" i="17"/>
  <c r="V83" i="17" s="1"/>
  <c r="U84" i="17"/>
  <c r="S84" i="17"/>
  <c r="S83" i="17" s="1"/>
  <c r="R84" i="17"/>
  <c r="R83" i="17" s="1"/>
  <c r="P84" i="17"/>
  <c r="P83" i="17" s="1"/>
  <c r="O84" i="17"/>
  <c r="BF83" i="17"/>
  <c r="BE83" i="17"/>
  <c r="BA83" i="17"/>
  <c r="AP83" i="17"/>
  <c r="AO83" i="17"/>
  <c r="AH83" i="17"/>
  <c r="AE83" i="17"/>
  <c r="U83" i="17"/>
  <c r="O83" i="17"/>
  <c r="AE79" i="17"/>
  <c r="AE78" i="17"/>
  <c r="AE77" i="17"/>
  <c r="AE76" i="17"/>
  <c r="BJ75" i="17"/>
  <c r="BJ69" i="17" s="1"/>
  <c r="BI75" i="17"/>
  <c r="BI69" i="17" s="1"/>
  <c r="BH75" i="17"/>
  <c r="BH69" i="17" s="1"/>
  <c r="BG75" i="17"/>
  <c r="BG69" i="17" s="1"/>
  <c r="BF75" i="17"/>
  <c r="BF69" i="17" s="1"/>
  <c r="BE75" i="17"/>
  <c r="BD75" i="17"/>
  <c r="BD69" i="17" s="1"/>
  <c r="BC75" i="17"/>
  <c r="BC69" i="17" s="1"/>
  <c r="BB75" i="17"/>
  <c r="BB69" i="17" s="1"/>
  <c r="BA75" i="17"/>
  <c r="BA69" i="17" s="1"/>
  <c r="AZ75" i="17"/>
  <c r="AZ69" i="17" s="1"/>
  <c r="AY75" i="17"/>
  <c r="AY69" i="17" s="1"/>
  <c r="AX75" i="17"/>
  <c r="AX69" i="17" s="1"/>
  <c r="AW75" i="17"/>
  <c r="AW69" i="17" s="1"/>
  <c r="AV75" i="17"/>
  <c r="AV69" i="17" s="1"/>
  <c r="AU75" i="17"/>
  <c r="AU69" i="17" s="1"/>
  <c r="AT75" i="17"/>
  <c r="AS75" i="17"/>
  <c r="AS69" i="17" s="1"/>
  <c r="AR75" i="17"/>
  <c r="AR69" i="17" s="1"/>
  <c r="AQ75" i="17"/>
  <c r="AQ69" i="17" s="1"/>
  <c r="AP75" i="17"/>
  <c r="AP69" i="17" s="1"/>
  <c r="AO75" i="17"/>
  <c r="AO69" i="17" s="1"/>
  <c r="AN75" i="17"/>
  <c r="AN69" i="17" s="1"/>
  <c r="AM75" i="17"/>
  <c r="AM69" i="17" s="1"/>
  <c r="AL75" i="17"/>
  <c r="AL69" i="17" s="1"/>
  <c r="AK75" i="17"/>
  <c r="AK69" i="17" s="1"/>
  <c r="AJ75" i="17"/>
  <c r="AJ69" i="17" s="1"/>
  <c r="AI75" i="17"/>
  <c r="AI69" i="17" s="1"/>
  <c r="AH75" i="17"/>
  <c r="AH69" i="17" s="1"/>
  <c r="AG75" i="17"/>
  <c r="AF75" i="17"/>
  <c r="AF69" i="17" s="1"/>
  <c r="AE75" i="17"/>
  <c r="AB75" i="17"/>
  <c r="AB69" i="17" s="1"/>
  <c r="AA75" i="17"/>
  <c r="AA69" i="17" s="1"/>
  <c r="Y75" i="17"/>
  <c r="Y69" i="17" s="1"/>
  <c r="X75" i="17"/>
  <c r="X69" i="17" s="1"/>
  <c r="V75" i="17"/>
  <c r="V69" i="17" s="1"/>
  <c r="U75" i="17"/>
  <c r="S75" i="17"/>
  <c r="S69" i="17" s="1"/>
  <c r="R75" i="17"/>
  <c r="R69" i="17" s="1"/>
  <c r="P75" i="17"/>
  <c r="P69" i="17" s="1"/>
  <c r="O75" i="17"/>
  <c r="O69" i="17" s="1"/>
  <c r="AE74" i="17"/>
  <c r="AE73" i="17"/>
  <c r="BJ72" i="17"/>
  <c r="BJ70" i="17" s="1"/>
  <c r="BI72" i="17"/>
  <c r="BI70" i="17" s="1"/>
  <c r="BH72" i="17"/>
  <c r="BG72" i="17"/>
  <c r="BG70" i="17" s="1"/>
  <c r="BF72" i="17"/>
  <c r="BF70" i="17" s="1"/>
  <c r="BE72" i="17"/>
  <c r="BE70" i="17" s="1"/>
  <c r="BD72" i="17"/>
  <c r="BC72" i="17"/>
  <c r="BC68" i="17" s="1"/>
  <c r="BB72" i="17"/>
  <c r="BB70" i="17" s="1"/>
  <c r="BA72" i="17"/>
  <c r="BA68" i="17" s="1"/>
  <c r="BA67" i="17" s="1"/>
  <c r="AZ72" i="17"/>
  <c r="AY72" i="17"/>
  <c r="AY70" i="17" s="1"/>
  <c r="AX72" i="17"/>
  <c r="AX70" i="17" s="1"/>
  <c r="AW72" i="17"/>
  <c r="AW70" i="17" s="1"/>
  <c r="AV72" i="17"/>
  <c r="AU72" i="17"/>
  <c r="AU68" i="17" s="1"/>
  <c r="AT72" i="17"/>
  <c r="AT70" i="17" s="1"/>
  <c r="AS72" i="17"/>
  <c r="AS70" i="17" s="1"/>
  <c r="AR72" i="17"/>
  <c r="AQ72" i="17"/>
  <c r="AQ70" i="17" s="1"/>
  <c r="AP72" i="17"/>
  <c r="AP70" i="17" s="1"/>
  <c r="AO72" i="17"/>
  <c r="AO68" i="17" s="1"/>
  <c r="AN72" i="17"/>
  <c r="AM72" i="17"/>
  <c r="AM68" i="17" s="1"/>
  <c r="AM67" i="17" s="1"/>
  <c r="AL72" i="17"/>
  <c r="AL70" i="17" s="1"/>
  <c r="AK72" i="17"/>
  <c r="AK68" i="17" s="1"/>
  <c r="AJ72" i="17"/>
  <c r="AI72" i="17"/>
  <c r="AI70" i="17" s="1"/>
  <c r="AH72" i="17"/>
  <c r="AG72" i="17"/>
  <c r="AG70" i="17" s="1"/>
  <c r="AF72" i="17"/>
  <c r="AE72" i="17"/>
  <c r="AB72" i="17"/>
  <c r="AA72" i="17"/>
  <c r="AA68" i="17" s="1"/>
  <c r="AA67" i="17" s="1"/>
  <c r="Y72" i="17"/>
  <c r="Y70" i="17" s="1"/>
  <c r="X72" i="17"/>
  <c r="V72" i="17"/>
  <c r="U72" i="17"/>
  <c r="U68" i="17" s="1"/>
  <c r="S72" i="17"/>
  <c r="S68" i="17" s="1"/>
  <c r="S67" i="17" s="1"/>
  <c r="R72" i="17"/>
  <c r="P72" i="17"/>
  <c r="O72" i="17"/>
  <c r="O70" i="17" s="1"/>
  <c r="AE71" i="17"/>
  <c r="BA70" i="17"/>
  <c r="AK70" i="17"/>
  <c r="AE70" i="17"/>
  <c r="BE69" i="17"/>
  <c r="AT69" i="17"/>
  <c r="AG69" i="17"/>
  <c r="AE69" i="17"/>
  <c r="U69" i="17"/>
  <c r="BE68" i="17"/>
  <c r="AS68" i="17"/>
  <c r="AE68" i="17"/>
  <c r="AE67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BJ7" i="17"/>
  <c r="BH7" i="17"/>
  <c r="BG7" i="17"/>
  <c r="BE7" i="17"/>
  <c r="BD7" i="17"/>
  <c r="BC7" i="17"/>
  <c r="BB7" i="17"/>
  <c r="AZ7" i="17"/>
  <c r="AY7" i="17"/>
  <c r="AX7" i="17"/>
  <c r="AV7" i="17"/>
  <c r="AU7" i="17"/>
  <c r="AR7" i="17"/>
  <c r="AQ7" i="17"/>
  <c r="AO7" i="17"/>
  <c r="AN7" i="17"/>
  <c r="AM7" i="17"/>
  <c r="AL7" i="17"/>
  <c r="AJ7" i="17"/>
  <c r="AI7" i="17"/>
  <c r="AF7" i="17"/>
  <c r="AE28" i="17"/>
  <c r="AB7" i="17"/>
  <c r="Y7" i="17"/>
  <c r="X7" i="17"/>
  <c r="U7" i="17"/>
  <c r="R7" i="17"/>
  <c r="P7" i="17"/>
  <c r="AE27" i="17"/>
  <c r="AE15" i="17"/>
  <c r="AE14" i="17"/>
  <c r="AE13" i="17"/>
  <c r="AE12" i="17"/>
  <c r="AE11" i="17"/>
  <c r="BJ10" i="17"/>
  <c r="BJ8" i="17" s="1"/>
  <c r="BI10" i="17"/>
  <c r="BI6" i="17" s="1"/>
  <c r="BH10" i="17"/>
  <c r="BH6" i="17" s="1"/>
  <c r="BG10" i="17"/>
  <c r="BF10" i="17"/>
  <c r="BF6" i="17" s="1"/>
  <c r="BE10" i="17"/>
  <c r="BE6" i="17" s="1"/>
  <c r="BD10" i="17"/>
  <c r="BC10" i="17"/>
  <c r="BB10" i="17"/>
  <c r="BB6" i="17" s="1"/>
  <c r="BA10" i="17"/>
  <c r="BA6" i="17" s="1"/>
  <c r="AZ10" i="17"/>
  <c r="AZ6" i="17" s="1"/>
  <c r="AY10" i="17"/>
  <c r="AY6" i="17" s="1"/>
  <c r="AX10" i="17"/>
  <c r="AX8" i="17" s="1"/>
  <c r="AW10" i="17"/>
  <c r="AW6" i="17" s="1"/>
  <c r="AV10" i="17"/>
  <c r="AV6" i="17" s="1"/>
  <c r="AU10" i="17"/>
  <c r="AT10" i="17"/>
  <c r="AT8" i="17" s="1"/>
  <c r="AS10" i="17"/>
  <c r="AS6" i="17" s="1"/>
  <c r="AR10" i="17"/>
  <c r="AR6" i="17" s="1"/>
  <c r="AQ10" i="17"/>
  <c r="AP10" i="17"/>
  <c r="AP6" i="17" s="1"/>
  <c r="AO10" i="17"/>
  <c r="AO8" i="17" s="1"/>
  <c r="AN10" i="17"/>
  <c r="AM10" i="17"/>
  <c r="AL10" i="17"/>
  <c r="AL8" i="17" s="1"/>
  <c r="AK10" i="17"/>
  <c r="AK6" i="17" s="1"/>
  <c r="AJ10" i="17"/>
  <c r="AJ6" i="17" s="1"/>
  <c r="AI10" i="17"/>
  <c r="AI6" i="17" s="1"/>
  <c r="AH10" i="17"/>
  <c r="AH8" i="17" s="1"/>
  <c r="AG10" i="17"/>
  <c r="AG6" i="17" s="1"/>
  <c r="AF10" i="17"/>
  <c r="AF6" i="17" s="1"/>
  <c r="AE10" i="17"/>
  <c r="AB10" i="17"/>
  <c r="AB8" i="17" s="1"/>
  <c r="AA10" i="17"/>
  <c r="AA6" i="17" s="1"/>
  <c r="Y10" i="17"/>
  <c r="X10" i="17"/>
  <c r="X6" i="17" s="1"/>
  <c r="V10" i="17"/>
  <c r="V6" i="17" s="1"/>
  <c r="U10" i="17"/>
  <c r="U6" i="17" s="1"/>
  <c r="S10" i="17"/>
  <c r="R10" i="17"/>
  <c r="R6" i="17" s="1"/>
  <c r="O6" i="17"/>
  <c r="AE9" i="17"/>
  <c r="AE8" i="17"/>
  <c r="BF7" i="17"/>
  <c r="AT7" i="17"/>
  <c r="AP7" i="17"/>
  <c r="AH7" i="17"/>
  <c r="AE7" i="17"/>
  <c r="V7" i="17"/>
  <c r="BD6" i="17"/>
  <c r="AN6" i="17"/>
  <c r="AE6" i="17"/>
  <c r="S6" i="17"/>
  <c r="AE5" i="17"/>
  <c r="AB4" i="17"/>
  <c r="AA4" i="17"/>
  <c r="Y4" i="17"/>
  <c r="X4" i="17"/>
  <c r="V4" i="17"/>
  <c r="U4" i="17"/>
  <c r="S4" i="17"/>
  <c r="R4" i="17"/>
  <c r="P4" i="17"/>
  <c r="O4" i="17"/>
  <c r="AA80" i="16"/>
  <c r="AA76" i="16"/>
  <c r="AA75" i="16"/>
  <c r="AA74" i="16"/>
  <c r="AA73" i="16"/>
  <c r="AA72" i="16"/>
  <c r="AA71" i="16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58" i="16"/>
  <c r="AA57" i="16"/>
  <c r="AA56" i="16"/>
  <c r="AA55" i="16"/>
  <c r="AA54" i="16"/>
  <c r="BF53" i="16"/>
  <c r="BF52" i="16" s="1"/>
  <c r="BE53" i="16"/>
  <c r="BD53" i="16"/>
  <c r="BC53" i="16"/>
  <c r="BC52" i="16" s="1"/>
  <c r="BB53" i="16"/>
  <c r="BB52" i="16" s="1"/>
  <c r="BA53" i="16"/>
  <c r="AZ53" i="16"/>
  <c r="AY53" i="16"/>
  <c r="AY52" i="16" s="1"/>
  <c r="AX53" i="16"/>
  <c r="AX52" i="16" s="1"/>
  <c r="AW53" i="16"/>
  <c r="AV53" i="16"/>
  <c r="AU53" i="16"/>
  <c r="AU52" i="16" s="1"/>
  <c r="AT53" i="16"/>
  <c r="AT52" i="16" s="1"/>
  <c r="AS53" i="16"/>
  <c r="AR53" i="16"/>
  <c r="AQ53" i="16"/>
  <c r="AQ52" i="16" s="1"/>
  <c r="AP53" i="16"/>
  <c r="AP52" i="16" s="1"/>
  <c r="AO53" i="16"/>
  <c r="AN53" i="16"/>
  <c r="AM53" i="16"/>
  <c r="AM52" i="16" s="1"/>
  <c r="AL53" i="16"/>
  <c r="AL52" i="16" s="1"/>
  <c r="AK53" i="16"/>
  <c r="AJ53" i="16"/>
  <c r="AI53" i="16"/>
  <c r="AI52" i="16" s="1"/>
  <c r="AH53" i="16"/>
  <c r="AH52" i="16" s="1"/>
  <c r="AG53" i="16"/>
  <c r="AF53" i="16"/>
  <c r="AE53" i="16"/>
  <c r="AE52" i="16" s="1"/>
  <c r="AD53" i="16"/>
  <c r="AD52" i="16" s="1"/>
  <c r="AC53" i="16"/>
  <c r="AB53" i="16"/>
  <c r="AA53" i="16"/>
  <c r="X53" i="16"/>
  <c r="X52" i="16" s="1"/>
  <c r="W53" i="16"/>
  <c r="U53" i="16"/>
  <c r="U52" i="16" s="1"/>
  <c r="T53" i="16"/>
  <c r="T52" i="16" s="1"/>
  <c r="R53" i="16"/>
  <c r="Q53" i="16"/>
  <c r="Q52" i="16" s="1"/>
  <c r="O53" i="16"/>
  <c r="N53" i="16"/>
  <c r="L53" i="16"/>
  <c r="L52" i="16" s="1"/>
  <c r="K53" i="16"/>
  <c r="BE52" i="16"/>
  <c r="BD52" i="16"/>
  <c r="BA52" i="16"/>
  <c r="AZ52" i="16"/>
  <c r="AW52" i="16"/>
  <c r="AV52" i="16"/>
  <c r="AS52" i="16"/>
  <c r="AR52" i="16"/>
  <c r="AO52" i="16"/>
  <c r="AN52" i="16"/>
  <c r="AK52" i="16"/>
  <c r="AJ52" i="16"/>
  <c r="AG52" i="16"/>
  <c r="AF52" i="16"/>
  <c r="AC52" i="16"/>
  <c r="AB52" i="16"/>
  <c r="AA52" i="16"/>
  <c r="W52" i="16"/>
  <c r="R52" i="16"/>
  <c r="O52" i="16"/>
  <c r="N52" i="16"/>
  <c r="K52" i="16"/>
  <c r="AA47" i="16"/>
  <c r="AA45" i="16"/>
  <c r="AA43" i="16"/>
  <c r="AA41" i="16"/>
  <c r="AA39" i="16"/>
  <c r="AA36" i="16"/>
  <c r="AA32" i="16"/>
  <c r="AA30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X29" i="16"/>
  <c r="W29" i="16"/>
  <c r="U29" i="16"/>
  <c r="T29" i="16"/>
  <c r="R29" i="16"/>
  <c r="Q29" i="16"/>
  <c r="O29" i="16"/>
  <c r="N29" i="16"/>
  <c r="L29" i="16"/>
  <c r="K29" i="16"/>
  <c r="AA24" i="16"/>
  <c r="AA22" i="16"/>
  <c r="AA20" i="16"/>
  <c r="AA18" i="16"/>
  <c r="AA16" i="16"/>
  <c r="AA14" i="16"/>
  <c r="AA12" i="16"/>
  <c r="AA10" i="16"/>
  <c r="AQ80" i="16" s="1"/>
  <c r="AA8" i="16"/>
  <c r="F8" i="16"/>
  <c r="AA6" i="16"/>
  <c r="BF5" i="16"/>
  <c r="BE5" i="16"/>
  <c r="BD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AU80" i="16" s="1"/>
  <c r="X5" i="16"/>
  <c r="W5" i="16"/>
  <c r="U5" i="16"/>
  <c r="T5" i="16"/>
  <c r="R5" i="16"/>
  <c r="Q5" i="16"/>
  <c r="O5" i="16"/>
  <c r="N5" i="16"/>
  <c r="L5" i="16"/>
  <c r="K5" i="16"/>
  <c r="X4" i="16"/>
  <c r="W4" i="16"/>
  <c r="U4" i="16"/>
  <c r="T4" i="16"/>
  <c r="R4" i="16"/>
  <c r="Q4" i="16"/>
  <c r="O4" i="16"/>
  <c r="N4" i="16"/>
  <c r="L4" i="16"/>
  <c r="K4" i="16"/>
  <c r="BC3" i="16"/>
  <c r="AM3" i="16"/>
  <c r="E3" i="16"/>
  <c r="AB4" i="16" s="1" a="1"/>
  <c r="I3" i="15"/>
  <c r="I3" i="14"/>
  <c r="P10" i="15"/>
  <c r="Y10" i="15"/>
  <c r="X10" i="15"/>
  <c r="AB10" i="15"/>
  <c r="AA10" i="15"/>
  <c r="V10" i="15"/>
  <c r="U10" i="15"/>
  <c r="S10" i="15"/>
  <c r="R10" i="15"/>
  <c r="O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B10" i="14"/>
  <c r="AA10" i="14"/>
  <c r="Y10" i="14"/>
  <c r="X10" i="14"/>
  <c r="V10" i="14"/>
  <c r="U10" i="14"/>
  <c r="S10" i="14"/>
  <c r="R10" i="14"/>
  <c r="O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V10" i="12"/>
  <c r="U10" i="12"/>
  <c r="AB10" i="12"/>
  <c r="AA10" i="12"/>
  <c r="Y10" i="12"/>
  <c r="X10" i="12"/>
  <c r="S10" i="12"/>
  <c r="R10" i="12"/>
  <c r="O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T68" i="17" l="1"/>
  <c r="U70" i="17"/>
  <c r="S70" i="17"/>
  <c r="BB5" i="17"/>
  <c r="O68" i="17"/>
  <c r="O67" i="17" s="1"/>
  <c r="AG68" i="17"/>
  <c r="AG67" i="17" s="1"/>
  <c r="BI68" i="17"/>
  <c r="AA70" i="17"/>
  <c r="AO70" i="17"/>
  <c r="V5" i="17"/>
  <c r="AW68" i="17"/>
  <c r="AW67" i="17" s="1"/>
  <c r="BJ68" i="17"/>
  <c r="S8" i="17"/>
  <c r="J25" i="17"/>
  <c r="Y68" i="17"/>
  <c r="AK67" i="17"/>
  <c r="J16" i="17"/>
  <c r="J17" i="17"/>
  <c r="J18" i="17"/>
  <c r="J19" i="17"/>
  <c r="J20" i="17"/>
  <c r="P8" i="17"/>
  <c r="AO6" i="17"/>
  <c r="AO5" i="17" s="1"/>
  <c r="AP5" i="17"/>
  <c r="BF5" i="17"/>
  <c r="AQ68" i="17"/>
  <c r="AQ67" i="17" s="1"/>
  <c r="J21" i="17"/>
  <c r="J22" i="17"/>
  <c r="J23" i="17"/>
  <c r="J24" i="17"/>
  <c r="BE5" i="17"/>
  <c r="AU67" i="17"/>
  <c r="R5" i="17"/>
  <c r="BF8" i="17"/>
  <c r="X8" i="17"/>
  <c r="O8" i="17"/>
  <c r="AA8" i="17"/>
  <c r="AG8" i="17"/>
  <c r="AK8" i="17"/>
  <c r="AS8" i="17"/>
  <c r="AW8" i="17"/>
  <c r="BA8" i="17"/>
  <c r="BE8" i="17"/>
  <c r="BI8" i="17"/>
  <c r="Y67" i="17"/>
  <c r="AI68" i="17"/>
  <c r="AI67" i="17" s="1"/>
  <c r="AS67" i="17"/>
  <c r="BE67" i="17"/>
  <c r="BE95" i="17" s="1"/>
  <c r="BI67" i="17"/>
  <c r="BC67" i="17"/>
  <c r="AB6" i="17"/>
  <c r="AB5" i="17" s="1"/>
  <c r="AH6" i="17"/>
  <c r="AH5" i="17" s="1"/>
  <c r="O7" i="17"/>
  <c r="O5" i="17" s="1"/>
  <c r="AK7" i="17"/>
  <c r="AK5" i="17" s="1"/>
  <c r="BA7" i="17"/>
  <c r="BA5" i="17" s="1"/>
  <c r="BA95" i="17" s="1"/>
  <c r="AY8" i="17"/>
  <c r="AY68" i="17"/>
  <c r="AY67" i="17" s="1"/>
  <c r="BG68" i="17"/>
  <c r="BG67" i="17" s="1"/>
  <c r="AM70" i="17"/>
  <c r="AU70" i="17"/>
  <c r="BC70" i="17"/>
  <c r="U5" i="17"/>
  <c r="AX6" i="17"/>
  <c r="AX5" i="17" s="1"/>
  <c r="AG7" i="17"/>
  <c r="AG5" i="17" s="1"/>
  <c r="AW7" i="17"/>
  <c r="AW5" i="17" s="1"/>
  <c r="AT67" i="17"/>
  <c r="U67" i="17"/>
  <c r="AA7" i="17"/>
  <c r="AA5" i="17" s="1"/>
  <c r="AS7" i="17"/>
  <c r="AS5" i="17" s="1"/>
  <c r="BI7" i="17"/>
  <c r="BI5" i="17" s="1"/>
  <c r="AF5" i="17"/>
  <c r="AJ5" i="17"/>
  <c r="AN5" i="17"/>
  <c r="AR5" i="17"/>
  <c r="AV5" i="17"/>
  <c r="AZ5" i="17"/>
  <c r="BD5" i="17"/>
  <c r="BH5" i="17"/>
  <c r="AO67" i="17"/>
  <c r="AO95" i="17" s="1"/>
  <c r="BJ67" i="17"/>
  <c r="P6" i="17"/>
  <c r="P5" i="17" s="1"/>
  <c r="AT6" i="17"/>
  <c r="AT5" i="17" s="1"/>
  <c r="AT95" i="17" s="1"/>
  <c r="BJ6" i="17"/>
  <c r="BJ5" i="17" s="1"/>
  <c r="S7" i="17"/>
  <c r="S5" i="17" s="1"/>
  <c r="AP8" i="17"/>
  <c r="AI5" i="17"/>
  <c r="AY5" i="17"/>
  <c r="AP68" i="17"/>
  <c r="AP67" i="17" s="1"/>
  <c r="BF68" i="17"/>
  <c r="BF67" i="17" s="1"/>
  <c r="BF95" i="17" s="1"/>
  <c r="X5" i="17"/>
  <c r="BB8" i="17"/>
  <c r="AL68" i="17"/>
  <c r="AL67" i="17" s="1"/>
  <c r="BB68" i="17"/>
  <c r="BB67" i="17" s="1"/>
  <c r="K28" i="17"/>
  <c r="AL6" i="17"/>
  <c r="AL5" i="17" s="1"/>
  <c r="U8" i="17"/>
  <c r="AX68" i="17"/>
  <c r="AX67" i="17" s="1"/>
  <c r="BI3" i="17"/>
  <c r="BE3" i="17"/>
  <c r="BA3" i="17"/>
  <c r="AW3" i="17"/>
  <c r="AS3" i="17"/>
  <c r="AO3" i="17"/>
  <c r="AK3" i="17"/>
  <c r="AG3" i="17"/>
  <c r="BH3" i="17"/>
  <c r="BD3" i="17"/>
  <c r="AZ3" i="17"/>
  <c r="AV3" i="17"/>
  <c r="AR3" i="17"/>
  <c r="AN3" i="17"/>
  <c r="AJ3" i="17"/>
  <c r="BG3" i="17"/>
  <c r="BC3" i="17"/>
  <c r="AY3" i="17"/>
  <c r="AU3" i="17"/>
  <c r="AQ3" i="17"/>
  <c r="AM3" i="17"/>
  <c r="AI3" i="17"/>
  <c r="J10" i="17"/>
  <c r="AM8" i="17"/>
  <c r="AM6" i="17"/>
  <c r="AM5" i="17" s="1"/>
  <c r="AM95" i="17" s="1"/>
  <c r="AQ6" i="17"/>
  <c r="AQ5" i="17" s="1"/>
  <c r="AQ8" i="17"/>
  <c r="BC8" i="17"/>
  <c r="BC6" i="17"/>
  <c r="BC5" i="17" s="1"/>
  <c r="BG6" i="17"/>
  <c r="BG5" i="17" s="1"/>
  <c r="BG95" i="17" s="1"/>
  <c r="BG8" i="17"/>
  <c r="J30" i="17"/>
  <c r="J38" i="17"/>
  <c r="AH3" i="17"/>
  <c r="AX3" i="17"/>
  <c r="AI8" i="17"/>
  <c r="Y6" i="17"/>
  <c r="Y5" i="17" s="1"/>
  <c r="Y8" i="17"/>
  <c r="AT3" i="17"/>
  <c r="J6" i="17"/>
  <c r="J34" i="17"/>
  <c r="J42" i="17"/>
  <c r="AU6" i="17"/>
  <c r="AU5" i="17" s="1"/>
  <c r="AU95" i="17" s="1"/>
  <c r="AU8" i="17"/>
  <c r="AL3" i="17"/>
  <c r="BB3" i="17"/>
  <c r="AP3" i="17"/>
  <c r="BF3" i="17"/>
  <c r="AF4" i="17"/>
  <c r="AF3" i="17" s="1"/>
  <c r="AH70" i="17"/>
  <c r="AH68" i="17"/>
  <c r="AH67" i="17" s="1"/>
  <c r="K91" i="17"/>
  <c r="J88" i="17"/>
  <c r="K87" i="17"/>
  <c r="K84" i="17"/>
  <c r="J79" i="17"/>
  <c r="K78" i="17"/>
  <c r="K75" i="17"/>
  <c r="K72" i="17"/>
  <c r="J91" i="17"/>
  <c r="K90" i="17"/>
  <c r="J87" i="17"/>
  <c r="K86" i="17"/>
  <c r="J84" i="17"/>
  <c r="J78" i="17"/>
  <c r="K77" i="17"/>
  <c r="J75" i="17"/>
  <c r="K74" i="17"/>
  <c r="J90" i="17"/>
  <c r="K89" i="17"/>
  <c r="J86" i="17"/>
  <c r="K85" i="17"/>
  <c r="K83" i="17"/>
  <c r="J77" i="17"/>
  <c r="K76" i="17"/>
  <c r="J74" i="17"/>
  <c r="K73" i="17"/>
  <c r="J71" i="17"/>
  <c r="J69" i="17"/>
  <c r="J83" i="17"/>
  <c r="J76" i="17"/>
  <c r="J72" i="17"/>
  <c r="K71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K88" i="17"/>
  <c r="K69" i="17"/>
  <c r="J89" i="17"/>
  <c r="J85" i="17"/>
  <c r="J73" i="17"/>
  <c r="J28" i="17"/>
  <c r="J9" i="17"/>
  <c r="K10" i="17"/>
  <c r="AF8" i="17"/>
  <c r="AJ8" i="17"/>
  <c r="AN8" i="17"/>
  <c r="AR8" i="17"/>
  <c r="AV8" i="17"/>
  <c r="AZ8" i="17"/>
  <c r="BD8" i="17"/>
  <c r="BH8" i="17"/>
  <c r="J11" i="17"/>
  <c r="J13" i="17"/>
  <c r="J15" i="17"/>
  <c r="J33" i="17"/>
  <c r="J37" i="17"/>
  <c r="J41" i="17"/>
  <c r="X70" i="17"/>
  <c r="X68" i="17"/>
  <c r="X67" i="17" s="1"/>
  <c r="K9" i="17"/>
  <c r="R8" i="17"/>
  <c r="V8" i="17"/>
  <c r="J32" i="17"/>
  <c r="J36" i="17"/>
  <c r="J40" i="17"/>
  <c r="J44" i="17"/>
  <c r="AB70" i="17"/>
  <c r="AB68" i="17"/>
  <c r="AB67" i="17" s="1"/>
  <c r="J12" i="17"/>
  <c r="J14" i="17"/>
  <c r="J31" i="17"/>
  <c r="J35" i="17"/>
  <c r="J39" i="17"/>
  <c r="J43" i="17"/>
  <c r="K79" i="17"/>
  <c r="P70" i="17"/>
  <c r="P68" i="17"/>
  <c r="P67" i="17" s="1"/>
  <c r="AF70" i="17"/>
  <c r="AF68" i="17"/>
  <c r="AF67" i="17" s="1"/>
  <c r="AJ70" i="17"/>
  <c r="AJ68" i="17"/>
  <c r="AJ67" i="17" s="1"/>
  <c r="AN70" i="17"/>
  <c r="AN68" i="17"/>
  <c r="AN67" i="17" s="1"/>
  <c r="AR70" i="17"/>
  <c r="AR68" i="17"/>
  <c r="AR67" i="17" s="1"/>
  <c r="AV70" i="17"/>
  <c r="AV68" i="17"/>
  <c r="AV67" i="17" s="1"/>
  <c r="AZ70" i="17"/>
  <c r="AZ68" i="17"/>
  <c r="AZ67" i="17" s="1"/>
  <c r="BD70" i="17"/>
  <c r="BD68" i="17"/>
  <c r="BD67" i="17" s="1"/>
  <c r="BH70" i="17"/>
  <c r="BH68" i="17"/>
  <c r="BH67" i="17" s="1"/>
  <c r="R70" i="17"/>
  <c r="R68" i="17"/>
  <c r="R67" i="17" s="1"/>
  <c r="V70" i="17"/>
  <c r="V68" i="17"/>
  <c r="V67" i="17" s="1"/>
  <c r="AB4" i="16"/>
  <c r="AB3" i="16" s="1"/>
  <c r="BF3" i="16"/>
  <c r="BB3" i="16"/>
  <c r="AX3" i="16"/>
  <c r="AT3" i="16"/>
  <c r="AP3" i="16"/>
  <c r="AL3" i="16"/>
  <c r="AH3" i="16"/>
  <c r="AD3" i="16"/>
  <c r="AR3" i="16"/>
  <c r="AF3" i="16"/>
  <c r="BE3" i="16"/>
  <c r="BA3" i="16"/>
  <c r="AW3" i="16"/>
  <c r="AS3" i="16"/>
  <c r="AO3" i="16"/>
  <c r="AK3" i="16"/>
  <c r="AG3" i="16"/>
  <c r="AC3" i="16"/>
  <c r="AJ3" i="16"/>
  <c r="BD3" i="16"/>
  <c r="AZ3" i="16"/>
  <c r="AV3" i="16"/>
  <c r="AN3" i="16"/>
  <c r="AQ3" i="16"/>
  <c r="F75" i="16"/>
  <c r="G74" i="16"/>
  <c r="F71" i="16"/>
  <c r="G70" i="16"/>
  <c r="F67" i="16"/>
  <c r="G66" i="16"/>
  <c r="F63" i="16"/>
  <c r="G62" i="16"/>
  <c r="F59" i="16"/>
  <c r="G58" i="16"/>
  <c r="F55" i="16"/>
  <c r="G54" i="16"/>
  <c r="G52" i="16"/>
  <c r="F43" i="16"/>
  <c r="G41" i="16"/>
  <c r="F32" i="16"/>
  <c r="G30" i="16"/>
  <c r="G80" i="16"/>
  <c r="F74" i="16"/>
  <c r="G73" i="16"/>
  <c r="F70" i="16"/>
  <c r="G69" i="16"/>
  <c r="F66" i="16"/>
  <c r="G65" i="16"/>
  <c r="F62" i="16"/>
  <c r="G61" i="16"/>
  <c r="F58" i="16"/>
  <c r="G57" i="16"/>
  <c r="F54" i="16"/>
  <c r="F52" i="16"/>
  <c r="F80" i="16"/>
  <c r="G76" i="16"/>
  <c r="F73" i="16"/>
  <c r="G72" i="16"/>
  <c r="F69" i="16"/>
  <c r="G68" i="16"/>
  <c r="F76" i="16"/>
  <c r="F72" i="16"/>
  <c r="F68" i="16"/>
  <c r="F64" i="16"/>
  <c r="F60" i="16"/>
  <c r="F56" i="16"/>
  <c r="F53" i="16"/>
  <c r="F41" i="16"/>
  <c r="F30" i="16"/>
  <c r="F22" i="16"/>
  <c r="G20" i="16"/>
  <c r="F14" i="16"/>
  <c r="G12" i="16"/>
  <c r="F6" i="16"/>
  <c r="G56" i="16"/>
  <c r="F39" i="16"/>
  <c r="F24" i="16"/>
  <c r="F16" i="16"/>
  <c r="G67" i="16"/>
  <c r="G63" i="16"/>
  <c r="G59" i="16"/>
  <c r="G55" i="16"/>
  <c r="G43" i="16"/>
  <c r="G32" i="16"/>
  <c r="G29" i="16"/>
  <c r="F20" i="16"/>
  <c r="G18" i="16"/>
  <c r="F12" i="16"/>
  <c r="G10" i="16"/>
  <c r="G5" i="16"/>
  <c r="G64" i="16"/>
  <c r="G53" i="16"/>
  <c r="F45" i="16"/>
  <c r="G22" i="16"/>
  <c r="G14" i="16"/>
  <c r="F65" i="16"/>
  <c r="F61" i="16"/>
  <c r="F57" i="16"/>
  <c r="G47" i="16"/>
  <c r="G45" i="16"/>
  <c r="G39" i="16"/>
  <c r="G36" i="16"/>
  <c r="F29" i="16"/>
  <c r="G24" i="16"/>
  <c r="F18" i="16"/>
  <c r="G16" i="16"/>
  <c r="F10" i="16"/>
  <c r="G8" i="16"/>
  <c r="F5" i="16"/>
  <c r="G75" i="16"/>
  <c r="G71" i="16"/>
  <c r="G60" i="16"/>
  <c r="F47" i="16"/>
  <c r="F36" i="16"/>
  <c r="AE3" i="16"/>
  <c r="AU3" i="16"/>
  <c r="AI3" i="16"/>
  <c r="AY3" i="16"/>
  <c r="G6" i="16"/>
  <c r="AE80" i="16"/>
  <c r="BF80" i="16"/>
  <c r="BB80" i="16"/>
  <c r="AX80" i="16"/>
  <c r="AT80" i="16"/>
  <c r="AP80" i="16"/>
  <c r="AL80" i="16"/>
  <c r="AH80" i="16"/>
  <c r="AD80" i="16"/>
  <c r="BE80" i="16"/>
  <c r="BA80" i="16"/>
  <c r="AW80" i="16"/>
  <c r="AS80" i="16"/>
  <c r="AO80" i="16"/>
  <c r="AK80" i="16"/>
  <c r="AG80" i="16"/>
  <c r="AC80" i="16"/>
  <c r="BD80" i="16"/>
  <c r="AZ80" i="16"/>
  <c r="AV80" i="16"/>
  <c r="AR80" i="16"/>
  <c r="AN80" i="16"/>
  <c r="AJ80" i="16"/>
  <c r="AF80" i="16"/>
  <c r="AB80" i="16"/>
  <c r="AI80" i="16"/>
  <c r="AY80" i="16"/>
  <c r="AM80" i="16"/>
  <c r="BC80" i="16"/>
  <c r="AP95" i="17" l="1"/>
  <c r="AZ95" i="17"/>
  <c r="AJ95" i="17"/>
  <c r="BJ95" i="17"/>
  <c r="K7" i="17"/>
  <c r="AK95" i="17"/>
  <c r="BB95" i="17"/>
  <c r="AG95" i="17"/>
  <c r="AW95" i="17"/>
  <c r="BH95" i="17"/>
  <c r="AR95" i="17"/>
  <c r="AL95" i="17"/>
  <c r="AF95" i="17"/>
  <c r="K8" i="17"/>
  <c r="BI95" i="17"/>
  <c r="J8" i="17"/>
  <c r="Q20" i="17"/>
  <c r="Q19" i="17"/>
  <c r="Q18" i="17"/>
  <c r="Q17" i="17"/>
  <c r="Q16" i="17"/>
  <c r="Z20" i="17"/>
  <c r="N20" i="17"/>
  <c r="Z19" i="17"/>
  <c r="N19" i="17"/>
  <c r="Z18" i="17"/>
  <c r="N18" i="17"/>
  <c r="Z17" i="17"/>
  <c r="N17" i="17"/>
  <c r="Z16" i="17"/>
  <c r="N16" i="17"/>
  <c r="T20" i="17"/>
  <c r="T19" i="17"/>
  <c r="T18" i="17"/>
  <c r="T16" i="17"/>
  <c r="W20" i="17"/>
  <c r="W19" i="17"/>
  <c r="W18" i="17"/>
  <c r="W17" i="17"/>
  <c r="W16" i="17"/>
  <c r="T17" i="17"/>
  <c r="AI95" i="17"/>
  <c r="AQ95" i="17"/>
  <c r="AS95" i="17"/>
  <c r="Q25" i="17"/>
  <c r="Q24" i="17"/>
  <c r="Q23" i="17"/>
  <c r="Q22" i="17"/>
  <c r="Q21" i="17"/>
  <c r="T23" i="17"/>
  <c r="Z25" i="17"/>
  <c r="N25" i="17"/>
  <c r="Z24" i="17"/>
  <c r="N24" i="17"/>
  <c r="Z23" i="17"/>
  <c r="N23" i="17"/>
  <c r="Z22" i="17"/>
  <c r="N22" i="17"/>
  <c r="Z21" i="17"/>
  <c r="N21" i="17"/>
  <c r="T24" i="17"/>
  <c r="T22" i="17"/>
  <c r="T21" i="17"/>
  <c r="W25" i="17"/>
  <c r="W24" i="17"/>
  <c r="W23" i="17"/>
  <c r="W22" i="17"/>
  <c r="W21" i="17"/>
  <c r="T25" i="17"/>
  <c r="BC95" i="17"/>
  <c r="K5" i="17"/>
  <c r="AV95" i="17"/>
  <c r="AH95" i="17"/>
  <c r="AY95" i="17"/>
  <c r="J5" i="17"/>
  <c r="BD95" i="17"/>
  <c r="AN95" i="17"/>
  <c r="O95" i="17"/>
  <c r="J95" i="17" s="1"/>
  <c r="J70" i="17"/>
  <c r="J7" i="17"/>
  <c r="P95" i="17"/>
  <c r="K95" i="17" s="1"/>
  <c r="AX95" i="17"/>
  <c r="K70" i="17"/>
  <c r="J67" i="17"/>
  <c r="K6" i="17"/>
  <c r="K67" i="17"/>
  <c r="J68" i="17"/>
  <c r="Z95" i="17"/>
  <c r="W91" i="17"/>
  <c r="Z90" i="17"/>
  <c r="N90" i="17"/>
  <c r="Q89" i="17"/>
  <c r="T88" i="17"/>
  <c r="W87" i="17"/>
  <c r="Z86" i="17"/>
  <c r="N86" i="17"/>
  <c r="Q85" i="17"/>
  <c r="Q84" i="17"/>
  <c r="W83" i="17"/>
  <c r="T79" i="17"/>
  <c r="W78" i="17"/>
  <c r="Z77" i="17"/>
  <c r="N77" i="17"/>
  <c r="Q76" i="17"/>
  <c r="Q75" i="17"/>
  <c r="Z74" i="17"/>
  <c r="N74" i="17"/>
  <c r="Q73" i="17"/>
  <c r="Q72" i="17"/>
  <c r="Z71" i="17"/>
  <c r="N71" i="17"/>
  <c r="T70" i="17"/>
  <c r="Z69" i="17"/>
  <c r="N69" i="17"/>
  <c r="T68" i="17"/>
  <c r="T91" i="17"/>
  <c r="W90" i="17"/>
  <c r="Z89" i="17"/>
  <c r="N89" i="17"/>
  <c r="Q88" i="17"/>
  <c r="T87" i="17"/>
  <c r="W86" i="17"/>
  <c r="Z85" i="17"/>
  <c r="N85" i="17"/>
  <c r="T84" i="17"/>
  <c r="Z83" i="17"/>
  <c r="N83" i="17"/>
  <c r="Q79" i="17"/>
  <c r="T78" i="17"/>
  <c r="W77" i="17"/>
  <c r="Z76" i="17"/>
  <c r="N76" i="17"/>
  <c r="T75" i="17"/>
  <c r="W74" i="17"/>
  <c r="Z73" i="17"/>
  <c r="N73" i="17"/>
  <c r="Q91" i="17"/>
  <c r="T90" i="17"/>
  <c r="W89" i="17"/>
  <c r="Z88" i="17"/>
  <c r="N88" i="17"/>
  <c r="Q87" i="17"/>
  <c r="T86" i="17"/>
  <c r="W85" i="17"/>
  <c r="W84" i="17"/>
  <c r="Q83" i="17"/>
  <c r="Z79" i="17"/>
  <c r="N79" i="17"/>
  <c r="Q78" i="17"/>
  <c r="T77" i="17"/>
  <c r="W76" i="17"/>
  <c r="W75" i="17"/>
  <c r="T74" i="17"/>
  <c r="W73" i="17"/>
  <c r="W72" i="17"/>
  <c r="T71" i="17"/>
  <c r="Z70" i="17"/>
  <c r="N70" i="17"/>
  <c r="T69" i="17"/>
  <c r="Z68" i="17"/>
  <c r="N68" i="17"/>
  <c r="N91" i="17"/>
  <c r="W88" i="17"/>
  <c r="N87" i="17"/>
  <c r="T83" i="17"/>
  <c r="Q77" i="17"/>
  <c r="N75" i="17"/>
  <c r="W70" i="17"/>
  <c r="W68" i="17"/>
  <c r="T67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T89" i="17"/>
  <c r="T85" i="17"/>
  <c r="Z84" i="17"/>
  <c r="Z78" i="17"/>
  <c r="T73" i="17"/>
  <c r="Z72" i="17"/>
  <c r="Q90" i="17"/>
  <c r="Q86" i="17"/>
  <c r="N84" i="17"/>
  <c r="W79" i="17"/>
  <c r="N78" i="17"/>
  <c r="Q74" i="17"/>
  <c r="T72" i="17"/>
  <c r="W71" i="17"/>
  <c r="Q69" i="17"/>
  <c r="Z67" i="17"/>
  <c r="N67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T28" i="17"/>
  <c r="Z15" i="17"/>
  <c r="N15" i="17"/>
  <c r="Z14" i="17"/>
  <c r="N14" i="17"/>
  <c r="Z13" i="17"/>
  <c r="N13" i="17"/>
  <c r="Z12" i="17"/>
  <c r="N12" i="17"/>
  <c r="Z11" i="17"/>
  <c r="N11" i="17"/>
  <c r="W10" i="17"/>
  <c r="T9" i="17"/>
  <c r="Z8" i="17"/>
  <c r="N8" i="17"/>
  <c r="T76" i="17"/>
  <c r="Q70" i="17"/>
  <c r="T59" i="17"/>
  <c r="Z58" i="17"/>
  <c r="N56" i="17"/>
  <c r="T55" i="17"/>
  <c r="Z54" i="17"/>
  <c r="N52" i="17"/>
  <c r="T51" i="17"/>
  <c r="Z50" i="17"/>
  <c r="N48" i="17"/>
  <c r="T47" i="17"/>
  <c r="Z46" i="17"/>
  <c r="N44" i="17"/>
  <c r="Z43" i="17"/>
  <c r="W42" i="17"/>
  <c r="T41" i="17"/>
  <c r="N40" i="17"/>
  <c r="Z39" i="17"/>
  <c r="W38" i="17"/>
  <c r="T37" i="17"/>
  <c r="N36" i="17"/>
  <c r="Z35" i="17"/>
  <c r="W34" i="17"/>
  <c r="T33" i="17"/>
  <c r="N32" i="17"/>
  <c r="Z31" i="17"/>
  <c r="W30" i="17"/>
  <c r="T15" i="17"/>
  <c r="T13" i="17"/>
  <c r="T11" i="17"/>
  <c r="N9" i="17"/>
  <c r="Q7" i="17"/>
  <c r="W6" i="17"/>
  <c r="Q5" i="17"/>
  <c r="T5" i="17"/>
  <c r="Q6" i="17"/>
  <c r="Z75" i="17"/>
  <c r="Z59" i="17"/>
  <c r="T56" i="17"/>
  <c r="N49" i="17"/>
  <c r="Z87" i="17"/>
  <c r="N72" i="17"/>
  <c r="I72" i="17" s="1"/>
  <c r="N59" i="17"/>
  <c r="T58" i="17"/>
  <c r="Z57" i="17"/>
  <c r="N55" i="17"/>
  <c r="T54" i="17"/>
  <c r="Z53" i="17"/>
  <c r="N51" i="17"/>
  <c r="T50" i="17"/>
  <c r="Z49" i="17"/>
  <c r="N47" i="17"/>
  <c r="T46" i="17"/>
  <c r="Z45" i="17"/>
  <c r="W43" i="17"/>
  <c r="T42" i="17"/>
  <c r="N41" i="17"/>
  <c r="Z40" i="17"/>
  <c r="W39" i="17"/>
  <c r="T38" i="17"/>
  <c r="N37" i="17"/>
  <c r="Z36" i="17"/>
  <c r="W35" i="17"/>
  <c r="T34" i="17"/>
  <c r="N33" i="17"/>
  <c r="Z32" i="17"/>
  <c r="W31" i="17"/>
  <c r="T30" i="17"/>
  <c r="Q15" i="17"/>
  <c r="W14" i="17"/>
  <c r="Q13" i="17"/>
  <c r="W12" i="17"/>
  <c r="Q11" i="17"/>
  <c r="N10" i="17"/>
  <c r="Z9" i="17"/>
  <c r="T8" i="17"/>
  <c r="T7" i="17"/>
  <c r="Z6" i="17"/>
  <c r="N6" i="17"/>
  <c r="N57" i="17"/>
  <c r="Z55" i="17"/>
  <c r="T52" i="17"/>
  <c r="Z51" i="17"/>
  <c r="T48" i="17"/>
  <c r="Z47" i="17"/>
  <c r="T44" i="17"/>
  <c r="W69" i="17"/>
  <c r="Q68" i="17"/>
  <c r="Q67" i="17"/>
  <c r="N58" i="17"/>
  <c r="I58" i="17" s="1"/>
  <c r="T57" i="17"/>
  <c r="Z56" i="17"/>
  <c r="N54" i="17"/>
  <c r="T53" i="17"/>
  <c r="Z52" i="17"/>
  <c r="N50" i="17"/>
  <c r="T49" i="17"/>
  <c r="Z48" i="17"/>
  <c r="N46" i="17"/>
  <c r="T45" i="17"/>
  <c r="Z44" i="17"/>
  <c r="T43" i="17"/>
  <c r="N42" i="17"/>
  <c r="Z41" i="17"/>
  <c r="W40" i="17"/>
  <c r="T39" i="17"/>
  <c r="N38" i="17"/>
  <c r="Z37" i="17"/>
  <c r="W36" i="17"/>
  <c r="T35" i="17"/>
  <c r="N34" i="17"/>
  <c r="Z33" i="17"/>
  <c r="W32" i="17"/>
  <c r="T31" i="17"/>
  <c r="N30" i="17"/>
  <c r="W28" i="17"/>
  <c r="N28" i="17"/>
  <c r="T14" i="17"/>
  <c r="T12" i="17"/>
  <c r="Z10" i="17"/>
  <c r="Q10" i="17"/>
  <c r="W9" i="17"/>
  <c r="W7" i="17"/>
  <c r="W5" i="17"/>
  <c r="Z91" i="17"/>
  <c r="Q71" i="17"/>
  <c r="W67" i="17"/>
  <c r="N53" i="17"/>
  <c r="N45" i="17"/>
  <c r="N43" i="17"/>
  <c r="Z42" i="17"/>
  <c r="N39" i="17"/>
  <c r="T36" i="17"/>
  <c r="Z34" i="17"/>
  <c r="N31" i="17"/>
  <c r="W15" i="17"/>
  <c r="Q12" i="17"/>
  <c r="W37" i="17"/>
  <c r="Q28" i="17"/>
  <c r="W13" i="17"/>
  <c r="Q9" i="17"/>
  <c r="Q8" i="17"/>
  <c r="T40" i="17"/>
  <c r="Z38" i="17"/>
  <c r="N35" i="17"/>
  <c r="T32" i="17"/>
  <c r="Z30" i="17"/>
  <c r="Z28" i="17"/>
  <c r="W11" i="17"/>
  <c r="T10" i="17"/>
  <c r="Z7" i="17"/>
  <c r="T6" i="17"/>
  <c r="Z5" i="17"/>
  <c r="W41" i="17"/>
  <c r="W33" i="17"/>
  <c r="Q14" i="17"/>
  <c r="W8" i="17"/>
  <c r="N7" i="17"/>
  <c r="N5" i="17"/>
  <c r="K68" i="17"/>
  <c r="V80" i="16"/>
  <c r="J80" i="16"/>
  <c r="M76" i="16"/>
  <c r="P75" i="16"/>
  <c r="S74" i="16"/>
  <c r="V73" i="16"/>
  <c r="J73" i="16"/>
  <c r="M72" i="16"/>
  <c r="P71" i="16"/>
  <c r="S70" i="16"/>
  <c r="V69" i="16"/>
  <c r="J69" i="16"/>
  <c r="M68" i="16"/>
  <c r="P67" i="16"/>
  <c r="S66" i="16"/>
  <c r="V65" i="16"/>
  <c r="J65" i="16"/>
  <c r="M64" i="16"/>
  <c r="P63" i="16"/>
  <c r="S62" i="16"/>
  <c r="V61" i="16"/>
  <c r="J61" i="16"/>
  <c r="M60" i="16"/>
  <c r="P59" i="16"/>
  <c r="S58" i="16"/>
  <c r="V57" i="16"/>
  <c r="J57" i="16"/>
  <c r="M56" i="16"/>
  <c r="P55" i="16"/>
  <c r="S54" i="16"/>
  <c r="S53" i="16"/>
  <c r="M52" i="16"/>
  <c r="V47" i="16"/>
  <c r="J47" i="16"/>
  <c r="M45" i="16"/>
  <c r="P43" i="16"/>
  <c r="S41" i="16"/>
  <c r="V39" i="16"/>
  <c r="J39" i="16"/>
  <c r="M36" i="16"/>
  <c r="P32" i="16"/>
  <c r="S30" i="16"/>
  <c r="S80" i="16"/>
  <c r="V76" i="16"/>
  <c r="J76" i="16"/>
  <c r="M75" i="16"/>
  <c r="P74" i="16"/>
  <c r="S73" i="16"/>
  <c r="V72" i="16"/>
  <c r="J72" i="16"/>
  <c r="M71" i="16"/>
  <c r="P70" i="16"/>
  <c r="S69" i="16"/>
  <c r="V68" i="16"/>
  <c r="J68" i="16"/>
  <c r="M67" i="16"/>
  <c r="P66" i="16"/>
  <c r="S65" i="16"/>
  <c r="V64" i="16"/>
  <c r="J64" i="16"/>
  <c r="M63" i="16"/>
  <c r="P62" i="16"/>
  <c r="S61" i="16"/>
  <c r="V60" i="16"/>
  <c r="J60" i="16"/>
  <c r="M59" i="16"/>
  <c r="P58" i="16"/>
  <c r="S57" i="16"/>
  <c r="V56" i="16"/>
  <c r="J56" i="16"/>
  <c r="M55" i="16"/>
  <c r="P54" i="16"/>
  <c r="V53" i="16"/>
  <c r="J53" i="16"/>
  <c r="P52" i="16"/>
  <c r="S47" i="16"/>
  <c r="P80" i="16"/>
  <c r="S76" i="16"/>
  <c r="V75" i="16"/>
  <c r="J75" i="16"/>
  <c r="M74" i="16"/>
  <c r="P73" i="16"/>
  <c r="S72" i="16"/>
  <c r="V71" i="16"/>
  <c r="J71" i="16"/>
  <c r="M70" i="16"/>
  <c r="P69" i="16"/>
  <c r="S68" i="16"/>
  <c r="M80" i="16"/>
  <c r="M73" i="16"/>
  <c r="M69" i="16"/>
  <c r="J67" i="16"/>
  <c r="M66" i="16"/>
  <c r="P65" i="16"/>
  <c r="J63" i="16"/>
  <c r="M62" i="16"/>
  <c r="P61" i="16"/>
  <c r="J59" i="16"/>
  <c r="M58" i="16"/>
  <c r="P57" i="16"/>
  <c r="J55" i="16"/>
  <c r="M54" i="16"/>
  <c r="M53" i="16"/>
  <c r="S52" i="16"/>
  <c r="P47" i="16"/>
  <c r="P45" i="16"/>
  <c r="J43" i="16"/>
  <c r="V41" i="16"/>
  <c r="P39" i="16"/>
  <c r="P36" i="16"/>
  <c r="J32" i="16"/>
  <c r="V30" i="16"/>
  <c r="V29" i="16"/>
  <c r="J29" i="16"/>
  <c r="M24" i="16"/>
  <c r="P22" i="16"/>
  <c r="S20" i="16"/>
  <c r="V18" i="16"/>
  <c r="J18" i="16"/>
  <c r="M16" i="16"/>
  <c r="P14" i="16"/>
  <c r="S12" i="16"/>
  <c r="V10" i="16"/>
  <c r="J10" i="16"/>
  <c r="M8" i="16"/>
  <c r="P6" i="16"/>
  <c r="V5" i="16"/>
  <c r="J5" i="16"/>
  <c r="P68" i="16"/>
  <c r="S63" i="16"/>
  <c r="S59" i="16"/>
  <c r="V58" i="16"/>
  <c r="S45" i="16"/>
  <c r="M43" i="16"/>
  <c r="J41" i="16"/>
  <c r="S29" i="16"/>
  <c r="J20" i="16"/>
  <c r="M18" i="16"/>
  <c r="V12" i="16"/>
  <c r="V74" i="16"/>
  <c r="V70" i="16"/>
  <c r="J66" i="16"/>
  <c r="M65" i="16"/>
  <c r="S64" i="16"/>
  <c r="J62" i="16"/>
  <c r="M61" i="16"/>
  <c r="S60" i="16"/>
  <c r="J58" i="16"/>
  <c r="E58" i="16" s="1"/>
  <c r="M57" i="16"/>
  <c r="S56" i="16"/>
  <c r="J54" i="16"/>
  <c r="P53" i="16"/>
  <c r="J52" i="16"/>
  <c r="M47" i="16"/>
  <c r="J45" i="16"/>
  <c r="V43" i="16"/>
  <c r="P41" i="16"/>
  <c r="M39" i="16"/>
  <c r="J36" i="16"/>
  <c r="V32" i="16"/>
  <c r="P30" i="16"/>
  <c r="M29" i="16"/>
  <c r="V24" i="16"/>
  <c r="J24" i="16"/>
  <c r="M22" i="16"/>
  <c r="P20" i="16"/>
  <c r="S18" i="16"/>
  <c r="V16" i="16"/>
  <c r="J16" i="16"/>
  <c r="M14" i="16"/>
  <c r="P12" i="16"/>
  <c r="S10" i="16"/>
  <c r="V8" i="16"/>
  <c r="J8" i="16"/>
  <c r="M6" i="16"/>
  <c r="M5" i="16"/>
  <c r="V6" i="16"/>
  <c r="P72" i="16"/>
  <c r="V66" i="16"/>
  <c r="S39" i="16"/>
  <c r="M32" i="16"/>
  <c r="J30" i="16"/>
  <c r="P24" i="16"/>
  <c r="S22" i="16"/>
  <c r="S75" i="16"/>
  <c r="J74" i="16"/>
  <c r="E74" i="16" s="1"/>
  <c r="S71" i="16"/>
  <c r="J70" i="16"/>
  <c r="E70" i="16" s="1"/>
  <c r="V67" i="16"/>
  <c r="P64" i="16"/>
  <c r="V63" i="16"/>
  <c r="P60" i="16"/>
  <c r="V59" i="16"/>
  <c r="P56" i="16"/>
  <c r="V55" i="16"/>
  <c r="V45" i="16"/>
  <c r="S43" i="16"/>
  <c r="M41" i="16"/>
  <c r="V36" i="16"/>
  <c r="S32" i="16"/>
  <c r="M30" i="16"/>
  <c r="P29" i="16"/>
  <c r="S24" i="16"/>
  <c r="V22" i="16"/>
  <c r="J22" i="16"/>
  <c r="E22" i="16" s="1"/>
  <c r="M20" i="16"/>
  <c r="P18" i="16"/>
  <c r="S16" i="16"/>
  <c r="V14" i="16"/>
  <c r="J14" i="16"/>
  <c r="M12" i="16"/>
  <c r="P10" i="16"/>
  <c r="S8" i="16"/>
  <c r="J6" i="16"/>
  <c r="P5" i="16"/>
  <c r="P76" i="16"/>
  <c r="S67" i="16"/>
  <c r="V62" i="16"/>
  <c r="S55" i="16"/>
  <c r="V54" i="16"/>
  <c r="V52" i="16"/>
  <c r="S36" i="16"/>
  <c r="V20" i="16"/>
  <c r="P16" i="16"/>
  <c r="S14" i="16"/>
  <c r="J12" i="16"/>
  <c r="E12" i="16" s="1"/>
  <c r="M10" i="16"/>
  <c r="P8" i="16"/>
  <c r="S5" i="16"/>
  <c r="S6" i="16"/>
  <c r="N95" i="17" l="1"/>
  <c r="I18" i="17"/>
  <c r="I45" i="17"/>
  <c r="I35" i="17"/>
  <c r="I54" i="17"/>
  <c r="I50" i="17"/>
  <c r="I46" i="17"/>
  <c r="T95" i="17"/>
  <c r="Q95" i="17"/>
  <c r="W95" i="17"/>
  <c r="I7" i="17"/>
  <c r="I16" i="17"/>
  <c r="I20" i="17"/>
  <c r="I17" i="17"/>
  <c r="I19" i="17"/>
  <c r="I31" i="17"/>
  <c r="I21" i="17"/>
  <c r="I23" i="17"/>
  <c r="I25" i="17"/>
  <c r="I43" i="17"/>
  <c r="I22" i="17"/>
  <c r="I24" i="17"/>
  <c r="I39" i="17"/>
  <c r="I53" i="17"/>
  <c r="I84" i="17"/>
  <c r="I59" i="17"/>
  <c r="I78" i="17"/>
  <c r="I30" i="17"/>
  <c r="I42" i="17"/>
  <c r="I5" i="17"/>
  <c r="I10" i="17"/>
  <c r="I47" i="17"/>
  <c r="I49" i="17"/>
  <c r="I32" i="17"/>
  <c r="I36" i="17"/>
  <c r="I40" i="17"/>
  <c r="I44" i="17"/>
  <c r="I12" i="17"/>
  <c r="I14" i="17"/>
  <c r="I91" i="17"/>
  <c r="I69" i="17"/>
  <c r="I28" i="17"/>
  <c r="I9" i="17"/>
  <c r="I56" i="17"/>
  <c r="I70" i="17"/>
  <c r="I73" i="17"/>
  <c r="I76" i="17"/>
  <c r="I85" i="17"/>
  <c r="I57" i="17"/>
  <c r="I55" i="17"/>
  <c r="I52" i="17"/>
  <c r="I8" i="17"/>
  <c r="I11" i="17"/>
  <c r="I13" i="17"/>
  <c r="I15" i="17"/>
  <c r="I87" i="17"/>
  <c r="I68" i="17"/>
  <c r="I88" i="17"/>
  <c r="I83" i="17"/>
  <c r="I89" i="17"/>
  <c r="I86" i="17"/>
  <c r="I34" i="17"/>
  <c r="I38" i="17"/>
  <c r="I6" i="17"/>
  <c r="I33" i="17"/>
  <c r="I37" i="17"/>
  <c r="I41" i="17"/>
  <c r="I51" i="17"/>
  <c r="I48" i="17"/>
  <c r="I67" i="17"/>
  <c r="I75" i="17"/>
  <c r="I79" i="17"/>
  <c r="I71" i="17"/>
  <c r="I74" i="17"/>
  <c r="I77" i="17"/>
  <c r="I90" i="17"/>
  <c r="E24" i="16"/>
  <c r="E5" i="16"/>
  <c r="E10" i="16"/>
  <c r="E67" i="16"/>
  <c r="E75" i="16"/>
  <c r="E64" i="16"/>
  <c r="E69" i="16"/>
  <c r="E36" i="16"/>
  <c r="E45" i="16"/>
  <c r="E54" i="16"/>
  <c r="E41" i="16"/>
  <c r="E18" i="16"/>
  <c r="E32" i="16"/>
  <c r="E43" i="16"/>
  <c r="E63" i="16"/>
  <c r="E68" i="16"/>
  <c r="E39" i="16"/>
  <c r="E57" i="16"/>
  <c r="E73" i="16"/>
  <c r="E6" i="16"/>
  <c r="E14" i="16"/>
  <c r="E30" i="16"/>
  <c r="E8" i="16"/>
  <c r="E66" i="16"/>
  <c r="E29" i="16"/>
  <c r="E59" i="16"/>
  <c r="E53" i="16"/>
  <c r="E56" i="16"/>
  <c r="E72" i="16"/>
  <c r="E47" i="16"/>
  <c r="E61" i="16"/>
  <c r="E80" i="16"/>
  <c r="E16" i="16"/>
  <c r="E52" i="16"/>
  <c r="E62" i="16"/>
  <c r="E20" i="16"/>
  <c r="E55" i="16"/>
  <c r="E71" i="16"/>
  <c r="E60" i="16"/>
  <c r="E76" i="16"/>
  <c r="E65" i="16"/>
  <c r="I95" i="17" l="1"/>
  <c r="AE93" i="15"/>
  <c r="AE89" i="15"/>
  <c r="AE88" i="15"/>
  <c r="AE87" i="15"/>
  <c r="AE86" i="15"/>
  <c r="AE85" i="15"/>
  <c r="AE84" i="15"/>
  <c r="AE83" i="15"/>
  <c r="BJ82" i="15"/>
  <c r="BJ81" i="15" s="1"/>
  <c r="BI82" i="15"/>
  <c r="BI81" i="15" s="1"/>
  <c r="BH82" i="15"/>
  <c r="BH81" i="15" s="1"/>
  <c r="BG82" i="15"/>
  <c r="BG81" i="15" s="1"/>
  <c r="BF82" i="15"/>
  <c r="BF81" i="15" s="1"/>
  <c r="BE82" i="15"/>
  <c r="BE81" i="15" s="1"/>
  <c r="BD82" i="15"/>
  <c r="BD81" i="15" s="1"/>
  <c r="BC82" i="15"/>
  <c r="BC81" i="15" s="1"/>
  <c r="BB82" i="15"/>
  <c r="BB81" i="15" s="1"/>
  <c r="BA82" i="15"/>
  <c r="BA81" i="15" s="1"/>
  <c r="AZ82" i="15"/>
  <c r="AZ81" i="15" s="1"/>
  <c r="AY82" i="15"/>
  <c r="AY81" i="15" s="1"/>
  <c r="AX82" i="15"/>
  <c r="AX81" i="15" s="1"/>
  <c r="AW82" i="15"/>
  <c r="AW81" i="15" s="1"/>
  <c r="AV82" i="15"/>
  <c r="AV81" i="15" s="1"/>
  <c r="AU82" i="15"/>
  <c r="AU81" i="15" s="1"/>
  <c r="AT82" i="15"/>
  <c r="AT81" i="15" s="1"/>
  <c r="AS82" i="15"/>
  <c r="AS81" i="15" s="1"/>
  <c r="AR82" i="15"/>
  <c r="AR81" i="15" s="1"/>
  <c r="AQ82" i="15"/>
  <c r="AQ81" i="15" s="1"/>
  <c r="AP82" i="15"/>
  <c r="AP81" i="15" s="1"/>
  <c r="AO82" i="15"/>
  <c r="AO81" i="15" s="1"/>
  <c r="AN82" i="15"/>
  <c r="AN81" i="15" s="1"/>
  <c r="AM82" i="15"/>
  <c r="AL82" i="15"/>
  <c r="AL81" i="15" s="1"/>
  <c r="AK82" i="15"/>
  <c r="AK81" i="15" s="1"/>
  <c r="AJ82" i="15"/>
  <c r="AJ81" i="15" s="1"/>
  <c r="AI82" i="15"/>
  <c r="AI81" i="15" s="1"/>
  <c r="AH82" i="15"/>
  <c r="AH81" i="15" s="1"/>
  <c r="AG82" i="15"/>
  <c r="AG81" i="15" s="1"/>
  <c r="AF82" i="15"/>
  <c r="AF81" i="15" s="1"/>
  <c r="AE82" i="15"/>
  <c r="AB82" i="15"/>
  <c r="AB81" i="15" s="1"/>
  <c r="AA82" i="15"/>
  <c r="AA81" i="15" s="1"/>
  <c r="Y82" i="15"/>
  <c r="Y81" i="15" s="1"/>
  <c r="X82" i="15"/>
  <c r="X81" i="15" s="1"/>
  <c r="V82" i="15"/>
  <c r="V81" i="15" s="1"/>
  <c r="U82" i="15"/>
  <c r="U81" i="15" s="1"/>
  <c r="S82" i="15"/>
  <c r="S81" i="15" s="1"/>
  <c r="R82" i="15"/>
  <c r="R81" i="15" s="1"/>
  <c r="P82" i="15"/>
  <c r="P81" i="15" s="1"/>
  <c r="O82" i="15"/>
  <c r="O81" i="15" s="1"/>
  <c r="AM81" i="15"/>
  <c r="AE81" i="15"/>
  <c r="AE77" i="15"/>
  <c r="AE76" i="15"/>
  <c r="AE75" i="15"/>
  <c r="AE74" i="15"/>
  <c r="BJ73" i="15"/>
  <c r="BJ67" i="15" s="1"/>
  <c r="BI73" i="15"/>
  <c r="BI67" i="15" s="1"/>
  <c r="BH73" i="15"/>
  <c r="BH67" i="15" s="1"/>
  <c r="BG73" i="15"/>
  <c r="BG67" i="15" s="1"/>
  <c r="BF73" i="15"/>
  <c r="BF67" i="15" s="1"/>
  <c r="BE73" i="15"/>
  <c r="BE67" i="15" s="1"/>
  <c r="BD73" i="15"/>
  <c r="BD67" i="15" s="1"/>
  <c r="BC73" i="15"/>
  <c r="BC67" i="15" s="1"/>
  <c r="BB73" i="15"/>
  <c r="BB67" i="15" s="1"/>
  <c r="BA73" i="15"/>
  <c r="BA67" i="15" s="1"/>
  <c r="AZ73" i="15"/>
  <c r="AZ67" i="15" s="1"/>
  <c r="AY73" i="15"/>
  <c r="AY67" i="15" s="1"/>
  <c r="AX73" i="15"/>
  <c r="AX67" i="15" s="1"/>
  <c r="AW73" i="15"/>
  <c r="AW67" i="15" s="1"/>
  <c r="AV73" i="15"/>
  <c r="AV67" i="15" s="1"/>
  <c r="AU73" i="15"/>
  <c r="AU67" i="15" s="1"/>
  <c r="AT73" i="15"/>
  <c r="AT67" i="15" s="1"/>
  <c r="AS73" i="15"/>
  <c r="AS67" i="15" s="1"/>
  <c r="AR73" i="15"/>
  <c r="AR67" i="15" s="1"/>
  <c r="AQ73" i="15"/>
  <c r="AP73" i="15"/>
  <c r="AP67" i="15" s="1"/>
  <c r="AO73" i="15"/>
  <c r="AO67" i="15" s="1"/>
  <c r="AN73" i="15"/>
  <c r="AN67" i="15" s="1"/>
  <c r="AM73" i="15"/>
  <c r="AM67" i="15" s="1"/>
  <c r="AL73" i="15"/>
  <c r="AL67" i="15" s="1"/>
  <c r="AK73" i="15"/>
  <c r="AK67" i="15" s="1"/>
  <c r="AJ73" i="15"/>
  <c r="AJ67" i="15" s="1"/>
  <c r="AI73" i="15"/>
  <c r="AI67" i="15" s="1"/>
  <c r="AH73" i="15"/>
  <c r="AH67" i="15" s="1"/>
  <c r="AG73" i="15"/>
  <c r="AG67" i="15" s="1"/>
  <c r="AF73" i="15"/>
  <c r="AF67" i="15" s="1"/>
  <c r="AE73" i="15"/>
  <c r="AB73" i="15"/>
  <c r="AB67" i="15" s="1"/>
  <c r="AA73" i="15"/>
  <c r="AA67" i="15" s="1"/>
  <c r="Y73" i="15"/>
  <c r="Y67" i="15" s="1"/>
  <c r="X73" i="15"/>
  <c r="X67" i="15" s="1"/>
  <c r="V73" i="15"/>
  <c r="V67" i="15" s="1"/>
  <c r="U73" i="15"/>
  <c r="U67" i="15" s="1"/>
  <c r="S73" i="15"/>
  <c r="S67" i="15" s="1"/>
  <c r="R73" i="15"/>
  <c r="R67" i="15" s="1"/>
  <c r="P73" i="15"/>
  <c r="P67" i="15" s="1"/>
  <c r="O73" i="15"/>
  <c r="O67" i="15" s="1"/>
  <c r="AE72" i="15"/>
  <c r="AE71" i="15"/>
  <c r="BJ70" i="15"/>
  <c r="BJ68" i="15" s="1"/>
  <c r="BI70" i="15"/>
  <c r="BI68" i="15" s="1"/>
  <c r="BH70" i="15"/>
  <c r="BG70" i="15"/>
  <c r="BG68" i="15" s="1"/>
  <c r="BF70" i="15"/>
  <c r="BF66" i="15" s="1"/>
  <c r="BF65" i="15" s="1"/>
  <c r="BE70" i="15"/>
  <c r="BE68" i="15" s="1"/>
  <c r="BD70" i="15"/>
  <c r="BC70" i="15"/>
  <c r="BC68" i="15" s="1"/>
  <c r="BB70" i="15"/>
  <c r="BB68" i="15" s="1"/>
  <c r="BA70" i="15"/>
  <c r="BA68" i="15" s="1"/>
  <c r="AZ70" i="15"/>
  <c r="AY70" i="15"/>
  <c r="AY68" i="15" s="1"/>
  <c r="AX70" i="15"/>
  <c r="AX68" i="15" s="1"/>
  <c r="AW70" i="15"/>
  <c r="AW68" i="15" s="1"/>
  <c r="AV70" i="15"/>
  <c r="AU70" i="15"/>
  <c r="AU66" i="15" s="1"/>
  <c r="AU65" i="15" s="1"/>
  <c r="AT70" i="15"/>
  <c r="AT68" i="15" s="1"/>
  <c r="AS70" i="15"/>
  <c r="AS68" i="15" s="1"/>
  <c r="AR70" i="15"/>
  <c r="AQ70" i="15"/>
  <c r="AQ68" i="15" s="1"/>
  <c r="AP70" i="15"/>
  <c r="AP68" i="15" s="1"/>
  <c r="AO70" i="15"/>
  <c r="AO68" i="15" s="1"/>
  <c r="AN70" i="15"/>
  <c r="AM70" i="15"/>
  <c r="AM66" i="15" s="1"/>
  <c r="AM65" i="15" s="1"/>
  <c r="AL70" i="15"/>
  <c r="AL68" i="15" s="1"/>
  <c r="AK70" i="15"/>
  <c r="AK68" i="15" s="1"/>
  <c r="AJ70" i="15"/>
  <c r="AI70" i="15"/>
  <c r="AI66" i="15" s="1"/>
  <c r="AH70" i="15"/>
  <c r="AH68" i="15" s="1"/>
  <c r="AG70" i="15"/>
  <c r="AG68" i="15" s="1"/>
  <c r="AF70" i="15"/>
  <c r="AE70" i="15"/>
  <c r="AB70" i="15"/>
  <c r="AB68" i="15" s="1"/>
  <c r="AA70" i="15"/>
  <c r="AA68" i="15" s="1"/>
  <c r="Y70" i="15"/>
  <c r="Y68" i="15" s="1"/>
  <c r="X70" i="15"/>
  <c r="X66" i="15" s="1"/>
  <c r="X65" i="15" s="1"/>
  <c r="V70" i="15"/>
  <c r="U70" i="15"/>
  <c r="U68" i="15" s="1"/>
  <c r="S70" i="15"/>
  <c r="S68" i="15" s="1"/>
  <c r="R70" i="15"/>
  <c r="P70" i="15"/>
  <c r="P66" i="15" s="1"/>
  <c r="O70" i="15"/>
  <c r="O68" i="15" s="1"/>
  <c r="AE69" i="15"/>
  <c r="AU68" i="15"/>
  <c r="AE68" i="15"/>
  <c r="AQ67" i="15"/>
  <c r="AE67" i="15"/>
  <c r="AE66" i="15"/>
  <c r="AE65" i="15"/>
  <c r="AE58" i="15"/>
  <c r="AE55" i="15"/>
  <c r="AE54" i="15"/>
  <c r="AE53" i="15"/>
  <c r="AE52" i="15"/>
  <c r="AE51" i="15"/>
  <c r="AE50" i="15"/>
  <c r="AE49" i="15"/>
  <c r="AE48" i="15"/>
  <c r="AE47" i="15"/>
  <c r="AE46" i="15"/>
  <c r="AE45" i="15"/>
  <c r="AE44" i="15"/>
  <c r="AE43" i="15"/>
  <c r="AE42" i="15"/>
  <c r="AE41" i="15"/>
  <c r="AE40" i="15"/>
  <c r="AE39" i="15"/>
  <c r="AE38" i="15"/>
  <c r="AE37" i="15"/>
  <c r="AE36" i="15"/>
  <c r="AE35" i="15"/>
  <c r="AE34" i="15"/>
  <c r="AE33" i="15"/>
  <c r="AE32" i="15"/>
  <c r="AE31" i="15"/>
  <c r="AE30" i="15"/>
  <c r="AE29" i="15"/>
  <c r="AE28" i="15"/>
  <c r="AE27" i="15"/>
  <c r="BJ7" i="15"/>
  <c r="BH7" i="15"/>
  <c r="BG7" i="15"/>
  <c r="BF7" i="15"/>
  <c r="BE7" i="15"/>
  <c r="BD7" i="15"/>
  <c r="BB7" i="15"/>
  <c r="BA7" i="15"/>
  <c r="AZ7" i="15"/>
  <c r="AX7" i="15"/>
  <c r="AW7" i="15"/>
  <c r="AV7" i="15"/>
  <c r="AT7" i="15"/>
  <c r="AS7" i="15"/>
  <c r="AR7" i="15"/>
  <c r="AQ7" i="15"/>
  <c r="AP7" i="15"/>
  <c r="AO7" i="15"/>
  <c r="AN7" i="15"/>
  <c r="AL7" i="15"/>
  <c r="AK7" i="15"/>
  <c r="AJ7" i="15"/>
  <c r="AH7" i="15"/>
  <c r="AG7" i="15"/>
  <c r="AF7" i="15"/>
  <c r="AE25" i="15"/>
  <c r="AB7" i="15"/>
  <c r="AA7" i="15"/>
  <c r="Y7" i="15"/>
  <c r="X7" i="15"/>
  <c r="V7" i="15"/>
  <c r="U7" i="15"/>
  <c r="S7" i="15"/>
  <c r="R7" i="15"/>
  <c r="P7" i="15"/>
  <c r="O7" i="15"/>
  <c r="AE24" i="15"/>
  <c r="AE22" i="15"/>
  <c r="AE16" i="15"/>
  <c r="AE15" i="15"/>
  <c r="AE14" i="15"/>
  <c r="AE13" i="15"/>
  <c r="AE12" i="15"/>
  <c r="AE11" i="15"/>
  <c r="BH6" i="15"/>
  <c r="BG6" i="15"/>
  <c r="BF6" i="15"/>
  <c r="BD6" i="15"/>
  <c r="BC6" i="15"/>
  <c r="BB6" i="15"/>
  <c r="AY6" i="15"/>
  <c r="AV6" i="15"/>
  <c r="AU6" i="15"/>
  <c r="AR6" i="15"/>
  <c r="AQ6" i="15"/>
  <c r="AN6" i="15"/>
  <c r="AM6" i="15"/>
  <c r="AL6" i="15"/>
  <c r="AJ6" i="15"/>
  <c r="AI6" i="15"/>
  <c r="AF6" i="15"/>
  <c r="AE10" i="15"/>
  <c r="AB6" i="15"/>
  <c r="Y6" i="15"/>
  <c r="X6" i="15"/>
  <c r="U6" i="15"/>
  <c r="R6" i="15"/>
  <c r="AE9" i="15"/>
  <c r="AE8" i="15"/>
  <c r="BI7" i="15"/>
  <c r="AE7" i="15"/>
  <c r="BJ6" i="15"/>
  <c r="AZ6" i="15"/>
  <c r="AH6" i="15"/>
  <c r="AE6" i="15"/>
  <c r="P6" i="15"/>
  <c r="AE5" i="15"/>
  <c r="AB4" i="15"/>
  <c r="AA4" i="15"/>
  <c r="Y4" i="15"/>
  <c r="X4" i="15"/>
  <c r="V4" i="15"/>
  <c r="U4" i="15"/>
  <c r="S4" i="15"/>
  <c r="R4" i="15"/>
  <c r="P4" i="15"/>
  <c r="O4" i="15"/>
  <c r="AF4" i="15" a="1"/>
  <c r="P10" i="14"/>
  <c r="P33" i="14"/>
  <c r="P7" i="14" s="1"/>
  <c r="AE35" i="14"/>
  <c r="AE54" i="14"/>
  <c r="AE53" i="14"/>
  <c r="AE52" i="14"/>
  <c r="AE51" i="14"/>
  <c r="AE49" i="14"/>
  <c r="AE48" i="14"/>
  <c r="AE47" i="14"/>
  <c r="AE46" i="14"/>
  <c r="AE45" i="14"/>
  <c r="AE44" i="14"/>
  <c r="AE64" i="14"/>
  <c r="AE63" i="14"/>
  <c r="AE62" i="14"/>
  <c r="AE61" i="14"/>
  <c r="AE60" i="14"/>
  <c r="AE59" i="14"/>
  <c r="AE58" i="14"/>
  <c r="AE57" i="14"/>
  <c r="AE56" i="14"/>
  <c r="AE55" i="14"/>
  <c r="AE16" i="14"/>
  <c r="AE15" i="14"/>
  <c r="AE14" i="14"/>
  <c r="AE13" i="14"/>
  <c r="AE12" i="14"/>
  <c r="AE11" i="14"/>
  <c r="AE22" i="14"/>
  <c r="AE21" i="14"/>
  <c r="AE20" i="14"/>
  <c r="AE19" i="14"/>
  <c r="AE18" i="14"/>
  <c r="AE17" i="14"/>
  <c r="AE102" i="14"/>
  <c r="AE98" i="14"/>
  <c r="AE97" i="14"/>
  <c r="AE96" i="14"/>
  <c r="AE95" i="14"/>
  <c r="AE94" i="14"/>
  <c r="AE93" i="14"/>
  <c r="AE92" i="14"/>
  <c r="BJ91" i="14"/>
  <c r="BJ90" i="14" s="1"/>
  <c r="BI91" i="14"/>
  <c r="BI90" i="14" s="1"/>
  <c r="BH91" i="14"/>
  <c r="BH90" i="14" s="1"/>
  <c r="BG91" i="14"/>
  <c r="BG90" i="14" s="1"/>
  <c r="BF91" i="14"/>
  <c r="BE91" i="14"/>
  <c r="BE90" i="14" s="1"/>
  <c r="BD91" i="14"/>
  <c r="BD90" i="14" s="1"/>
  <c r="BC91" i="14"/>
  <c r="BC90" i="14" s="1"/>
  <c r="BB91" i="14"/>
  <c r="BB90" i="14" s="1"/>
  <c r="BA91" i="14"/>
  <c r="BA90" i="14" s="1"/>
  <c r="AZ91" i="14"/>
  <c r="AZ90" i="14" s="1"/>
  <c r="AY91" i="14"/>
  <c r="AY90" i="14" s="1"/>
  <c r="AX91" i="14"/>
  <c r="AW91" i="14"/>
  <c r="AW90" i="14" s="1"/>
  <c r="AV91" i="14"/>
  <c r="AV90" i="14" s="1"/>
  <c r="AU91" i="14"/>
  <c r="AU90" i="14" s="1"/>
  <c r="AT91" i="14"/>
  <c r="AT90" i="14" s="1"/>
  <c r="AS91" i="14"/>
  <c r="AS90" i="14" s="1"/>
  <c r="AR91" i="14"/>
  <c r="AR90" i="14" s="1"/>
  <c r="AQ91" i="14"/>
  <c r="AQ90" i="14" s="1"/>
  <c r="AP91" i="14"/>
  <c r="AO91" i="14"/>
  <c r="AO90" i="14" s="1"/>
  <c r="AN91" i="14"/>
  <c r="AN90" i="14" s="1"/>
  <c r="AM91" i="14"/>
  <c r="AM90" i="14" s="1"/>
  <c r="AL91" i="14"/>
  <c r="AL90" i="14" s="1"/>
  <c r="AK91" i="14"/>
  <c r="AK90" i="14" s="1"/>
  <c r="AJ91" i="14"/>
  <c r="AJ90" i="14" s="1"/>
  <c r="AI91" i="14"/>
  <c r="AI90" i="14" s="1"/>
  <c r="AH91" i="14"/>
  <c r="AG91" i="14"/>
  <c r="AG90" i="14" s="1"/>
  <c r="AF91" i="14"/>
  <c r="AF90" i="14" s="1"/>
  <c r="AE91" i="14"/>
  <c r="AB91" i="14"/>
  <c r="AB90" i="14" s="1"/>
  <c r="AA91" i="14"/>
  <c r="AA90" i="14" s="1"/>
  <c r="Y91" i="14"/>
  <c r="Y90" i="14" s="1"/>
  <c r="X91" i="14"/>
  <c r="X90" i="14" s="1"/>
  <c r="V91" i="14"/>
  <c r="V90" i="14" s="1"/>
  <c r="U91" i="14"/>
  <c r="U90" i="14" s="1"/>
  <c r="S91" i="14"/>
  <c r="S90" i="14" s="1"/>
  <c r="R91" i="14"/>
  <c r="R90" i="14" s="1"/>
  <c r="P91" i="14"/>
  <c r="P90" i="14" s="1"/>
  <c r="O91" i="14"/>
  <c r="O90" i="14" s="1"/>
  <c r="BF90" i="14"/>
  <c r="AX90" i="14"/>
  <c r="AP90" i="14"/>
  <c r="AH90" i="14"/>
  <c r="AE90" i="14"/>
  <c r="AE86" i="14"/>
  <c r="AE85" i="14"/>
  <c r="AE84" i="14"/>
  <c r="AE83" i="14"/>
  <c r="BJ82" i="14"/>
  <c r="BJ76" i="14" s="1"/>
  <c r="BI82" i="14"/>
  <c r="BI76" i="14" s="1"/>
  <c r="BH82" i="14"/>
  <c r="BH76" i="14" s="1"/>
  <c r="BG82" i="14"/>
  <c r="BG76" i="14" s="1"/>
  <c r="BF82" i="14"/>
  <c r="BF76" i="14" s="1"/>
  <c r="BE82" i="14"/>
  <c r="BE76" i="14" s="1"/>
  <c r="BD82" i="14"/>
  <c r="BD76" i="14" s="1"/>
  <c r="BC82" i="14"/>
  <c r="BC76" i="14" s="1"/>
  <c r="BB82" i="14"/>
  <c r="BB76" i="14" s="1"/>
  <c r="BA82" i="14"/>
  <c r="AZ82" i="14"/>
  <c r="AZ76" i="14" s="1"/>
  <c r="AY82" i="14"/>
  <c r="AY76" i="14" s="1"/>
  <c r="AX82" i="14"/>
  <c r="AX76" i="14" s="1"/>
  <c r="AW82" i="14"/>
  <c r="AW76" i="14" s="1"/>
  <c r="AV82" i="14"/>
  <c r="AV76" i="14" s="1"/>
  <c r="AU82" i="14"/>
  <c r="AU76" i="14" s="1"/>
  <c r="AT82" i="14"/>
  <c r="AT76" i="14" s="1"/>
  <c r="AS82" i="14"/>
  <c r="AS76" i="14" s="1"/>
  <c r="AR82" i="14"/>
  <c r="AR76" i="14" s="1"/>
  <c r="AQ82" i="14"/>
  <c r="AQ76" i="14" s="1"/>
  <c r="AP82" i="14"/>
  <c r="AP76" i="14" s="1"/>
  <c r="AO82" i="14"/>
  <c r="AO76" i="14" s="1"/>
  <c r="AN82" i="14"/>
  <c r="AN76" i="14" s="1"/>
  <c r="AM82" i="14"/>
  <c r="AM76" i="14" s="1"/>
  <c r="AL82" i="14"/>
  <c r="AL76" i="14" s="1"/>
  <c r="AK82" i="14"/>
  <c r="AK76" i="14" s="1"/>
  <c r="AJ82" i="14"/>
  <c r="AJ76" i="14" s="1"/>
  <c r="AI82" i="14"/>
  <c r="AI76" i="14" s="1"/>
  <c r="AH82" i="14"/>
  <c r="AH76" i="14" s="1"/>
  <c r="AG82" i="14"/>
  <c r="AG76" i="14" s="1"/>
  <c r="AF82" i="14"/>
  <c r="AF76" i="14" s="1"/>
  <c r="AE82" i="14"/>
  <c r="AB82" i="14"/>
  <c r="AB76" i="14" s="1"/>
  <c r="AA82" i="14"/>
  <c r="AA76" i="14" s="1"/>
  <c r="Y82" i="14"/>
  <c r="Y76" i="14" s="1"/>
  <c r="X82" i="14"/>
  <c r="X76" i="14" s="1"/>
  <c r="V82" i="14"/>
  <c r="V76" i="14" s="1"/>
  <c r="U82" i="14"/>
  <c r="U76" i="14" s="1"/>
  <c r="S82" i="14"/>
  <c r="S76" i="14" s="1"/>
  <c r="R82" i="14"/>
  <c r="R76" i="14" s="1"/>
  <c r="P82" i="14"/>
  <c r="P76" i="14" s="1"/>
  <c r="O82" i="14"/>
  <c r="AE81" i="14"/>
  <c r="AE80" i="14"/>
  <c r="BJ79" i="14"/>
  <c r="BJ75" i="14" s="1"/>
  <c r="BI79" i="14"/>
  <c r="BH79" i="14"/>
  <c r="BH75" i="14" s="1"/>
  <c r="BH74" i="14" s="1"/>
  <c r="BG79" i="14"/>
  <c r="BG75" i="14" s="1"/>
  <c r="BF79" i="14"/>
  <c r="BF77" i="14" s="1"/>
  <c r="BE79" i="14"/>
  <c r="BD79" i="14"/>
  <c r="BD77" i="14" s="1"/>
  <c r="BC79" i="14"/>
  <c r="BC77" i="14" s="1"/>
  <c r="BB79" i="14"/>
  <c r="BB75" i="14" s="1"/>
  <c r="BB74" i="14" s="1"/>
  <c r="BA79" i="14"/>
  <c r="AZ79" i="14"/>
  <c r="AZ77" i="14" s="1"/>
  <c r="AY79" i="14"/>
  <c r="AY77" i="14" s="1"/>
  <c r="AX79" i="14"/>
  <c r="AX77" i="14" s="1"/>
  <c r="AW79" i="14"/>
  <c r="AV79" i="14"/>
  <c r="AV75" i="14" s="1"/>
  <c r="AV74" i="14" s="1"/>
  <c r="AU79" i="14"/>
  <c r="AU77" i="14" s="1"/>
  <c r="AT79" i="14"/>
  <c r="AT75" i="14" s="1"/>
  <c r="AS79" i="14"/>
  <c r="AR79" i="14"/>
  <c r="AR75" i="14" s="1"/>
  <c r="AR74" i="14" s="1"/>
  <c r="AQ79" i="14"/>
  <c r="AQ75" i="14" s="1"/>
  <c r="AP79" i="14"/>
  <c r="AP77" i="14" s="1"/>
  <c r="AO79" i="14"/>
  <c r="AN79" i="14"/>
  <c r="AN77" i="14" s="1"/>
  <c r="AM79" i="14"/>
  <c r="AM77" i="14" s="1"/>
  <c r="AL79" i="14"/>
  <c r="AL75" i="14" s="1"/>
  <c r="AK79" i="14"/>
  <c r="AJ79" i="14"/>
  <c r="AJ75" i="14" s="1"/>
  <c r="AJ74" i="14" s="1"/>
  <c r="AI79" i="14"/>
  <c r="AI77" i="14" s="1"/>
  <c r="AH79" i="14"/>
  <c r="AH77" i="14" s="1"/>
  <c r="AG79" i="14"/>
  <c r="AF79" i="14"/>
  <c r="AF75" i="14" s="1"/>
  <c r="AF74" i="14" s="1"/>
  <c r="AE79" i="14"/>
  <c r="AB79" i="14"/>
  <c r="AB75" i="14" s="1"/>
  <c r="AA79" i="14"/>
  <c r="Y79" i="14"/>
  <c r="Y77" i="14" s="1"/>
  <c r="X79" i="14"/>
  <c r="X75" i="14" s="1"/>
  <c r="V79" i="14"/>
  <c r="V77" i="14" s="1"/>
  <c r="U79" i="14"/>
  <c r="U75" i="14" s="1"/>
  <c r="U74" i="14" s="1"/>
  <c r="S79" i="14"/>
  <c r="R79" i="14"/>
  <c r="R77" i="14" s="1"/>
  <c r="P79" i="14"/>
  <c r="P75" i="14" s="1"/>
  <c r="O79" i="14"/>
  <c r="AE78" i="14"/>
  <c r="BG77" i="14"/>
  <c r="AE77" i="14"/>
  <c r="U77" i="14"/>
  <c r="BA76" i="14"/>
  <c r="AE76" i="14"/>
  <c r="O76" i="14"/>
  <c r="AE75" i="14"/>
  <c r="AE74" i="14"/>
  <c r="AE68" i="14"/>
  <c r="AE67" i="14"/>
  <c r="AE43" i="14"/>
  <c r="AE42" i="14"/>
  <c r="AE41" i="14"/>
  <c r="AE40" i="14"/>
  <c r="AE39" i="14"/>
  <c r="AE38" i="14"/>
  <c r="AE37" i="14"/>
  <c r="AE36" i="14"/>
  <c r="BJ7" i="14"/>
  <c r="BI7" i="14"/>
  <c r="BH7" i="14"/>
  <c r="BF7" i="14"/>
  <c r="BE7" i="14"/>
  <c r="BD7" i="14"/>
  <c r="BB7" i="14"/>
  <c r="BA7" i="14"/>
  <c r="AZ7" i="14"/>
  <c r="AY7" i="14"/>
  <c r="AX7" i="14"/>
  <c r="AW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E33" i="14"/>
  <c r="AB7" i="14"/>
  <c r="AA7" i="14"/>
  <c r="Y7" i="14"/>
  <c r="X7" i="14"/>
  <c r="V7" i="14"/>
  <c r="U7" i="14"/>
  <c r="S7" i="14"/>
  <c r="R7" i="14"/>
  <c r="O7" i="14"/>
  <c r="AE32" i="14"/>
  <c r="AE30" i="14"/>
  <c r="AE25" i="14"/>
  <c r="AE24" i="14"/>
  <c r="AE23" i="14"/>
  <c r="BI6" i="14"/>
  <c r="BH6" i="14"/>
  <c r="BG6" i="14"/>
  <c r="BE6" i="14"/>
  <c r="BD6" i="14"/>
  <c r="BC6" i="14"/>
  <c r="AZ6" i="14"/>
  <c r="AW6" i="14"/>
  <c r="AV6" i="14"/>
  <c r="AU6" i="14"/>
  <c r="AS6" i="14"/>
  <c r="AO6" i="14"/>
  <c r="AN6" i="14"/>
  <c r="AM6" i="14"/>
  <c r="AK6" i="14"/>
  <c r="AJ6" i="14"/>
  <c r="AG6" i="14"/>
  <c r="AF6" i="14"/>
  <c r="AE10" i="14"/>
  <c r="AA6" i="14"/>
  <c r="Y6" i="14"/>
  <c r="U6" i="14"/>
  <c r="S6" i="14"/>
  <c r="R6" i="14"/>
  <c r="AE9" i="14"/>
  <c r="AE8" i="14"/>
  <c r="AE7" i="14"/>
  <c r="AE6" i="14"/>
  <c r="AE5" i="14"/>
  <c r="AB4" i="14"/>
  <c r="AA4" i="14"/>
  <c r="Y4" i="14"/>
  <c r="X4" i="14"/>
  <c r="V4" i="14"/>
  <c r="U4" i="14"/>
  <c r="S4" i="14"/>
  <c r="R4" i="14"/>
  <c r="P4" i="14"/>
  <c r="O4" i="14"/>
  <c r="AF4" i="14" a="1"/>
  <c r="P10" i="12"/>
  <c r="AE71" i="12"/>
  <c r="AE72" i="12"/>
  <c r="AE73" i="12"/>
  <c r="P23" i="12"/>
  <c r="AE20" i="12"/>
  <c r="AE19" i="12"/>
  <c r="AE18" i="12"/>
  <c r="AE17" i="12"/>
  <c r="AE12" i="12"/>
  <c r="J57" i="15" l="1"/>
  <c r="K57" i="15"/>
  <c r="J56" i="15"/>
  <c r="K56" i="15"/>
  <c r="K21" i="15"/>
  <c r="J21" i="15"/>
  <c r="J20" i="15"/>
  <c r="K20" i="15"/>
  <c r="K31" i="15"/>
  <c r="K35" i="15"/>
  <c r="K39" i="15"/>
  <c r="K43" i="15"/>
  <c r="K47" i="15"/>
  <c r="K51" i="15"/>
  <c r="K55" i="15"/>
  <c r="K18" i="15"/>
  <c r="K14" i="15"/>
  <c r="J19" i="15"/>
  <c r="K34" i="15"/>
  <c r="K46" i="15"/>
  <c r="K15" i="15"/>
  <c r="K28" i="15"/>
  <c r="K32" i="15"/>
  <c r="K36" i="15"/>
  <c r="K40" i="15"/>
  <c r="K44" i="15"/>
  <c r="K48" i="15"/>
  <c r="K52" i="15"/>
  <c r="K58" i="15"/>
  <c r="K17" i="15"/>
  <c r="K13" i="15"/>
  <c r="K30" i="15"/>
  <c r="K38" i="15"/>
  <c r="K50" i="15"/>
  <c r="K22" i="15"/>
  <c r="K19" i="15"/>
  <c r="K29" i="15"/>
  <c r="K33" i="15"/>
  <c r="K37" i="15"/>
  <c r="K41" i="15"/>
  <c r="K45" i="15"/>
  <c r="K49" i="15"/>
  <c r="K53" i="15"/>
  <c r="K27" i="15"/>
  <c r="K16" i="15"/>
  <c r="K12" i="15"/>
  <c r="K42" i="15"/>
  <c r="K54" i="15"/>
  <c r="K11" i="15"/>
  <c r="J29" i="14"/>
  <c r="J28" i="14"/>
  <c r="J27" i="14"/>
  <c r="J26" i="14"/>
  <c r="J65" i="14"/>
  <c r="J66" i="14"/>
  <c r="J18" i="15"/>
  <c r="J17" i="15"/>
  <c r="P8" i="12"/>
  <c r="Y66" i="15"/>
  <c r="Y65" i="15" s="1"/>
  <c r="BB5" i="15"/>
  <c r="AW66" i="15"/>
  <c r="BC66" i="15"/>
  <c r="AM68" i="15"/>
  <c r="AB8" i="15"/>
  <c r="AG8" i="15"/>
  <c r="AK8" i="15"/>
  <c r="AO8" i="15"/>
  <c r="AS8" i="15"/>
  <c r="AW8" i="15"/>
  <c r="BA8" i="15"/>
  <c r="BE8" i="15"/>
  <c r="BI8" i="15"/>
  <c r="P5" i="15"/>
  <c r="O8" i="15"/>
  <c r="V8" i="15"/>
  <c r="AH8" i="15"/>
  <c r="AP8" i="15"/>
  <c r="AT8" i="15"/>
  <c r="AX8" i="15"/>
  <c r="AL66" i="15"/>
  <c r="P65" i="15"/>
  <c r="AV8" i="15"/>
  <c r="AX6" i="15"/>
  <c r="AX5" i="15" s="1"/>
  <c r="AA8" i="15"/>
  <c r="AI8" i="15"/>
  <c r="AM8" i="15"/>
  <c r="AU8" i="15"/>
  <c r="AY8" i="15"/>
  <c r="BC8" i="15"/>
  <c r="BG5" i="15"/>
  <c r="X5" i="15"/>
  <c r="BJ5" i="15"/>
  <c r="AG66" i="15"/>
  <c r="AG65" i="15" s="1"/>
  <c r="U5" i="15"/>
  <c r="BJ66" i="15"/>
  <c r="BJ65" i="15" s="1"/>
  <c r="AL5" i="15"/>
  <c r="BF5" i="15"/>
  <c r="BF93" i="15" s="1"/>
  <c r="AB66" i="15"/>
  <c r="AB65" i="15" s="1"/>
  <c r="BF68" i="15"/>
  <c r="AT6" i="15"/>
  <c r="AT5" i="15" s="1"/>
  <c r="AX66" i="15"/>
  <c r="AX65" i="15" s="1"/>
  <c r="AH5" i="15"/>
  <c r="AJ8" i="15"/>
  <c r="AZ8" i="15"/>
  <c r="AP66" i="15"/>
  <c r="AP65" i="15" s="1"/>
  <c r="BB66" i="15"/>
  <c r="BB65" i="15" s="1"/>
  <c r="P68" i="15"/>
  <c r="AI65" i="15"/>
  <c r="BB8" i="15"/>
  <c r="AT66" i="15"/>
  <c r="AT65" i="15" s="1"/>
  <c r="X68" i="15"/>
  <c r="AL8" i="15"/>
  <c r="BF8" i="15"/>
  <c r="AF8" i="15"/>
  <c r="AH66" i="15"/>
  <c r="AH65" i="15" s="1"/>
  <c r="AW65" i="15"/>
  <c r="Y5" i="15"/>
  <c r="AB5" i="15"/>
  <c r="AQ66" i="15"/>
  <c r="AQ65" i="15" s="1"/>
  <c r="V6" i="15"/>
  <c r="V5" i="15" s="1"/>
  <c r="AP6" i="15"/>
  <c r="AP5" i="15" s="1"/>
  <c r="BG8" i="15"/>
  <c r="S66" i="15"/>
  <c r="S65" i="15" s="1"/>
  <c r="AL65" i="15"/>
  <c r="AY66" i="15"/>
  <c r="AY65" i="15" s="1"/>
  <c r="BG66" i="15"/>
  <c r="BG65" i="15" s="1"/>
  <c r="AI68" i="15"/>
  <c r="AR5" i="15"/>
  <c r="BH5" i="15"/>
  <c r="BC65" i="15"/>
  <c r="R5" i="15"/>
  <c r="AQ5" i="15"/>
  <c r="X8" i="15"/>
  <c r="AQ8" i="15"/>
  <c r="S8" i="15"/>
  <c r="Y8" i="15"/>
  <c r="AN8" i="15"/>
  <c r="AR8" i="15"/>
  <c r="BD8" i="15"/>
  <c r="BH8" i="15"/>
  <c r="BJ8" i="15"/>
  <c r="AI7" i="15"/>
  <c r="AI5" i="15" s="1"/>
  <c r="AM7" i="15"/>
  <c r="AM5" i="15" s="1"/>
  <c r="AM93" i="15" s="1"/>
  <c r="AU7" i="15"/>
  <c r="AU5" i="15" s="1"/>
  <c r="AU93" i="15" s="1"/>
  <c r="AY7" i="15"/>
  <c r="AY5" i="15" s="1"/>
  <c r="BC7" i="15"/>
  <c r="BC5" i="15" s="1"/>
  <c r="R8" i="15"/>
  <c r="P8" i="15"/>
  <c r="AA66" i="15"/>
  <c r="AA65" i="15" s="1"/>
  <c r="AS66" i="15"/>
  <c r="AS65" i="15" s="1"/>
  <c r="BI66" i="15"/>
  <c r="BI65" i="15" s="1"/>
  <c r="U8" i="15"/>
  <c r="U66" i="15"/>
  <c r="U65" i="15" s="1"/>
  <c r="AO66" i="15"/>
  <c r="AO65" i="15" s="1"/>
  <c r="BE66" i="15"/>
  <c r="BE65" i="15" s="1"/>
  <c r="J51" i="15"/>
  <c r="J41" i="15"/>
  <c r="O66" i="15"/>
  <c r="O65" i="15" s="1"/>
  <c r="AK66" i="15"/>
  <c r="AK65" i="15" s="1"/>
  <c r="BA66" i="15"/>
  <c r="BA65" i="15" s="1"/>
  <c r="AN5" i="15"/>
  <c r="BD5" i="15"/>
  <c r="AJ5" i="15"/>
  <c r="AZ5" i="15"/>
  <c r="AF5" i="15"/>
  <c r="AV5" i="15"/>
  <c r="BG3" i="15"/>
  <c r="BC3" i="15"/>
  <c r="AY3" i="15"/>
  <c r="AU3" i="15"/>
  <c r="AQ3" i="15"/>
  <c r="AM3" i="15"/>
  <c r="AI3" i="15"/>
  <c r="AZ3" i="15"/>
  <c r="AN3" i="15"/>
  <c r="AF4" i="15"/>
  <c r="AF3" i="15" s="1"/>
  <c r="BJ3" i="15"/>
  <c r="BF3" i="15"/>
  <c r="BB3" i="15"/>
  <c r="AX3" i="15"/>
  <c r="AT3" i="15"/>
  <c r="AP3" i="15"/>
  <c r="AL3" i="15"/>
  <c r="AH3" i="15"/>
  <c r="AR3" i="15"/>
  <c r="BI3" i="15"/>
  <c r="BE3" i="15"/>
  <c r="BA3" i="15"/>
  <c r="AW3" i="15"/>
  <c r="AS3" i="15"/>
  <c r="AO3" i="15"/>
  <c r="AK3" i="15"/>
  <c r="AG3" i="15"/>
  <c r="BH3" i="15"/>
  <c r="BD3" i="15"/>
  <c r="AV3" i="15"/>
  <c r="AJ3" i="15"/>
  <c r="J7" i="15"/>
  <c r="J45" i="15"/>
  <c r="O6" i="15"/>
  <c r="O5" i="15" s="1"/>
  <c r="S6" i="15"/>
  <c r="S5" i="15" s="1"/>
  <c r="AA6" i="15"/>
  <c r="AA5" i="15" s="1"/>
  <c r="AG6" i="15"/>
  <c r="AG5" i="15" s="1"/>
  <c r="AK6" i="15"/>
  <c r="AK5" i="15" s="1"/>
  <c r="AO6" i="15"/>
  <c r="AO5" i="15" s="1"/>
  <c r="AS6" i="15"/>
  <c r="AS5" i="15" s="1"/>
  <c r="AW6" i="15"/>
  <c r="AW5" i="15" s="1"/>
  <c r="BA6" i="15"/>
  <c r="BA5" i="15" s="1"/>
  <c r="BE6" i="15"/>
  <c r="BE5" i="15" s="1"/>
  <c r="BI6" i="15"/>
  <c r="BI5" i="15" s="1"/>
  <c r="K7" i="15"/>
  <c r="K9" i="15"/>
  <c r="J10" i="15"/>
  <c r="J28" i="15"/>
  <c r="J32" i="15"/>
  <c r="J36" i="15"/>
  <c r="J40" i="15"/>
  <c r="J44" i="15"/>
  <c r="J48" i="15"/>
  <c r="J52" i="15"/>
  <c r="R68" i="15"/>
  <c r="R66" i="15"/>
  <c r="R65" i="15" s="1"/>
  <c r="J9" i="15"/>
  <c r="J29" i="15"/>
  <c r="J37" i="15"/>
  <c r="J49" i="15"/>
  <c r="K10" i="15"/>
  <c r="J27" i="15"/>
  <c r="J31" i="15"/>
  <c r="J35" i="15"/>
  <c r="J39" i="15"/>
  <c r="J43" i="15"/>
  <c r="J47" i="15"/>
  <c r="J33" i="15"/>
  <c r="K89" i="15"/>
  <c r="J86" i="15"/>
  <c r="K85" i="15"/>
  <c r="K82" i="15"/>
  <c r="J77" i="15"/>
  <c r="K76" i="15"/>
  <c r="K73" i="15"/>
  <c r="K70" i="15"/>
  <c r="J89" i="15"/>
  <c r="K88" i="15"/>
  <c r="J85" i="15"/>
  <c r="K84" i="15"/>
  <c r="J82" i="15"/>
  <c r="J76" i="15"/>
  <c r="K75" i="15"/>
  <c r="J73" i="15"/>
  <c r="K72" i="15"/>
  <c r="J70" i="15"/>
  <c r="K69" i="15"/>
  <c r="K67" i="15"/>
  <c r="J88" i="15"/>
  <c r="K87" i="15"/>
  <c r="J84" i="15"/>
  <c r="K83" i="15"/>
  <c r="K81" i="15"/>
  <c r="J75" i="15"/>
  <c r="K74" i="15"/>
  <c r="J72" i="15"/>
  <c r="K71" i="15"/>
  <c r="J69" i="15"/>
  <c r="J67" i="15"/>
  <c r="J58" i="15"/>
  <c r="J55" i="15"/>
  <c r="J54" i="15"/>
  <c r="J53" i="15"/>
  <c r="J81" i="15"/>
  <c r="J74" i="15"/>
  <c r="K25" i="15"/>
  <c r="K86" i="15"/>
  <c r="J25" i="15"/>
  <c r="J87" i="15"/>
  <c r="J83" i="15"/>
  <c r="J71" i="15"/>
  <c r="J22" i="15"/>
  <c r="J16" i="15"/>
  <c r="J15" i="15"/>
  <c r="J14" i="15"/>
  <c r="J13" i="15"/>
  <c r="J12" i="15"/>
  <c r="J11" i="15"/>
  <c r="J30" i="15"/>
  <c r="J34" i="15"/>
  <c r="J38" i="15"/>
  <c r="J42" i="15"/>
  <c r="J46" i="15"/>
  <c r="J50" i="15"/>
  <c r="K77" i="15"/>
  <c r="AF68" i="15"/>
  <c r="AF66" i="15"/>
  <c r="AF65" i="15" s="1"/>
  <c r="AJ68" i="15"/>
  <c r="AJ66" i="15"/>
  <c r="AJ65" i="15" s="1"/>
  <c r="AN68" i="15"/>
  <c r="AN66" i="15"/>
  <c r="AN65" i="15" s="1"/>
  <c r="AN93" i="15" s="1"/>
  <c r="AR68" i="15"/>
  <c r="AR66" i="15"/>
  <c r="AR65" i="15" s="1"/>
  <c r="AV68" i="15"/>
  <c r="AV66" i="15"/>
  <c r="AV65" i="15" s="1"/>
  <c r="AZ68" i="15"/>
  <c r="AZ66" i="15"/>
  <c r="AZ65" i="15" s="1"/>
  <c r="BD68" i="15"/>
  <c r="BD66" i="15"/>
  <c r="BD65" i="15" s="1"/>
  <c r="BH68" i="15"/>
  <c r="BH66" i="15"/>
  <c r="BH65" i="15" s="1"/>
  <c r="V68" i="15"/>
  <c r="V66" i="15"/>
  <c r="V65" i="15" s="1"/>
  <c r="AU75" i="14"/>
  <c r="AU74" i="14" s="1"/>
  <c r="J35" i="14"/>
  <c r="V8" i="14"/>
  <c r="BC8" i="14"/>
  <c r="BC7" i="14"/>
  <c r="BC5" i="14" s="1"/>
  <c r="AI8" i="14"/>
  <c r="AQ8" i="14"/>
  <c r="AY8" i="14"/>
  <c r="J63" i="14"/>
  <c r="J52" i="14"/>
  <c r="J45" i="14"/>
  <c r="J49" i="14"/>
  <c r="J54" i="14"/>
  <c r="J46" i="14"/>
  <c r="J51" i="14"/>
  <c r="AF8" i="14"/>
  <c r="J47" i="14"/>
  <c r="J64" i="14"/>
  <c r="J44" i="14"/>
  <c r="J48" i="14"/>
  <c r="J53" i="14"/>
  <c r="J56" i="14"/>
  <c r="J60" i="14"/>
  <c r="J59" i="14"/>
  <c r="J15" i="14"/>
  <c r="J57" i="14"/>
  <c r="J61" i="14"/>
  <c r="J55" i="14"/>
  <c r="AI6" i="14"/>
  <c r="AI5" i="14" s="1"/>
  <c r="AM8" i="14"/>
  <c r="AQ77" i="14"/>
  <c r="J58" i="14"/>
  <c r="J62" i="14"/>
  <c r="J16" i="14"/>
  <c r="AU8" i="14"/>
  <c r="X77" i="14"/>
  <c r="AQ6" i="14"/>
  <c r="AQ5" i="14" s="1"/>
  <c r="AY6" i="14"/>
  <c r="AY5" i="14" s="1"/>
  <c r="AF7" i="14"/>
  <c r="AF5" i="14" s="1"/>
  <c r="AF102" i="14" s="1"/>
  <c r="R8" i="14"/>
  <c r="AR8" i="14"/>
  <c r="AK5" i="14"/>
  <c r="AR6" i="14"/>
  <c r="AR5" i="14" s="1"/>
  <c r="AR102" i="14" s="1"/>
  <c r="J12" i="14"/>
  <c r="AI75" i="14"/>
  <c r="AI74" i="14" s="1"/>
  <c r="AY75" i="14"/>
  <c r="AY74" i="14" s="1"/>
  <c r="J13" i="14"/>
  <c r="BG8" i="14"/>
  <c r="R75" i="14"/>
  <c r="R74" i="14" s="1"/>
  <c r="AM75" i="14"/>
  <c r="AM74" i="14" s="1"/>
  <c r="BC75" i="14"/>
  <c r="BC74" i="14" s="1"/>
  <c r="J14" i="14"/>
  <c r="AV8" i="14"/>
  <c r="J11" i="14"/>
  <c r="AL74" i="14"/>
  <c r="R5" i="14"/>
  <c r="BG7" i="14"/>
  <c r="BG5" i="14" s="1"/>
  <c r="AG8" i="14"/>
  <c r="V75" i="14"/>
  <c r="V74" i="14" s="1"/>
  <c r="AH75" i="14"/>
  <c r="AH74" i="14" s="1"/>
  <c r="AP75" i="14"/>
  <c r="AP74" i="14" s="1"/>
  <c r="AX75" i="14"/>
  <c r="AX74" i="14" s="1"/>
  <c r="BF75" i="14"/>
  <c r="BF74" i="14" s="1"/>
  <c r="AB77" i="14"/>
  <c r="AL77" i="14"/>
  <c r="AT77" i="14"/>
  <c r="BB77" i="14"/>
  <c r="BJ77" i="14"/>
  <c r="P77" i="14"/>
  <c r="O8" i="14"/>
  <c r="U5" i="14"/>
  <c r="AA5" i="14"/>
  <c r="AK8" i="14"/>
  <c r="AO5" i="14"/>
  <c r="AS5" i="14"/>
  <c r="AW5" i="14"/>
  <c r="BA8" i="14"/>
  <c r="BE5" i="14"/>
  <c r="BI5" i="14"/>
  <c r="Y5" i="14"/>
  <c r="BD5" i="14"/>
  <c r="AQ74" i="14"/>
  <c r="BA3" i="14"/>
  <c r="AK3" i="14"/>
  <c r="AG3" i="14"/>
  <c r="V6" i="14"/>
  <c r="V5" i="14" s="1"/>
  <c r="Y8" i="14"/>
  <c r="AW8" i="14"/>
  <c r="BH8" i="14"/>
  <c r="AZ75" i="14"/>
  <c r="AZ74" i="14" s="1"/>
  <c r="BG74" i="14"/>
  <c r="AJ77" i="14"/>
  <c r="AZ5" i="14"/>
  <c r="AM5" i="14"/>
  <c r="BA6" i="14"/>
  <c r="BA5" i="14" s="1"/>
  <c r="AV7" i="14"/>
  <c r="AV5" i="14" s="1"/>
  <c r="AV102" i="14" s="1"/>
  <c r="O6" i="14"/>
  <c r="O5" i="14" s="1"/>
  <c r="BH5" i="14"/>
  <c r="BH102" i="14" s="1"/>
  <c r="S8" i="14"/>
  <c r="AA8" i="14"/>
  <c r="AN8" i="14"/>
  <c r="AS8" i="14"/>
  <c r="BD8" i="14"/>
  <c r="BI8" i="14"/>
  <c r="Y75" i="14"/>
  <c r="Y74" i="14" s="1"/>
  <c r="AN75" i="14"/>
  <c r="AN74" i="14" s="1"/>
  <c r="AB74" i="14"/>
  <c r="AT74" i="14"/>
  <c r="AF77" i="14"/>
  <c r="J19" i="14"/>
  <c r="P74" i="14"/>
  <c r="J22" i="14"/>
  <c r="S5" i="14"/>
  <c r="AN5" i="14"/>
  <c r="U8" i="14"/>
  <c r="AJ8" i="14"/>
  <c r="AO8" i="14"/>
  <c r="AZ8" i="14"/>
  <c r="BE8" i="14"/>
  <c r="BJ74" i="14"/>
  <c r="J20" i="14"/>
  <c r="J18" i="14"/>
  <c r="AW3" i="14"/>
  <c r="K9" i="14"/>
  <c r="AJ5" i="14"/>
  <c r="AJ102" i="14" s="1"/>
  <c r="K7" i="14"/>
  <c r="AU5" i="14"/>
  <c r="J10" i="14"/>
  <c r="BD75" i="14"/>
  <c r="BD74" i="14" s="1"/>
  <c r="X74" i="14"/>
  <c r="AV77" i="14"/>
  <c r="J17" i="14"/>
  <c r="J21" i="14"/>
  <c r="BH3" i="14"/>
  <c r="BD3" i="14"/>
  <c r="AZ3" i="14"/>
  <c r="AV3" i="14"/>
  <c r="AR3" i="14"/>
  <c r="AN3" i="14"/>
  <c r="AJ3" i="14"/>
  <c r="BG3" i="14"/>
  <c r="BC3" i="14"/>
  <c r="AY3" i="14"/>
  <c r="AU3" i="14"/>
  <c r="AQ3" i="14"/>
  <c r="AM3" i="14"/>
  <c r="AI3" i="14"/>
  <c r="AF4" i="14"/>
  <c r="AF3" i="14" s="1"/>
  <c r="BJ3" i="14"/>
  <c r="BF3" i="14"/>
  <c r="BB3" i="14"/>
  <c r="AX3" i="14"/>
  <c r="AT3" i="14"/>
  <c r="AP3" i="14"/>
  <c r="AL3" i="14"/>
  <c r="AH3" i="14"/>
  <c r="AG5" i="14"/>
  <c r="X8" i="14"/>
  <c r="X6" i="14"/>
  <c r="X5" i="14" s="1"/>
  <c r="AO3" i="14"/>
  <c r="BE3" i="14"/>
  <c r="J39" i="14"/>
  <c r="J43" i="14"/>
  <c r="J25" i="14"/>
  <c r="AS3" i="14"/>
  <c r="BI3" i="14"/>
  <c r="P8" i="14"/>
  <c r="P6" i="14"/>
  <c r="P5" i="14" s="1"/>
  <c r="AB8" i="14"/>
  <c r="AB6" i="14"/>
  <c r="AB5" i="14" s="1"/>
  <c r="AH8" i="14"/>
  <c r="AH6" i="14"/>
  <c r="AH5" i="14" s="1"/>
  <c r="AL8" i="14"/>
  <c r="AL6" i="14"/>
  <c r="AL5" i="14" s="1"/>
  <c r="AP8" i="14"/>
  <c r="AP6" i="14"/>
  <c r="AP5" i="14" s="1"/>
  <c r="AT8" i="14"/>
  <c r="AT6" i="14"/>
  <c r="AT5" i="14" s="1"/>
  <c r="AX8" i="14"/>
  <c r="AX6" i="14"/>
  <c r="AX5" i="14" s="1"/>
  <c r="BB8" i="14"/>
  <c r="BB6" i="14"/>
  <c r="BB5" i="14" s="1"/>
  <c r="BB102" i="14" s="1"/>
  <c r="BF8" i="14"/>
  <c r="BF6" i="14"/>
  <c r="BF5" i="14" s="1"/>
  <c r="BJ8" i="14"/>
  <c r="BJ6" i="14"/>
  <c r="BJ5" i="14" s="1"/>
  <c r="K10" i="14"/>
  <c r="J30" i="14"/>
  <c r="J33" i="14"/>
  <c r="K98" i="14"/>
  <c r="J95" i="14"/>
  <c r="K94" i="14"/>
  <c r="K91" i="14"/>
  <c r="J86" i="14"/>
  <c r="K85" i="14"/>
  <c r="K82" i="14"/>
  <c r="K79" i="14"/>
  <c r="J98" i="14"/>
  <c r="K97" i="14"/>
  <c r="J94" i="14"/>
  <c r="K93" i="14"/>
  <c r="J91" i="14"/>
  <c r="J85" i="14"/>
  <c r="K84" i="14"/>
  <c r="J82" i="14"/>
  <c r="K81" i="14"/>
  <c r="J79" i="14"/>
  <c r="K78" i="14"/>
  <c r="K76" i="14"/>
  <c r="J97" i="14"/>
  <c r="J93" i="14"/>
  <c r="K90" i="14"/>
  <c r="K83" i="14"/>
  <c r="K80" i="14"/>
  <c r="K96" i="14"/>
  <c r="K92" i="14"/>
  <c r="J90" i="14"/>
  <c r="J83" i="14"/>
  <c r="J80" i="14"/>
  <c r="J42" i="14"/>
  <c r="J38" i="14"/>
  <c r="J96" i="14"/>
  <c r="J92" i="14"/>
  <c r="K86" i="14"/>
  <c r="J76" i="14"/>
  <c r="J68" i="14"/>
  <c r="J41" i="14"/>
  <c r="J37" i="14"/>
  <c r="J23" i="14"/>
  <c r="K33" i="14"/>
  <c r="J36" i="14"/>
  <c r="J40" i="14"/>
  <c r="J67" i="14"/>
  <c r="J7" i="14"/>
  <c r="J9" i="14"/>
  <c r="J24" i="14"/>
  <c r="J78" i="14"/>
  <c r="AA77" i="14"/>
  <c r="AA75" i="14"/>
  <c r="AA74" i="14" s="1"/>
  <c r="AG77" i="14"/>
  <c r="AG75" i="14"/>
  <c r="AG74" i="14" s="1"/>
  <c r="AK77" i="14"/>
  <c r="AK75" i="14"/>
  <c r="AK74" i="14" s="1"/>
  <c r="AO77" i="14"/>
  <c r="AO75" i="14"/>
  <c r="AO74" i="14" s="1"/>
  <c r="AS77" i="14"/>
  <c r="AS75" i="14"/>
  <c r="AS74" i="14" s="1"/>
  <c r="AW77" i="14"/>
  <c r="AW75" i="14"/>
  <c r="AW74" i="14" s="1"/>
  <c r="BA77" i="14"/>
  <c r="BA75" i="14"/>
  <c r="BA74" i="14" s="1"/>
  <c r="BE77" i="14"/>
  <c r="BE75" i="14"/>
  <c r="BE74" i="14" s="1"/>
  <c r="BI77" i="14"/>
  <c r="BI75" i="14"/>
  <c r="BI74" i="14" s="1"/>
  <c r="J81" i="14"/>
  <c r="J84" i="14"/>
  <c r="K95" i="14"/>
  <c r="AR77" i="14"/>
  <c r="BH77" i="14"/>
  <c r="S77" i="14"/>
  <c r="S75" i="14"/>
  <c r="S74" i="14" s="1"/>
  <c r="O77" i="14"/>
  <c r="O75" i="14"/>
  <c r="O74" i="14" s="1"/>
  <c r="Q57" i="15" l="1"/>
  <c r="Z57" i="15"/>
  <c r="N57" i="15"/>
  <c r="W57" i="15"/>
  <c r="T57" i="15"/>
  <c r="Q56" i="15"/>
  <c r="Z56" i="15"/>
  <c r="N56" i="15"/>
  <c r="W56" i="15"/>
  <c r="T56" i="15"/>
  <c r="Q21" i="15"/>
  <c r="Z21" i="15"/>
  <c r="N21" i="15"/>
  <c r="T21" i="15"/>
  <c r="W21" i="15"/>
  <c r="Q20" i="15"/>
  <c r="Z20" i="15"/>
  <c r="N20" i="15"/>
  <c r="W20" i="15"/>
  <c r="T20" i="15"/>
  <c r="Q19" i="15"/>
  <c r="Z19" i="15"/>
  <c r="N19" i="15"/>
  <c r="W19" i="15"/>
  <c r="T19" i="15"/>
  <c r="Q29" i="14"/>
  <c r="Z29" i="14"/>
  <c r="N29" i="14"/>
  <c r="W29" i="14"/>
  <c r="T29" i="14"/>
  <c r="Q28" i="14"/>
  <c r="Z28" i="14"/>
  <c r="N28" i="14"/>
  <c r="W28" i="14"/>
  <c r="T28" i="14"/>
  <c r="Q27" i="14"/>
  <c r="Z27" i="14"/>
  <c r="N27" i="14"/>
  <c r="W27" i="14"/>
  <c r="T27" i="14"/>
  <c r="Q26" i="14"/>
  <c r="T26" i="14"/>
  <c r="Z26" i="14"/>
  <c r="N26" i="14"/>
  <c r="W26" i="14"/>
  <c r="Q66" i="14"/>
  <c r="Z66" i="14"/>
  <c r="N66" i="14"/>
  <c r="W66" i="14"/>
  <c r="T66" i="14"/>
  <c r="Q18" i="15"/>
  <c r="Z18" i="15"/>
  <c r="N18" i="15"/>
  <c r="W18" i="15"/>
  <c r="T18" i="15"/>
  <c r="Q17" i="15"/>
  <c r="W17" i="15"/>
  <c r="T17" i="15"/>
  <c r="Z17" i="15"/>
  <c r="N17" i="15"/>
  <c r="Q65" i="14"/>
  <c r="Z65" i="14"/>
  <c r="N65" i="14"/>
  <c r="W65" i="14"/>
  <c r="T65" i="14"/>
  <c r="O93" i="15"/>
  <c r="J93" i="15" s="1"/>
  <c r="BH93" i="15"/>
  <c r="BB93" i="15"/>
  <c r="BG93" i="15"/>
  <c r="AF93" i="15"/>
  <c r="BJ93" i="15"/>
  <c r="K68" i="15"/>
  <c r="AX93" i="15"/>
  <c r="AT93" i="15"/>
  <c r="AR93" i="15"/>
  <c r="K8" i="15"/>
  <c r="AQ93" i="15"/>
  <c r="AH93" i="15"/>
  <c r="AW93" i="15"/>
  <c r="AP93" i="15"/>
  <c r="BC93" i="15"/>
  <c r="AI93" i="15"/>
  <c r="K6" i="15"/>
  <c r="AY93" i="15"/>
  <c r="AL93" i="15"/>
  <c r="BI93" i="15"/>
  <c r="AJ93" i="15"/>
  <c r="J68" i="15"/>
  <c r="BE93" i="15"/>
  <c r="K65" i="15"/>
  <c r="J8" i="15"/>
  <c r="P93" i="15"/>
  <c r="K93" i="15" s="1"/>
  <c r="K5" i="15"/>
  <c r="J66" i="15"/>
  <c r="AG93" i="15"/>
  <c r="J65" i="15"/>
  <c r="BA93" i="15"/>
  <c r="AV93" i="15"/>
  <c r="AS93" i="15"/>
  <c r="AK93" i="15"/>
  <c r="BD93" i="15"/>
  <c r="AO93" i="15"/>
  <c r="AZ93" i="15"/>
  <c r="J5" i="15"/>
  <c r="K66" i="15"/>
  <c r="W89" i="15"/>
  <c r="Z88" i="15"/>
  <c r="N88" i="15"/>
  <c r="Q87" i="15"/>
  <c r="T86" i="15"/>
  <c r="W85" i="15"/>
  <c r="Z84" i="15"/>
  <c r="N84" i="15"/>
  <c r="Q83" i="15"/>
  <c r="Q82" i="15"/>
  <c r="W81" i="15"/>
  <c r="T77" i="15"/>
  <c r="W76" i="15"/>
  <c r="Z75" i="15"/>
  <c r="N75" i="15"/>
  <c r="Q74" i="15"/>
  <c r="Q73" i="15"/>
  <c r="Z72" i="15"/>
  <c r="N72" i="15"/>
  <c r="Q71" i="15"/>
  <c r="Q70" i="15"/>
  <c r="Z69" i="15"/>
  <c r="N69" i="15"/>
  <c r="T68" i="15"/>
  <c r="Z67" i="15"/>
  <c r="N67" i="15"/>
  <c r="T66" i="15"/>
  <c r="Z65" i="15"/>
  <c r="N65" i="15"/>
  <c r="Q58" i="15"/>
  <c r="Q55" i="15"/>
  <c r="Q54" i="15"/>
  <c r="Q53" i="15"/>
  <c r="T89" i="15"/>
  <c r="W88" i="15"/>
  <c r="Z87" i="15"/>
  <c r="N87" i="15"/>
  <c r="Q86" i="15"/>
  <c r="T85" i="15"/>
  <c r="W84" i="15"/>
  <c r="Z83" i="15"/>
  <c r="N83" i="15"/>
  <c r="T82" i="15"/>
  <c r="Z81" i="15"/>
  <c r="N81" i="15"/>
  <c r="Q77" i="15"/>
  <c r="T76" i="15"/>
  <c r="W75" i="15"/>
  <c r="Z74" i="15"/>
  <c r="N74" i="15"/>
  <c r="T73" i="15"/>
  <c r="W72" i="15"/>
  <c r="Z71" i="15"/>
  <c r="N71" i="15"/>
  <c r="T70" i="15"/>
  <c r="W69" i="15"/>
  <c r="W68" i="15"/>
  <c r="Q67" i="15"/>
  <c r="W66" i="15"/>
  <c r="Q65" i="15"/>
  <c r="Z58" i="15"/>
  <c r="N58" i="15"/>
  <c r="Z55" i="15"/>
  <c r="N55" i="15"/>
  <c r="Z54" i="15"/>
  <c r="N54" i="15"/>
  <c r="Q89" i="15"/>
  <c r="T88" i="15"/>
  <c r="W87" i="15"/>
  <c r="Z86" i="15"/>
  <c r="N86" i="15"/>
  <c r="Q85" i="15"/>
  <c r="T84" i="15"/>
  <c r="W83" i="15"/>
  <c r="W82" i="15"/>
  <c r="Q81" i="15"/>
  <c r="Z77" i="15"/>
  <c r="N77" i="15"/>
  <c r="Q76" i="15"/>
  <c r="T75" i="15"/>
  <c r="W74" i="15"/>
  <c r="W73" i="15"/>
  <c r="T72" i="15"/>
  <c r="W71" i="15"/>
  <c r="W70" i="15"/>
  <c r="T69" i="15"/>
  <c r="Z68" i="15"/>
  <c r="N68" i="15"/>
  <c r="T67" i="15"/>
  <c r="Z66" i="15"/>
  <c r="N66" i="15"/>
  <c r="T65" i="15"/>
  <c r="W58" i="15"/>
  <c r="W55" i="15"/>
  <c r="W54" i="15"/>
  <c r="W53" i="15"/>
  <c r="W52" i="15"/>
  <c r="N89" i="15"/>
  <c r="W86" i="15"/>
  <c r="N85" i="15"/>
  <c r="T81" i="15"/>
  <c r="Q75" i="15"/>
  <c r="N73" i="15"/>
  <c r="Q69" i="15"/>
  <c r="Q68" i="15"/>
  <c r="W67" i="15"/>
  <c r="Q66" i="15"/>
  <c r="W65" i="15"/>
  <c r="T55" i="15"/>
  <c r="N53" i="15"/>
  <c r="T52" i="15"/>
  <c r="T51" i="15"/>
  <c r="T50" i="15"/>
  <c r="T49" i="15"/>
  <c r="T48" i="15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T32" i="15"/>
  <c r="T31" i="15"/>
  <c r="T30" i="15"/>
  <c r="T29" i="15"/>
  <c r="T28" i="15"/>
  <c r="T27" i="15"/>
  <c r="Q25" i="15"/>
  <c r="Q22" i="15"/>
  <c r="Q16" i="15"/>
  <c r="T87" i="15"/>
  <c r="T83" i="15"/>
  <c r="Z82" i="15"/>
  <c r="Z76" i="15"/>
  <c r="T71" i="15"/>
  <c r="Z70" i="15"/>
  <c r="T58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T25" i="15"/>
  <c r="Z22" i="15"/>
  <c r="N22" i="15"/>
  <c r="Z16" i="15"/>
  <c r="N16" i="15"/>
  <c r="Z15" i="15"/>
  <c r="N15" i="15"/>
  <c r="Z14" i="15"/>
  <c r="N14" i="15"/>
  <c r="Z13" i="15"/>
  <c r="N13" i="15"/>
  <c r="Z12" i="15"/>
  <c r="N12" i="15"/>
  <c r="Q88" i="15"/>
  <c r="Q84" i="15"/>
  <c r="N82" i="15"/>
  <c r="W77" i="15"/>
  <c r="N76" i="15"/>
  <c r="Q72" i="15"/>
  <c r="N70" i="15"/>
  <c r="Z53" i="15"/>
  <c r="N52" i="15"/>
  <c r="Z51" i="15"/>
  <c r="N51" i="15"/>
  <c r="Z50" i="15"/>
  <c r="N50" i="15"/>
  <c r="Z49" i="15"/>
  <c r="N49" i="15"/>
  <c r="Z48" i="15"/>
  <c r="N48" i="15"/>
  <c r="Z47" i="15"/>
  <c r="N47" i="15"/>
  <c r="Z46" i="15"/>
  <c r="N46" i="15"/>
  <c r="Z45" i="15"/>
  <c r="N45" i="15"/>
  <c r="Z44" i="15"/>
  <c r="N44" i="15"/>
  <c r="Z43" i="15"/>
  <c r="N43" i="15"/>
  <c r="Z42" i="15"/>
  <c r="N42" i="15"/>
  <c r="Z41" i="15"/>
  <c r="N41" i="15"/>
  <c r="Z40" i="15"/>
  <c r="N40" i="15"/>
  <c r="Z39" i="15"/>
  <c r="N39" i="15"/>
  <c r="Z38" i="15"/>
  <c r="N38" i="15"/>
  <c r="Z37" i="15"/>
  <c r="N37" i="15"/>
  <c r="Z36" i="15"/>
  <c r="N36" i="15"/>
  <c r="Z35" i="15"/>
  <c r="N35" i="15"/>
  <c r="Z34" i="15"/>
  <c r="N34" i="15"/>
  <c r="Z33" i="15"/>
  <c r="N33" i="15"/>
  <c r="Z32" i="15"/>
  <c r="N32" i="15"/>
  <c r="Z31" i="15"/>
  <c r="N31" i="15"/>
  <c r="Z30" i="15"/>
  <c r="N30" i="15"/>
  <c r="Z29" i="15"/>
  <c r="N29" i="15"/>
  <c r="Z28" i="15"/>
  <c r="N28" i="15"/>
  <c r="Z27" i="15"/>
  <c r="N27" i="15"/>
  <c r="W25" i="15"/>
  <c r="W22" i="15"/>
  <c r="W16" i="15"/>
  <c r="W15" i="15"/>
  <c r="W14" i="15"/>
  <c r="W13" i="15"/>
  <c r="W12" i="15"/>
  <c r="W11" i="15"/>
  <c r="T74" i="15"/>
  <c r="W51" i="15"/>
  <c r="W47" i="15"/>
  <c r="W43" i="15"/>
  <c r="W39" i="15"/>
  <c r="W35" i="15"/>
  <c r="W31" i="15"/>
  <c r="W27" i="15"/>
  <c r="Z25" i="15"/>
  <c r="N11" i="15"/>
  <c r="Z10" i="15"/>
  <c r="N10" i="15"/>
  <c r="Q9" i="15"/>
  <c r="Q8" i="15"/>
  <c r="W7" i="15"/>
  <c r="Q6" i="15"/>
  <c r="W5" i="15"/>
  <c r="Z73" i="15"/>
  <c r="W50" i="15"/>
  <c r="W46" i="15"/>
  <c r="W42" i="15"/>
  <c r="Z8" i="15"/>
  <c r="N8" i="15"/>
  <c r="Z6" i="15"/>
  <c r="Z85" i="15"/>
  <c r="T54" i="15"/>
  <c r="Z52" i="15"/>
  <c r="W48" i="15"/>
  <c r="W44" i="15"/>
  <c r="W40" i="15"/>
  <c r="W36" i="15"/>
  <c r="W32" i="15"/>
  <c r="W28" i="15"/>
  <c r="N25" i="15"/>
  <c r="T15" i="15"/>
  <c r="T14" i="15"/>
  <c r="T13" i="15"/>
  <c r="T12" i="15"/>
  <c r="Z11" i="15"/>
  <c r="Q10" i="15"/>
  <c r="Z9" i="15"/>
  <c r="N9" i="15"/>
  <c r="T8" i="15"/>
  <c r="Z7" i="15"/>
  <c r="N7" i="15"/>
  <c r="T6" i="15"/>
  <c r="Z5" i="15"/>
  <c r="N5" i="15"/>
  <c r="Q11" i="15"/>
  <c r="W10" i="15"/>
  <c r="N6" i="15"/>
  <c r="T5" i="15"/>
  <c r="W49" i="15"/>
  <c r="W45" i="15"/>
  <c r="W41" i="15"/>
  <c r="W37" i="15"/>
  <c r="W33" i="15"/>
  <c r="W29" i="15"/>
  <c r="T16" i="15"/>
  <c r="Q15" i="15"/>
  <c r="Q14" i="15"/>
  <c r="Q13" i="15"/>
  <c r="Q12" i="15"/>
  <c r="T11" i="15"/>
  <c r="T10" i="15"/>
  <c r="W9" i="15"/>
  <c r="W8" i="15"/>
  <c r="Q7" i="15"/>
  <c r="W6" i="15"/>
  <c r="Q5" i="15"/>
  <c r="Z89" i="15"/>
  <c r="T53" i="15"/>
  <c r="W38" i="15"/>
  <c r="W34" i="15"/>
  <c r="W30" i="15"/>
  <c r="T22" i="15"/>
  <c r="T9" i="15"/>
  <c r="T7" i="15"/>
  <c r="J6" i="15"/>
  <c r="AY102" i="14"/>
  <c r="K77" i="14"/>
  <c r="BA102" i="14"/>
  <c r="T35" i="14"/>
  <c r="W35" i="14"/>
  <c r="N35" i="14"/>
  <c r="Z35" i="14"/>
  <c r="Q35" i="14"/>
  <c r="AK102" i="14"/>
  <c r="BI102" i="14"/>
  <c r="AL102" i="14"/>
  <c r="AM102" i="14"/>
  <c r="BC102" i="14"/>
  <c r="Q54" i="14"/>
  <c r="T53" i="14"/>
  <c r="W52" i="14"/>
  <c r="Z51" i="14"/>
  <c r="N51" i="14"/>
  <c r="Q49" i="14"/>
  <c r="T48" i="14"/>
  <c r="W47" i="14"/>
  <c r="Z46" i="14"/>
  <c r="N46" i="14"/>
  <c r="Q45" i="14"/>
  <c r="T44" i="14"/>
  <c r="Z54" i="14"/>
  <c r="N54" i="14"/>
  <c r="Q53" i="14"/>
  <c r="T52" i="14"/>
  <c r="W51" i="14"/>
  <c r="Z49" i="14"/>
  <c r="N49" i="14"/>
  <c r="Q48" i="14"/>
  <c r="T47" i="14"/>
  <c r="W46" i="14"/>
  <c r="Z45" i="14"/>
  <c r="N45" i="14"/>
  <c r="Q44" i="14"/>
  <c r="W54" i="14"/>
  <c r="Z53" i="14"/>
  <c r="N53" i="14"/>
  <c r="Q52" i="14"/>
  <c r="T51" i="14"/>
  <c r="W49" i="14"/>
  <c r="Z48" i="14"/>
  <c r="N48" i="14"/>
  <c r="Q47" i="14"/>
  <c r="T46" i="14"/>
  <c r="W45" i="14"/>
  <c r="Z44" i="14"/>
  <c r="N44" i="14"/>
  <c r="T54" i="14"/>
  <c r="W53" i="14"/>
  <c r="Z52" i="14"/>
  <c r="N52" i="14"/>
  <c r="Q51" i="14"/>
  <c r="T49" i="14"/>
  <c r="W48" i="14"/>
  <c r="Z47" i="14"/>
  <c r="N47" i="14"/>
  <c r="Q46" i="14"/>
  <c r="T45" i="14"/>
  <c r="W44" i="14"/>
  <c r="AI102" i="14"/>
  <c r="Z64" i="14"/>
  <c r="N64" i="14"/>
  <c r="Q63" i="14"/>
  <c r="T62" i="14"/>
  <c r="W61" i="14"/>
  <c r="Z60" i="14"/>
  <c r="N60" i="14"/>
  <c r="Q59" i="14"/>
  <c r="T58" i="14"/>
  <c r="W57" i="14"/>
  <c r="Z56" i="14"/>
  <c r="N56" i="14"/>
  <c r="Q55" i="14"/>
  <c r="T63" i="14"/>
  <c r="Q60" i="14"/>
  <c r="W58" i="14"/>
  <c r="N57" i="14"/>
  <c r="Q56" i="14"/>
  <c r="T55" i="14"/>
  <c r="W64" i="14"/>
  <c r="Z63" i="14"/>
  <c r="N63" i="14"/>
  <c r="Q62" i="14"/>
  <c r="T61" i="14"/>
  <c r="W60" i="14"/>
  <c r="Z59" i="14"/>
  <c r="N59" i="14"/>
  <c r="Q58" i="14"/>
  <c r="T57" i="14"/>
  <c r="W56" i="14"/>
  <c r="Z55" i="14"/>
  <c r="N55" i="14"/>
  <c r="W62" i="14"/>
  <c r="Z61" i="14"/>
  <c r="N61" i="14"/>
  <c r="T59" i="14"/>
  <c r="Z57" i="14"/>
  <c r="T64" i="14"/>
  <c r="W63" i="14"/>
  <c r="Z62" i="14"/>
  <c r="N62" i="14"/>
  <c r="Q61" i="14"/>
  <c r="T60" i="14"/>
  <c r="W59" i="14"/>
  <c r="Z58" i="14"/>
  <c r="N58" i="14"/>
  <c r="Q57" i="14"/>
  <c r="T56" i="14"/>
  <c r="W55" i="14"/>
  <c r="Q64" i="14"/>
  <c r="J77" i="14"/>
  <c r="AX102" i="14"/>
  <c r="AQ102" i="14"/>
  <c r="BE102" i="14"/>
  <c r="AW102" i="14"/>
  <c r="AO102" i="14"/>
  <c r="J5" i="14"/>
  <c r="AS102" i="14"/>
  <c r="BJ102" i="14"/>
  <c r="AU102" i="14"/>
  <c r="BD102" i="14"/>
  <c r="AH102" i="14"/>
  <c r="Q16" i="14"/>
  <c r="T15" i="14"/>
  <c r="W14" i="14"/>
  <c r="Z13" i="14"/>
  <c r="N13" i="14"/>
  <c r="Q12" i="14"/>
  <c r="T11" i="14"/>
  <c r="Z16" i="14"/>
  <c r="N16" i="14"/>
  <c r="Q15" i="14"/>
  <c r="T14" i="14"/>
  <c r="W13" i="14"/>
  <c r="Z12" i="14"/>
  <c r="N12" i="14"/>
  <c r="Q11" i="14"/>
  <c r="Z14" i="14"/>
  <c r="N14" i="14"/>
  <c r="W11" i="14"/>
  <c r="W16" i="14"/>
  <c r="Z15" i="14"/>
  <c r="N15" i="14"/>
  <c r="Q14" i="14"/>
  <c r="T13" i="14"/>
  <c r="W12" i="14"/>
  <c r="Z11" i="14"/>
  <c r="N11" i="14"/>
  <c r="T16" i="14"/>
  <c r="W15" i="14"/>
  <c r="Q13" i="14"/>
  <c r="T12" i="14"/>
  <c r="AZ102" i="14"/>
  <c r="J6" i="14"/>
  <c r="AT102" i="14"/>
  <c r="K8" i="14"/>
  <c r="J74" i="14"/>
  <c r="J8" i="14"/>
  <c r="BG102" i="14"/>
  <c r="AN102" i="14"/>
  <c r="BF102" i="14"/>
  <c r="AP102" i="14"/>
  <c r="K5" i="14"/>
  <c r="K74" i="14"/>
  <c r="K6" i="14"/>
  <c r="P102" i="14"/>
  <c r="K102" i="14" s="1"/>
  <c r="O102" i="14"/>
  <c r="J102" i="14" s="1"/>
  <c r="Q22" i="14"/>
  <c r="T21" i="14"/>
  <c r="W20" i="14"/>
  <c r="Z19" i="14"/>
  <c r="N19" i="14"/>
  <c r="Q18" i="14"/>
  <c r="T17" i="14"/>
  <c r="T22" i="14"/>
  <c r="W21" i="14"/>
  <c r="Z20" i="14"/>
  <c r="Q19" i="14"/>
  <c r="Z22" i="14"/>
  <c r="N22" i="14"/>
  <c r="Q21" i="14"/>
  <c r="T20" i="14"/>
  <c r="W19" i="14"/>
  <c r="Z18" i="14"/>
  <c r="N18" i="14"/>
  <c r="Q17" i="14"/>
  <c r="N20" i="14"/>
  <c r="W17" i="14"/>
  <c r="W22" i="14"/>
  <c r="Z21" i="14"/>
  <c r="N21" i="14"/>
  <c r="Q20" i="14"/>
  <c r="T19" i="14"/>
  <c r="W18" i="14"/>
  <c r="Z17" i="14"/>
  <c r="N17" i="14"/>
  <c r="T18" i="14"/>
  <c r="AG102" i="14"/>
  <c r="W98" i="14"/>
  <c r="Z97" i="14"/>
  <c r="N97" i="14"/>
  <c r="Q96" i="14"/>
  <c r="T95" i="14"/>
  <c r="W94" i="14"/>
  <c r="Z93" i="14"/>
  <c r="N93" i="14"/>
  <c r="Q92" i="14"/>
  <c r="Q91" i="14"/>
  <c r="W90" i="14"/>
  <c r="T86" i="14"/>
  <c r="W85" i="14"/>
  <c r="Z84" i="14"/>
  <c r="N84" i="14"/>
  <c r="Q83" i="14"/>
  <c r="Q82" i="14"/>
  <c r="Z81" i="14"/>
  <c r="N81" i="14"/>
  <c r="Q80" i="14"/>
  <c r="Q79" i="14"/>
  <c r="Z78" i="14"/>
  <c r="N78" i="14"/>
  <c r="T77" i="14"/>
  <c r="Z76" i="14"/>
  <c r="N76" i="14"/>
  <c r="T98" i="14"/>
  <c r="W97" i="14"/>
  <c r="Z96" i="14"/>
  <c r="N96" i="14"/>
  <c r="Q95" i="14"/>
  <c r="T94" i="14"/>
  <c r="W93" i="14"/>
  <c r="Z92" i="14"/>
  <c r="N92" i="14"/>
  <c r="T91" i="14"/>
  <c r="Z90" i="14"/>
  <c r="N90" i="14"/>
  <c r="Q86" i="14"/>
  <c r="T85" i="14"/>
  <c r="W84" i="14"/>
  <c r="Z83" i="14"/>
  <c r="N83" i="14"/>
  <c r="T82" i="14"/>
  <c r="W81" i="14"/>
  <c r="Z80" i="14"/>
  <c r="N80" i="14"/>
  <c r="T79" i="14"/>
  <c r="W78" i="14"/>
  <c r="W77" i="14"/>
  <c r="Q76" i="14"/>
  <c r="W75" i="14"/>
  <c r="T96" i="14"/>
  <c r="Z95" i="14"/>
  <c r="T92" i="14"/>
  <c r="W91" i="14"/>
  <c r="W86" i="14"/>
  <c r="Z85" i="14"/>
  <c r="Z82" i="14"/>
  <c r="Z79" i="14"/>
  <c r="Q77" i="14"/>
  <c r="W76" i="14"/>
  <c r="Q75" i="14"/>
  <c r="Q74" i="14"/>
  <c r="Z98" i="14"/>
  <c r="W95" i="14"/>
  <c r="Z94" i="14"/>
  <c r="Z91" i="14"/>
  <c r="T90" i="14"/>
  <c r="N86" i="14"/>
  <c r="Q85" i="14"/>
  <c r="T84" i="14"/>
  <c r="T81" i="14"/>
  <c r="T78" i="14"/>
  <c r="Z75" i="14"/>
  <c r="T74" i="14"/>
  <c r="W68" i="14"/>
  <c r="Z67" i="14"/>
  <c r="N67" i="14"/>
  <c r="Q43" i="14"/>
  <c r="T42" i="14"/>
  <c r="W41" i="14"/>
  <c r="Z40" i="14"/>
  <c r="N40" i="14"/>
  <c r="Q39" i="14"/>
  <c r="T38" i="14"/>
  <c r="Q98" i="14"/>
  <c r="T97" i="14"/>
  <c r="N95" i="14"/>
  <c r="Q94" i="14"/>
  <c r="T93" i="14"/>
  <c r="Q90" i="14"/>
  <c r="N85" i="14"/>
  <c r="Q84" i="14"/>
  <c r="W83" i="14"/>
  <c r="N82" i="14"/>
  <c r="Q81" i="14"/>
  <c r="W80" i="14"/>
  <c r="N79" i="14"/>
  <c r="Q78" i="14"/>
  <c r="Z77" i="14"/>
  <c r="N77" i="14"/>
  <c r="T76" i="14"/>
  <c r="T75" i="14"/>
  <c r="N75" i="14"/>
  <c r="W74" i="14"/>
  <c r="T68" i="14"/>
  <c r="W67" i="14"/>
  <c r="Z43" i="14"/>
  <c r="N43" i="14"/>
  <c r="Q42" i="14"/>
  <c r="T41" i="14"/>
  <c r="W40" i="14"/>
  <c r="Z39" i="14"/>
  <c r="N39" i="14"/>
  <c r="Q38" i="14"/>
  <c r="T37" i="14"/>
  <c r="W36" i="14"/>
  <c r="Q97" i="14"/>
  <c r="Q93" i="14"/>
  <c r="Z86" i="14"/>
  <c r="N68" i="14"/>
  <c r="Q67" i="14"/>
  <c r="W43" i="14"/>
  <c r="N41" i="14"/>
  <c r="Q40" i="14"/>
  <c r="W39" i="14"/>
  <c r="Q37" i="14"/>
  <c r="N36" i="14"/>
  <c r="Z33" i="14"/>
  <c r="N33" i="14"/>
  <c r="Z30" i="14"/>
  <c r="N30" i="14"/>
  <c r="Q25" i="14"/>
  <c r="T24" i="14"/>
  <c r="W23" i="14"/>
  <c r="W10" i="14"/>
  <c r="T9" i="14"/>
  <c r="Z8" i="14"/>
  <c r="N8" i="14"/>
  <c r="T7" i="14"/>
  <c r="Z6" i="14"/>
  <c r="N6" i="14"/>
  <c r="T5" i="14"/>
  <c r="N42" i="14"/>
  <c r="W33" i="14"/>
  <c r="W24" i="14"/>
  <c r="Z23" i="14"/>
  <c r="N91" i="14"/>
  <c r="Z74" i="14"/>
  <c r="T43" i="14"/>
  <c r="Z42" i="14"/>
  <c r="T39" i="14"/>
  <c r="Z38" i="14"/>
  <c r="N37" i="14"/>
  <c r="Z36" i="14"/>
  <c r="Q33" i="14"/>
  <c r="W30" i="14"/>
  <c r="Z25" i="14"/>
  <c r="N25" i="14"/>
  <c r="Q24" i="14"/>
  <c r="T23" i="14"/>
  <c r="Z10" i="14"/>
  <c r="N10" i="14"/>
  <c r="Q9" i="14"/>
  <c r="Q8" i="14"/>
  <c r="W7" i="14"/>
  <c r="Q6" i="14"/>
  <c r="W5" i="14"/>
  <c r="W79" i="14"/>
  <c r="W37" i="14"/>
  <c r="Q36" i="14"/>
  <c r="T25" i="14"/>
  <c r="N98" i="14"/>
  <c r="W96" i="14"/>
  <c r="N94" i="14"/>
  <c r="W92" i="14"/>
  <c r="T83" i="14"/>
  <c r="T80" i="14"/>
  <c r="N74" i="14"/>
  <c r="Z68" i="14"/>
  <c r="W42" i="14"/>
  <c r="Z41" i="14"/>
  <c r="W38" i="14"/>
  <c r="Z37" i="14"/>
  <c r="T36" i="14"/>
  <c r="T33" i="14"/>
  <c r="T30" i="14"/>
  <c r="W25" i="14"/>
  <c r="Z24" i="14"/>
  <c r="N24" i="14"/>
  <c r="Q23" i="14"/>
  <c r="Q10" i="14"/>
  <c r="Z9" i="14"/>
  <c r="N9" i="14"/>
  <c r="T8" i="14"/>
  <c r="Z7" i="14"/>
  <c r="N7" i="14"/>
  <c r="T6" i="14"/>
  <c r="Z5" i="14"/>
  <c r="N5" i="14"/>
  <c r="W82" i="14"/>
  <c r="Q68" i="14"/>
  <c r="T67" i="14"/>
  <c r="Q41" i="14"/>
  <c r="T40" i="14"/>
  <c r="N38" i="14"/>
  <c r="Q30" i="14"/>
  <c r="N23" i="14"/>
  <c r="Q5" i="14"/>
  <c r="W9" i="14"/>
  <c r="W8" i="14"/>
  <c r="W6" i="14"/>
  <c r="T10" i="14"/>
  <c r="Q7" i="14"/>
  <c r="K75" i="14"/>
  <c r="J75" i="14"/>
  <c r="I57" i="15" l="1"/>
  <c r="I56" i="15"/>
  <c r="I21" i="15"/>
  <c r="I20" i="15"/>
  <c r="I19" i="15"/>
  <c r="I29" i="14"/>
  <c r="I28" i="14"/>
  <c r="I27" i="14"/>
  <c r="I26" i="14"/>
  <c r="I66" i="14"/>
  <c r="I18" i="15"/>
  <c r="I17" i="15"/>
  <c r="I65" i="14"/>
  <c r="Z102" i="14"/>
  <c r="Z93" i="15"/>
  <c r="Q93" i="15"/>
  <c r="W93" i="15"/>
  <c r="T93" i="15"/>
  <c r="N93" i="15"/>
  <c r="I76" i="15"/>
  <c r="I65" i="15"/>
  <c r="I29" i="15"/>
  <c r="I41" i="15"/>
  <c r="I45" i="15"/>
  <c r="I66" i="15"/>
  <c r="I86" i="15"/>
  <c r="I84" i="15"/>
  <c r="I74" i="15"/>
  <c r="I7" i="15"/>
  <c r="I10" i="15"/>
  <c r="I27" i="15"/>
  <c r="I8" i="15"/>
  <c r="I25" i="15"/>
  <c r="I33" i="15"/>
  <c r="I35" i="15"/>
  <c r="I37" i="15"/>
  <c r="I39" i="15"/>
  <c r="I43" i="15"/>
  <c r="I47" i="15"/>
  <c r="I49" i="15"/>
  <c r="I51" i="15"/>
  <c r="I12" i="15"/>
  <c r="I14" i="15"/>
  <c r="I16" i="15"/>
  <c r="I85" i="15"/>
  <c r="I77" i="15"/>
  <c r="I71" i="15"/>
  <c r="I83" i="15"/>
  <c r="I6" i="15"/>
  <c r="I70" i="15"/>
  <c r="I82" i="15"/>
  <c r="I73" i="15"/>
  <c r="I81" i="15"/>
  <c r="I87" i="15"/>
  <c r="I69" i="15"/>
  <c r="I72" i="15"/>
  <c r="I75" i="15"/>
  <c r="I88" i="15"/>
  <c r="I5" i="15"/>
  <c r="I31" i="15"/>
  <c r="I55" i="15"/>
  <c r="I9" i="15"/>
  <c r="I11" i="15"/>
  <c r="I28" i="15"/>
  <c r="I30" i="15"/>
  <c r="I32" i="15"/>
  <c r="I34" i="15"/>
  <c r="I36" i="15"/>
  <c r="I38" i="15"/>
  <c r="I40" i="15"/>
  <c r="I42" i="15"/>
  <c r="I44" i="15"/>
  <c r="I46" i="15"/>
  <c r="I48" i="15"/>
  <c r="I50" i="15"/>
  <c r="I52" i="15"/>
  <c r="I13" i="15"/>
  <c r="I15" i="15"/>
  <c r="I22" i="15"/>
  <c r="I53" i="15"/>
  <c r="I89" i="15"/>
  <c r="I68" i="15"/>
  <c r="I54" i="15"/>
  <c r="I58" i="15"/>
  <c r="I67" i="15"/>
  <c r="W102" i="14"/>
  <c r="I35" i="14"/>
  <c r="N102" i="14"/>
  <c r="I55" i="14"/>
  <c r="I47" i="14"/>
  <c r="I49" i="14"/>
  <c r="I52" i="14"/>
  <c r="I44" i="14"/>
  <c r="I54" i="14"/>
  <c r="I46" i="14"/>
  <c r="I48" i="14"/>
  <c r="I51" i="14"/>
  <c r="I53" i="14"/>
  <c r="I45" i="14"/>
  <c r="I56" i="14"/>
  <c r="I61" i="14"/>
  <c r="I59" i="14"/>
  <c r="I60" i="14"/>
  <c r="I58" i="14"/>
  <c r="I63" i="14"/>
  <c r="I64" i="14"/>
  <c r="I62" i="14"/>
  <c r="I57" i="14"/>
  <c r="T102" i="14"/>
  <c r="Q102" i="14"/>
  <c r="I11" i="14"/>
  <c r="I12" i="14"/>
  <c r="I15" i="14"/>
  <c r="I14" i="14"/>
  <c r="I16" i="14"/>
  <c r="I13" i="14"/>
  <c r="I21" i="14"/>
  <c r="I20" i="14"/>
  <c r="I7" i="14"/>
  <c r="I75" i="14"/>
  <c r="I38" i="14"/>
  <c r="I98" i="14"/>
  <c r="I25" i="14"/>
  <c r="I37" i="14"/>
  <c r="I85" i="14"/>
  <c r="I95" i="14"/>
  <c r="I90" i="14"/>
  <c r="I78" i="14"/>
  <c r="I97" i="14"/>
  <c r="I18" i="14"/>
  <c r="I74" i="14"/>
  <c r="I94" i="14"/>
  <c r="I17" i="14"/>
  <c r="I22" i="14"/>
  <c r="I19" i="14"/>
  <c r="I10" i="14"/>
  <c r="I36" i="14"/>
  <c r="I41" i="14"/>
  <c r="I39" i="14"/>
  <c r="I96" i="14"/>
  <c r="I81" i="14"/>
  <c r="I84" i="14"/>
  <c r="I5" i="14"/>
  <c r="I91" i="14"/>
  <c r="I42" i="14"/>
  <c r="I30" i="14"/>
  <c r="I33" i="14"/>
  <c r="I43" i="14"/>
  <c r="I82" i="14"/>
  <c r="I76" i="14"/>
  <c r="I8" i="14"/>
  <c r="I79" i="14"/>
  <c r="I40" i="14"/>
  <c r="I86" i="14"/>
  <c r="I23" i="14"/>
  <c r="I9" i="14"/>
  <c r="I24" i="14"/>
  <c r="I6" i="14"/>
  <c r="I68" i="14"/>
  <c r="I77" i="14"/>
  <c r="I67" i="14"/>
  <c r="I80" i="14"/>
  <c r="I83" i="14"/>
  <c r="I92" i="14"/>
  <c r="I93" i="14"/>
  <c r="I93" i="15" l="1"/>
  <c r="I102" i="14"/>
  <c r="I3" i="12" l="1"/>
  <c r="AE45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2" i="12" l="1"/>
  <c r="I4" i="4" l="1"/>
  <c r="J4" i="4" s="1"/>
  <c r="AE77" i="12"/>
  <c r="AE70" i="12"/>
  <c r="AE69" i="12"/>
  <c r="AE68" i="12"/>
  <c r="AE67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B66" i="12"/>
  <c r="AA66" i="12"/>
  <c r="Y66" i="12"/>
  <c r="X66" i="12"/>
  <c r="V66" i="12"/>
  <c r="U66" i="12"/>
  <c r="S66" i="12"/>
  <c r="R66" i="12"/>
  <c r="P66" i="12"/>
  <c r="O66" i="12"/>
  <c r="AE65" i="12"/>
  <c r="AE61" i="12"/>
  <c r="AE60" i="12"/>
  <c r="AE59" i="12"/>
  <c r="AE58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B57" i="12"/>
  <c r="AA57" i="12"/>
  <c r="Y57" i="12"/>
  <c r="X57" i="12"/>
  <c r="V57" i="12"/>
  <c r="U57" i="12"/>
  <c r="S57" i="12"/>
  <c r="S51" i="12" s="1"/>
  <c r="R57" i="12"/>
  <c r="P57" i="12"/>
  <c r="O57" i="12"/>
  <c r="AE56" i="12"/>
  <c r="AE55" i="12"/>
  <c r="BJ54" i="12"/>
  <c r="BJ52" i="12" s="1"/>
  <c r="BI54" i="12"/>
  <c r="BI52" i="12" s="1"/>
  <c r="BH54" i="12"/>
  <c r="BG54" i="12"/>
  <c r="BF54" i="12"/>
  <c r="BE54" i="12"/>
  <c r="BE52" i="12" s="1"/>
  <c r="BD54" i="12"/>
  <c r="BC54" i="12"/>
  <c r="BC52" i="12" s="1"/>
  <c r="BB54" i="12"/>
  <c r="BB52" i="12" s="1"/>
  <c r="BA54" i="12"/>
  <c r="BA52" i="12" s="1"/>
  <c r="AZ54" i="12"/>
  <c r="AY54" i="12"/>
  <c r="AY52" i="12" s="1"/>
  <c r="AX54" i="12"/>
  <c r="AX52" i="12" s="1"/>
  <c r="AW54" i="12"/>
  <c r="AW52" i="12" s="1"/>
  <c r="AV54" i="12"/>
  <c r="AU54" i="12"/>
  <c r="AU52" i="12" s="1"/>
  <c r="AT54" i="12"/>
  <c r="AT52" i="12" s="1"/>
  <c r="AS54" i="12"/>
  <c r="AS52" i="12" s="1"/>
  <c r="AR54" i="12"/>
  <c r="AQ54" i="12"/>
  <c r="AQ52" i="12" s="1"/>
  <c r="AP54" i="12"/>
  <c r="AP52" i="12" s="1"/>
  <c r="AO54" i="12"/>
  <c r="AO52" i="12" s="1"/>
  <c r="AN54" i="12"/>
  <c r="AM54" i="12"/>
  <c r="AM52" i="12" s="1"/>
  <c r="AL54" i="12"/>
  <c r="AL52" i="12" s="1"/>
  <c r="AK54" i="12"/>
  <c r="AK52" i="12" s="1"/>
  <c r="AJ54" i="12"/>
  <c r="AI54" i="12"/>
  <c r="AI52" i="12" s="1"/>
  <c r="AH54" i="12"/>
  <c r="AH52" i="12" s="1"/>
  <c r="AG54" i="12"/>
  <c r="AG52" i="12" s="1"/>
  <c r="AF54" i="12"/>
  <c r="AE54" i="12"/>
  <c r="AB54" i="12"/>
  <c r="AB52" i="12" s="1"/>
  <c r="AA54" i="12"/>
  <c r="AA52" i="12" s="1"/>
  <c r="Y54" i="12"/>
  <c r="Y52" i="12" s="1"/>
  <c r="X54" i="12"/>
  <c r="X52" i="12" s="1"/>
  <c r="V54" i="12"/>
  <c r="U54" i="12"/>
  <c r="S54" i="12"/>
  <c r="S52" i="12" s="1"/>
  <c r="R54" i="12"/>
  <c r="P54" i="12"/>
  <c r="P52" i="12" s="1"/>
  <c r="O54" i="12"/>
  <c r="O52" i="12" s="1"/>
  <c r="AE53" i="12"/>
  <c r="BG52" i="12"/>
  <c r="BF52" i="12"/>
  <c r="AE52" i="12"/>
  <c r="AE51" i="12"/>
  <c r="AE50" i="12"/>
  <c r="AE49" i="12"/>
  <c r="AE28" i="12"/>
  <c r="AE27" i="12"/>
  <c r="AE26" i="12"/>
  <c r="AE25" i="12"/>
  <c r="AE23" i="12"/>
  <c r="AE11" i="12"/>
  <c r="AU8" i="12"/>
  <c r="AQ8" i="12"/>
  <c r="AM8" i="12"/>
  <c r="AI8" i="12"/>
  <c r="AE10" i="12"/>
  <c r="X8" i="12"/>
  <c r="R8" i="12"/>
  <c r="AE9" i="12"/>
  <c r="AE8" i="12"/>
  <c r="BD7" i="12"/>
  <c r="AE7" i="12"/>
  <c r="AE6" i="12"/>
  <c r="AE5" i="12"/>
  <c r="AB4" i="12"/>
  <c r="AA4" i="12"/>
  <c r="Y4" i="12"/>
  <c r="X4" i="12"/>
  <c r="V4" i="12"/>
  <c r="U4" i="12"/>
  <c r="S4" i="12"/>
  <c r="R4" i="12"/>
  <c r="P4" i="12"/>
  <c r="O4" i="12"/>
  <c r="AF4" i="12" a="1"/>
  <c r="BD3" i="12" s="1"/>
  <c r="X53" i="4"/>
  <c r="CZ53" i="4"/>
  <c r="CJ53" i="4"/>
  <c r="CY53" i="4"/>
  <c r="AN53" i="4"/>
  <c r="CA53" i="4"/>
  <c r="BK53" i="4"/>
  <c r="O53" i="4"/>
  <c r="AF53" i="4"/>
  <c r="BL53" i="4"/>
  <c r="AE53" i="4"/>
  <c r="AM53" i="4"/>
  <c r="CR53" i="4"/>
  <c r="BC53" i="4"/>
  <c r="CI53" i="4"/>
  <c r="P53" i="4"/>
  <c r="W53" i="4"/>
  <c r="CB53" i="4"/>
  <c r="AV53" i="4"/>
  <c r="CQ53" i="4"/>
  <c r="AU53" i="4"/>
  <c r="BD53" i="4"/>
  <c r="J15" i="12" l="1"/>
  <c r="K14" i="12"/>
  <c r="K15" i="12"/>
  <c r="J14" i="12"/>
  <c r="K13" i="12"/>
  <c r="J16" i="12"/>
  <c r="K16" i="12"/>
  <c r="J13" i="12"/>
  <c r="K44" i="12"/>
  <c r="J43" i="12"/>
  <c r="K43" i="12"/>
  <c r="J44" i="12"/>
  <c r="J42" i="12"/>
  <c r="K42" i="12"/>
  <c r="K11" i="12"/>
  <c r="K19" i="12"/>
  <c r="K12" i="12"/>
  <c r="K20" i="12"/>
  <c r="K17" i="12"/>
  <c r="K18" i="12"/>
  <c r="AY8" i="12"/>
  <c r="BC8" i="12"/>
  <c r="BG8" i="12"/>
  <c r="K73" i="12"/>
  <c r="J71" i="12"/>
  <c r="K71" i="12"/>
  <c r="J72" i="12"/>
  <c r="J73" i="12"/>
  <c r="K72" i="12"/>
  <c r="S8" i="12"/>
  <c r="Y8" i="12"/>
  <c r="AF8" i="12"/>
  <c r="AJ8" i="12"/>
  <c r="AN8" i="12"/>
  <c r="AR8" i="12"/>
  <c r="AV8" i="12"/>
  <c r="AZ8" i="12"/>
  <c r="BD8" i="12"/>
  <c r="BH8" i="12"/>
  <c r="J19" i="12"/>
  <c r="J18" i="12"/>
  <c r="J12" i="12"/>
  <c r="J17" i="12"/>
  <c r="J20" i="12"/>
  <c r="U8" i="12"/>
  <c r="AG8" i="12"/>
  <c r="O8" i="12"/>
  <c r="AK8" i="12"/>
  <c r="AA8" i="12"/>
  <c r="AO8" i="12"/>
  <c r="V8" i="12"/>
  <c r="AB8" i="12"/>
  <c r="AH8" i="12"/>
  <c r="AL8" i="12"/>
  <c r="AP8" i="12"/>
  <c r="AT8" i="12"/>
  <c r="AX8" i="12"/>
  <c r="BB8" i="12"/>
  <c r="BF8" i="12"/>
  <c r="BJ8" i="12"/>
  <c r="AS8" i="12"/>
  <c r="AW8" i="12"/>
  <c r="BA8" i="12"/>
  <c r="BE8" i="12"/>
  <c r="K41" i="12"/>
  <c r="J38" i="12"/>
  <c r="K37" i="12"/>
  <c r="J34" i="12"/>
  <c r="K33" i="12"/>
  <c r="J30" i="12"/>
  <c r="K29" i="12"/>
  <c r="J45" i="12"/>
  <c r="K38" i="12"/>
  <c r="J41" i="12"/>
  <c r="K40" i="12"/>
  <c r="J37" i="12"/>
  <c r="K36" i="12"/>
  <c r="J33" i="12"/>
  <c r="K32" i="12"/>
  <c r="J29" i="12"/>
  <c r="J39" i="12"/>
  <c r="J35" i="12"/>
  <c r="J31" i="12"/>
  <c r="K45" i="12"/>
  <c r="J40" i="12"/>
  <c r="K39" i="12"/>
  <c r="J36" i="12"/>
  <c r="K35" i="12"/>
  <c r="J32" i="12"/>
  <c r="K31" i="12"/>
  <c r="K34" i="12"/>
  <c r="K30" i="12"/>
  <c r="AN65" i="12"/>
  <c r="BD65" i="12"/>
  <c r="X6" i="12"/>
  <c r="AQ6" i="12"/>
  <c r="X7" i="12"/>
  <c r="O51" i="12"/>
  <c r="U51" i="12"/>
  <c r="AA51" i="12"/>
  <c r="AG51" i="12"/>
  <c r="AK51" i="12"/>
  <c r="AO51" i="12"/>
  <c r="AS51" i="12"/>
  <c r="AW51" i="12"/>
  <c r="BA51" i="12"/>
  <c r="BE51" i="12"/>
  <c r="BI51" i="12"/>
  <c r="AL7" i="12"/>
  <c r="BB6" i="12"/>
  <c r="X50" i="12"/>
  <c r="AB51" i="12"/>
  <c r="AL6" i="12"/>
  <c r="AU6" i="12"/>
  <c r="R7" i="12"/>
  <c r="AY7" i="12"/>
  <c r="BC7" i="12"/>
  <c r="BG7" i="12"/>
  <c r="P6" i="12"/>
  <c r="AS7" i="12"/>
  <c r="O7" i="12"/>
  <c r="U7" i="12"/>
  <c r="AG7" i="12"/>
  <c r="AK7" i="12"/>
  <c r="AO7" i="12"/>
  <c r="AW7" i="12"/>
  <c r="BA7" i="12"/>
  <c r="BE7" i="12"/>
  <c r="BI7" i="12"/>
  <c r="P7" i="12"/>
  <c r="V7" i="12"/>
  <c r="AB7" i="12"/>
  <c r="AH7" i="12"/>
  <c r="AP7" i="12"/>
  <c r="AT7" i="12"/>
  <c r="AX7" i="12"/>
  <c r="BB7" i="12"/>
  <c r="BF7" i="12"/>
  <c r="BJ7" i="12"/>
  <c r="P65" i="12"/>
  <c r="V65" i="12"/>
  <c r="AB65" i="12"/>
  <c r="AH65" i="12"/>
  <c r="AL65" i="12"/>
  <c r="AX65" i="12"/>
  <c r="BB65" i="12"/>
  <c r="BF65" i="12"/>
  <c r="BJ65" i="12"/>
  <c r="Y65" i="12"/>
  <c r="AF65" i="12"/>
  <c r="AR65" i="12"/>
  <c r="AV65" i="12"/>
  <c r="AZ65" i="12"/>
  <c r="BH65" i="12"/>
  <c r="AW6" i="12"/>
  <c r="BI6" i="12"/>
  <c r="AA7" i="12"/>
  <c r="AG6" i="12"/>
  <c r="X65" i="12"/>
  <c r="AI65" i="12"/>
  <c r="AQ65" i="12"/>
  <c r="AY65" i="12"/>
  <c r="BG6" i="12"/>
  <c r="AN7" i="12"/>
  <c r="AR7" i="12"/>
  <c r="AH51" i="12"/>
  <c r="AX51" i="12"/>
  <c r="BJ51" i="12"/>
  <c r="R6" i="12"/>
  <c r="AA6" i="12"/>
  <c r="AH6" i="12"/>
  <c r="AM6" i="12"/>
  <c r="AS6" i="12"/>
  <c r="AX6" i="12"/>
  <c r="BC6" i="12"/>
  <c r="X51" i="12"/>
  <c r="X49" i="12" s="1"/>
  <c r="U65" i="12"/>
  <c r="P51" i="12"/>
  <c r="AP51" i="12"/>
  <c r="BB51" i="12"/>
  <c r="U6" i="12"/>
  <c r="AB6" i="12"/>
  <c r="AI6" i="12"/>
  <c r="AO6" i="12"/>
  <c r="AT6" i="12"/>
  <c r="AY6" i="12"/>
  <c r="BE6" i="12"/>
  <c r="BI8" i="12"/>
  <c r="AI7" i="12"/>
  <c r="AM7" i="12"/>
  <c r="AQ7" i="12"/>
  <c r="AU7" i="12"/>
  <c r="S65" i="12"/>
  <c r="AL51" i="12"/>
  <c r="AT51" i="12"/>
  <c r="BF51" i="12"/>
  <c r="O6" i="12"/>
  <c r="V6" i="12"/>
  <c r="AK6" i="12"/>
  <c r="AP6" i="12"/>
  <c r="BA6" i="12"/>
  <c r="BF6" i="12"/>
  <c r="S7" i="12"/>
  <c r="Y7" i="12"/>
  <c r="AF7" i="12"/>
  <c r="AJ7" i="12"/>
  <c r="AV7" i="12"/>
  <c r="AZ7" i="12"/>
  <c r="BH7" i="12"/>
  <c r="J10" i="12"/>
  <c r="U52" i="12"/>
  <c r="U50" i="12"/>
  <c r="U49" i="12" s="1"/>
  <c r="Y50" i="12"/>
  <c r="AI50" i="12"/>
  <c r="AQ50" i="12"/>
  <c r="AU50" i="12"/>
  <c r="AY50" i="12"/>
  <c r="BG50" i="12"/>
  <c r="S6" i="12"/>
  <c r="Y6" i="12"/>
  <c r="AF6" i="12"/>
  <c r="AJ6" i="12"/>
  <c r="AN6" i="12"/>
  <c r="AR6" i="12"/>
  <c r="AV6" i="12"/>
  <c r="AZ6" i="12"/>
  <c r="BD6" i="12"/>
  <c r="BD5" i="12" s="1"/>
  <c r="BH6" i="12"/>
  <c r="AM50" i="12"/>
  <c r="BJ6" i="12"/>
  <c r="BC50" i="12"/>
  <c r="V51" i="12"/>
  <c r="Y51" i="12"/>
  <c r="AM65" i="12"/>
  <c r="AU65" i="12"/>
  <c r="BC65" i="12"/>
  <c r="BG65" i="12"/>
  <c r="AJ65" i="12"/>
  <c r="P50" i="12"/>
  <c r="R51" i="12"/>
  <c r="O65" i="12"/>
  <c r="AA65" i="12"/>
  <c r="AG65" i="12"/>
  <c r="AK65" i="12"/>
  <c r="AO65" i="12"/>
  <c r="AS65" i="12"/>
  <c r="AW65" i="12"/>
  <c r="BA65" i="12"/>
  <c r="BE65" i="12"/>
  <c r="BI65" i="12"/>
  <c r="AF51" i="12"/>
  <c r="AJ51" i="12"/>
  <c r="AN51" i="12"/>
  <c r="AR51" i="12"/>
  <c r="AV51" i="12"/>
  <c r="AZ51" i="12"/>
  <c r="BD51" i="12"/>
  <c r="BH51" i="12"/>
  <c r="AI51" i="12"/>
  <c r="AM51" i="12"/>
  <c r="AQ51" i="12"/>
  <c r="AU51" i="12"/>
  <c r="AY51" i="12"/>
  <c r="BC51" i="12"/>
  <c r="BG51" i="12"/>
  <c r="AP65" i="12"/>
  <c r="AT65" i="12"/>
  <c r="P4" i="4"/>
  <c r="O4" i="4"/>
  <c r="AH3" i="12"/>
  <c r="AL3" i="12"/>
  <c r="AP3" i="12"/>
  <c r="AT3" i="12"/>
  <c r="AX3" i="12"/>
  <c r="BB3" i="12"/>
  <c r="BF3" i="12"/>
  <c r="BJ3" i="12"/>
  <c r="AF4" i="12"/>
  <c r="AF3" i="12" s="1"/>
  <c r="J8" i="12"/>
  <c r="K10" i="12"/>
  <c r="K23" i="12"/>
  <c r="K27" i="12"/>
  <c r="J28" i="12"/>
  <c r="AJ3" i="12"/>
  <c r="AN3" i="12"/>
  <c r="AV3" i="12"/>
  <c r="BH3" i="12"/>
  <c r="AG3" i="12"/>
  <c r="AK3" i="12"/>
  <c r="AO3" i="12"/>
  <c r="AS3" i="12"/>
  <c r="AW3" i="12"/>
  <c r="BA3" i="12"/>
  <c r="BE3" i="12"/>
  <c r="BI3" i="12"/>
  <c r="K9" i="12"/>
  <c r="AI3" i="12"/>
  <c r="AM3" i="12"/>
  <c r="AQ3" i="12"/>
  <c r="AU3" i="12"/>
  <c r="AY3" i="12"/>
  <c r="BC3" i="12"/>
  <c r="BG3" i="12"/>
  <c r="J69" i="12"/>
  <c r="K68" i="12"/>
  <c r="J66" i="12"/>
  <c r="J68" i="12"/>
  <c r="K67" i="12"/>
  <c r="K70" i="12"/>
  <c r="J67" i="12"/>
  <c r="J70" i="12"/>
  <c r="K66" i="12"/>
  <c r="J61" i="12"/>
  <c r="K60" i="12"/>
  <c r="K57" i="12"/>
  <c r="K54" i="12"/>
  <c r="K69" i="12"/>
  <c r="J60" i="12"/>
  <c r="K59" i="12"/>
  <c r="J57" i="12"/>
  <c r="K56" i="12"/>
  <c r="J54" i="12"/>
  <c r="K53" i="12"/>
  <c r="J59" i="12"/>
  <c r="K58" i="12"/>
  <c r="J56" i="12"/>
  <c r="K55" i="12"/>
  <c r="J53" i="12"/>
  <c r="J55" i="12"/>
  <c r="K61" i="12"/>
  <c r="J58" i="12"/>
  <c r="K8" i="12"/>
  <c r="J11" i="12"/>
  <c r="J25" i="12"/>
  <c r="K28" i="12"/>
  <c r="AR3" i="12"/>
  <c r="AZ3" i="12"/>
  <c r="J9" i="12"/>
  <c r="K25" i="12"/>
  <c r="J26" i="12"/>
  <c r="J23" i="12"/>
  <c r="K26" i="12"/>
  <c r="J27" i="12"/>
  <c r="AF52" i="12"/>
  <c r="AF50" i="12"/>
  <c r="AJ52" i="12"/>
  <c r="AJ50" i="12"/>
  <c r="AN52" i="12"/>
  <c r="AN50" i="12"/>
  <c r="AR52" i="12"/>
  <c r="AR50" i="12"/>
  <c r="AV52" i="12"/>
  <c r="AV50" i="12"/>
  <c r="AZ52" i="12"/>
  <c r="AZ50" i="12"/>
  <c r="BD52" i="12"/>
  <c r="BD50" i="12"/>
  <c r="BH52" i="12"/>
  <c r="BH50" i="12"/>
  <c r="V52" i="12"/>
  <c r="K52" i="12" s="1"/>
  <c r="V50" i="12"/>
  <c r="R52" i="12"/>
  <c r="R50" i="12"/>
  <c r="O50" i="12"/>
  <c r="O49" i="12" s="1"/>
  <c r="S50" i="12"/>
  <c r="S49" i="12" s="1"/>
  <c r="AA50" i="12"/>
  <c r="AG50" i="12"/>
  <c r="AG49" i="12" s="1"/>
  <c r="AK50" i="12"/>
  <c r="AK49" i="12" s="1"/>
  <c r="AO50" i="12"/>
  <c r="AS50" i="12"/>
  <c r="AW50" i="12"/>
  <c r="AW49" i="12" s="1"/>
  <c r="BA50" i="12"/>
  <c r="BA49" i="12" s="1"/>
  <c r="BE50" i="12"/>
  <c r="BI50" i="12"/>
  <c r="AB50" i="12"/>
  <c r="AH50" i="12"/>
  <c r="AH49" i="12" s="1"/>
  <c r="AL50" i="12"/>
  <c r="AP50" i="12"/>
  <c r="AT50" i="12"/>
  <c r="AX50" i="12"/>
  <c r="AX49" i="12" s="1"/>
  <c r="BB50" i="12"/>
  <c r="BF50" i="12"/>
  <c r="BJ50" i="12"/>
  <c r="CS3" i="4"/>
  <c r="CK3" i="4"/>
  <c r="CC3" i="4"/>
  <c r="BU3" i="4"/>
  <c r="BM3" i="4"/>
  <c r="BE3" i="4"/>
  <c r="AW3" i="4"/>
  <c r="AO3" i="4"/>
  <c r="AG3" i="4"/>
  <c r="Y3" i="4"/>
  <c r="Q3" i="4"/>
  <c r="I3" i="4"/>
  <c r="Q16" i="12" l="1"/>
  <c r="T15" i="12"/>
  <c r="W14" i="12"/>
  <c r="Z13" i="12"/>
  <c r="N13" i="12"/>
  <c r="T16" i="12"/>
  <c r="N14" i="12"/>
  <c r="Z16" i="12"/>
  <c r="N16" i="12"/>
  <c r="Q15" i="12"/>
  <c r="T14" i="12"/>
  <c r="W13" i="12"/>
  <c r="Z14" i="12"/>
  <c r="W16" i="12"/>
  <c r="Z15" i="12"/>
  <c r="N15" i="12"/>
  <c r="I15" i="12" s="1"/>
  <c r="Q14" i="12"/>
  <c r="T13" i="12"/>
  <c r="W15" i="12"/>
  <c r="Q13" i="12"/>
  <c r="BE49" i="12"/>
  <c r="AO49" i="12"/>
  <c r="Q43" i="12"/>
  <c r="N44" i="12"/>
  <c r="Z44" i="12"/>
  <c r="T43" i="12"/>
  <c r="Q44" i="12"/>
  <c r="Z43" i="12"/>
  <c r="W44" i="12"/>
  <c r="W43" i="12"/>
  <c r="T44" i="12"/>
  <c r="N43" i="12"/>
  <c r="BH49" i="12"/>
  <c r="AR49" i="12"/>
  <c r="O77" i="12"/>
  <c r="J77" i="12" s="1"/>
  <c r="Q42" i="12"/>
  <c r="Z42" i="12"/>
  <c r="N42" i="12"/>
  <c r="W42" i="12"/>
  <c r="T42" i="12"/>
  <c r="AL49" i="12"/>
  <c r="AW5" i="12"/>
  <c r="AW77" i="12" s="1"/>
  <c r="Q71" i="12"/>
  <c r="N72" i="12"/>
  <c r="Z72" i="12"/>
  <c r="W73" i="12"/>
  <c r="T71" i="12"/>
  <c r="Q72" i="12"/>
  <c r="N73" i="12"/>
  <c r="Z73" i="12"/>
  <c r="W71" i="12"/>
  <c r="T72" i="12"/>
  <c r="Q73" i="12"/>
  <c r="N71" i="12"/>
  <c r="W72" i="12"/>
  <c r="Z71" i="12"/>
  <c r="T73" i="12"/>
  <c r="AS5" i="12"/>
  <c r="BJ49" i="12"/>
  <c r="BF49" i="12"/>
  <c r="AV49" i="12"/>
  <c r="AF49" i="12"/>
  <c r="Q20" i="12"/>
  <c r="T19" i="12"/>
  <c r="W18" i="12"/>
  <c r="Z17" i="12"/>
  <c r="N17" i="12"/>
  <c r="Q12" i="12"/>
  <c r="Z20" i="12"/>
  <c r="N20" i="12"/>
  <c r="Q19" i="12"/>
  <c r="T18" i="12"/>
  <c r="W17" i="12"/>
  <c r="Z12" i="12"/>
  <c r="N12" i="12"/>
  <c r="W12" i="12"/>
  <c r="W20" i="12"/>
  <c r="Z19" i="12"/>
  <c r="N19" i="12"/>
  <c r="Q18" i="12"/>
  <c r="T17" i="12"/>
  <c r="T20" i="12"/>
  <c r="W19" i="12"/>
  <c r="Z18" i="12"/>
  <c r="N18" i="12"/>
  <c r="Q17" i="12"/>
  <c r="T12" i="12"/>
  <c r="BC5" i="12"/>
  <c r="V49" i="12"/>
  <c r="S5" i="12"/>
  <c r="BD49" i="12"/>
  <c r="BD77" i="12" s="1"/>
  <c r="AN49" i="12"/>
  <c r="AT49" i="12"/>
  <c r="Q45" i="12"/>
  <c r="W41" i="12"/>
  <c r="Z40" i="12"/>
  <c r="N40" i="12"/>
  <c r="Q39" i="12"/>
  <c r="T38" i="12"/>
  <c r="W37" i="12"/>
  <c r="Z36" i="12"/>
  <c r="N36" i="12"/>
  <c r="Q35" i="12"/>
  <c r="T34" i="12"/>
  <c r="W33" i="12"/>
  <c r="Z32" i="12"/>
  <c r="N32" i="12"/>
  <c r="Q31" i="12"/>
  <c r="T30" i="12"/>
  <c r="W29" i="12"/>
  <c r="N41" i="12"/>
  <c r="T39" i="12"/>
  <c r="W38" i="12"/>
  <c r="T35" i="12"/>
  <c r="W34" i="12"/>
  <c r="Z33" i="12"/>
  <c r="T31" i="12"/>
  <c r="W30" i="12"/>
  <c r="N29" i="12"/>
  <c r="Z45" i="12"/>
  <c r="N45" i="12"/>
  <c r="T41" i="12"/>
  <c r="W40" i="12"/>
  <c r="Z39" i="12"/>
  <c r="N39" i="12"/>
  <c r="Q38" i="12"/>
  <c r="T37" i="12"/>
  <c r="W36" i="12"/>
  <c r="Z35" i="12"/>
  <c r="N35" i="12"/>
  <c r="Q34" i="12"/>
  <c r="T33" i="12"/>
  <c r="W32" i="12"/>
  <c r="Z31" i="12"/>
  <c r="N31" i="12"/>
  <c r="Q30" i="12"/>
  <c r="T29" i="12"/>
  <c r="T45" i="12"/>
  <c r="Q40" i="12"/>
  <c r="N37" i="12"/>
  <c r="Q36" i="12"/>
  <c r="N33" i="12"/>
  <c r="Q32" i="12"/>
  <c r="Z29" i="12"/>
  <c r="W45" i="12"/>
  <c r="Q41" i="12"/>
  <c r="T40" i="12"/>
  <c r="W39" i="12"/>
  <c r="Z38" i="12"/>
  <c r="N38" i="12"/>
  <c r="Q37" i="12"/>
  <c r="T36" i="12"/>
  <c r="W35" i="12"/>
  <c r="Z34" i="12"/>
  <c r="N34" i="12"/>
  <c r="Q33" i="12"/>
  <c r="T32" i="12"/>
  <c r="W31" i="12"/>
  <c r="Z30" i="12"/>
  <c r="N30" i="12"/>
  <c r="Q29" i="12"/>
  <c r="Z41" i="12"/>
  <c r="Z37" i="12"/>
  <c r="AG5" i="12"/>
  <c r="AN5" i="12"/>
  <c r="R5" i="12"/>
  <c r="AA5" i="12"/>
  <c r="X5" i="12"/>
  <c r="BF5" i="12"/>
  <c r="BJ5" i="12"/>
  <c r="J51" i="12"/>
  <c r="V5" i="12"/>
  <c r="K51" i="12"/>
  <c r="BA5" i="12"/>
  <c r="BA77" i="12" s="1"/>
  <c r="AT5" i="12"/>
  <c r="AZ49" i="12"/>
  <c r="AJ49" i="12"/>
  <c r="U5" i="12"/>
  <c r="BB5" i="12"/>
  <c r="K7" i="12"/>
  <c r="AP5" i="12"/>
  <c r="AU5" i="12"/>
  <c r="R65" i="12"/>
  <c r="J65" i="12" s="1"/>
  <c r="AK5" i="12"/>
  <c r="AK77" i="12" s="1"/>
  <c r="AB49" i="12"/>
  <c r="J6" i="12"/>
  <c r="AQ5" i="12"/>
  <c r="BE5" i="12"/>
  <c r="BE77" i="12" s="1"/>
  <c r="P5" i="12"/>
  <c r="AY5" i="12"/>
  <c r="AB5" i="12"/>
  <c r="BB49" i="12"/>
  <c r="BI49" i="12"/>
  <c r="AS49" i="12"/>
  <c r="AA49" i="12"/>
  <c r="J52" i="12"/>
  <c r="AF5" i="12"/>
  <c r="AV5" i="12"/>
  <c r="AV77" i="12" s="1"/>
  <c r="AL5" i="12"/>
  <c r="AL77" i="12" s="1"/>
  <c r="AX5" i="12"/>
  <c r="AX77" i="12" s="1"/>
  <c r="J7" i="12"/>
  <c r="P49" i="12"/>
  <c r="P77" i="12" s="1"/>
  <c r="K77" i="12" s="1"/>
  <c r="AJ5" i="12"/>
  <c r="AJ77" i="12" s="1"/>
  <c r="O5" i="12"/>
  <c r="AO5" i="12"/>
  <c r="AO77" i="12" s="1"/>
  <c r="AH5" i="12"/>
  <c r="AH77" i="12" s="1"/>
  <c r="BG5" i="12"/>
  <c r="BI5" i="12"/>
  <c r="AR5" i="12"/>
  <c r="Y5" i="12"/>
  <c r="K65" i="12"/>
  <c r="AZ5" i="12"/>
  <c r="BC49" i="12"/>
  <c r="AP49" i="12"/>
  <c r="R49" i="12"/>
  <c r="BH5" i="12"/>
  <c r="BH77" i="12" s="1"/>
  <c r="AI5" i="12"/>
  <c r="K6" i="12"/>
  <c r="AM5" i="12"/>
  <c r="AG77" i="12"/>
  <c r="AM49" i="12"/>
  <c r="BG49" i="12"/>
  <c r="AU49" i="12"/>
  <c r="AI49" i="12"/>
  <c r="AY49" i="12"/>
  <c r="AQ49" i="12"/>
  <c r="Y49" i="12"/>
  <c r="F63" i="4"/>
  <c r="F30" i="4"/>
  <c r="F52" i="4"/>
  <c r="G52" i="4"/>
  <c r="E63" i="4"/>
  <c r="G30" i="4"/>
  <c r="E30" i="4"/>
  <c r="E52" i="4"/>
  <c r="G63" i="4"/>
  <c r="Q70" i="12"/>
  <c r="T69" i="12"/>
  <c r="W68" i="12"/>
  <c r="Z67" i="12"/>
  <c r="N67" i="12"/>
  <c r="T66" i="12"/>
  <c r="Z65" i="12"/>
  <c r="N65" i="12"/>
  <c r="Z70" i="12"/>
  <c r="N70" i="12"/>
  <c r="Q69" i="12"/>
  <c r="T68" i="12"/>
  <c r="W67" i="12"/>
  <c r="W66" i="12"/>
  <c r="W70" i="12"/>
  <c r="Z69" i="12"/>
  <c r="N69" i="12"/>
  <c r="Q68" i="12"/>
  <c r="T67" i="12"/>
  <c r="Z66" i="12"/>
  <c r="N66" i="12"/>
  <c r="T65" i="12"/>
  <c r="Q67" i="12"/>
  <c r="Q65" i="12"/>
  <c r="Z68" i="12"/>
  <c r="W65" i="12"/>
  <c r="W69" i="12"/>
  <c r="N68" i="12"/>
  <c r="Q66" i="12"/>
  <c r="T61" i="12"/>
  <c r="W60" i="12"/>
  <c r="Z59" i="12"/>
  <c r="N59" i="12"/>
  <c r="Q58" i="12"/>
  <c r="Q57" i="12"/>
  <c r="Z56" i="12"/>
  <c r="N56" i="12"/>
  <c r="Q55" i="12"/>
  <c r="Q54" i="12"/>
  <c r="Z53" i="12"/>
  <c r="N53" i="12"/>
  <c r="T52" i="12"/>
  <c r="Z51" i="12"/>
  <c r="N51" i="12"/>
  <c r="T50" i="12"/>
  <c r="Q61" i="12"/>
  <c r="T60" i="12"/>
  <c r="W59" i="12"/>
  <c r="Z58" i="12"/>
  <c r="N58" i="12"/>
  <c r="T57" i="12"/>
  <c r="W56" i="12"/>
  <c r="Z55" i="12"/>
  <c r="N55" i="12"/>
  <c r="T54" i="12"/>
  <c r="W53" i="12"/>
  <c r="W52" i="12"/>
  <c r="Q51" i="12"/>
  <c r="W50" i="12"/>
  <c r="Z61" i="12"/>
  <c r="N61" i="12"/>
  <c r="Q60" i="12"/>
  <c r="T59" i="12"/>
  <c r="W58" i="12"/>
  <c r="W57" i="12"/>
  <c r="T56" i="12"/>
  <c r="W55" i="12"/>
  <c r="W54" i="12"/>
  <c r="T53" i="12"/>
  <c r="Z52" i="12"/>
  <c r="N52" i="12"/>
  <c r="T51" i="12"/>
  <c r="Z50" i="12"/>
  <c r="N50" i="12"/>
  <c r="T70" i="12"/>
  <c r="W61" i="12"/>
  <c r="N60" i="12"/>
  <c r="Q56" i="12"/>
  <c r="N54" i="12"/>
  <c r="Q52" i="12"/>
  <c r="Q50" i="12"/>
  <c r="T58" i="12"/>
  <c r="Z57" i="12"/>
  <c r="Q59" i="12"/>
  <c r="N57" i="12"/>
  <c r="Q53" i="12"/>
  <c r="Z60" i="12"/>
  <c r="T55" i="12"/>
  <c r="Z54" i="12"/>
  <c r="W51" i="12"/>
  <c r="Q28" i="12"/>
  <c r="T27" i="12"/>
  <c r="W26" i="12"/>
  <c r="Z25" i="12"/>
  <c r="N25" i="12"/>
  <c r="T23" i="12"/>
  <c r="Z11" i="12"/>
  <c r="N11" i="12"/>
  <c r="T10" i="12"/>
  <c r="Z28" i="12"/>
  <c r="N28" i="12"/>
  <c r="Q27" i="12"/>
  <c r="T26" i="12"/>
  <c r="W25" i="12"/>
  <c r="W23" i="12"/>
  <c r="W11" i="12"/>
  <c r="W10" i="12"/>
  <c r="T9" i="12"/>
  <c r="Z8" i="12"/>
  <c r="N8" i="12"/>
  <c r="T7" i="12"/>
  <c r="Z6" i="12"/>
  <c r="N6" i="12"/>
  <c r="W28" i="12"/>
  <c r="Z27" i="12"/>
  <c r="N27" i="12"/>
  <c r="Q26" i="12"/>
  <c r="T25" i="12"/>
  <c r="Z23" i="12"/>
  <c r="N23" i="12"/>
  <c r="T11" i="12"/>
  <c r="Z10" i="12"/>
  <c r="N10" i="12"/>
  <c r="Q9" i="12"/>
  <c r="Q8" i="12"/>
  <c r="W7" i="12"/>
  <c r="Q6" i="12"/>
  <c r="Q7" i="12"/>
  <c r="T28" i="12"/>
  <c r="W27" i="12"/>
  <c r="Z26" i="12"/>
  <c r="N26" i="12"/>
  <c r="Q25" i="12"/>
  <c r="Q23" i="12"/>
  <c r="Q11" i="12"/>
  <c r="Q10" i="12"/>
  <c r="Z9" i="12"/>
  <c r="N9" i="12"/>
  <c r="T8" i="12"/>
  <c r="Z7" i="12"/>
  <c r="N7" i="12"/>
  <c r="T6" i="12"/>
  <c r="W9" i="12"/>
  <c r="W8" i="12"/>
  <c r="W6" i="12"/>
  <c r="J50" i="12"/>
  <c r="K50" i="12"/>
  <c r="I14" i="12" l="1"/>
  <c r="I16" i="12"/>
  <c r="I13" i="12"/>
  <c r="BJ77" i="12"/>
  <c r="AR77" i="12"/>
  <c r="N49" i="12"/>
  <c r="K49" i="12"/>
  <c r="I43" i="12"/>
  <c r="I44" i="12"/>
  <c r="Z49" i="12"/>
  <c r="BI77" i="12"/>
  <c r="BC77" i="12"/>
  <c r="BF77" i="12"/>
  <c r="I42" i="12"/>
  <c r="AP77" i="12"/>
  <c r="AS77" i="12"/>
  <c r="I71" i="12"/>
  <c r="I73" i="12"/>
  <c r="I72" i="12"/>
  <c r="AF77" i="12"/>
  <c r="I18" i="12"/>
  <c r="I20" i="12"/>
  <c r="I19" i="12"/>
  <c r="I12" i="12"/>
  <c r="I17" i="12"/>
  <c r="N5" i="12"/>
  <c r="AN77" i="12"/>
  <c r="J49" i="12"/>
  <c r="T49" i="12"/>
  <c r="AU77" i="12"/>
  <c r="I33" i="12"/>
  <c r="AT77" i="12"/>
  <c r="I30" i="12"/>
  <c r="I39" i="12"/>
  <c r="I32" i="12"/>
  <c r="I34" i="12"/>
  <c r="I37" i="12"/>
  <c r="I45" i="12"/>
  <c r="I36" i="12"/>
  <c r="I38" i="12"/>
  <c r="I31" i="12"/>
  <c r="I40" i="12"/>
  <c r="I35" i="12"/>
  <c r="I29" i="12"/>
  <c r="I41" i="12"/>
  <c r="BB77" i="12"/>
  <c r="W5" i="12"/>
  <c r="AQ77" i="12"/>
  <c r="J5" i="12"/>
  <c r="Z5" i="12"/>
  <c r="AZ77" i="12"/>
  <c r="Q5" i="12"/>
  <c r="AY77" i="12"/>
  <c r="T5" i="12"/>
  <c r="K5" i="12"/>
  <c r="BG77" i="12"/>
  <c r="Z77" i="12" s="1"/>
  <c r="Q49" i="12"/>
  <c r="W49" i="12"/>
  <c r="AI77" i="12"/>
  <c r="AM77" i="12"/>
  <c r="I68" i="12"/>
  <c r="I7" i="12"/>
  <c r="I8" i="12"/>
  <c r="I28" i="12"/>
  <c r="I54" i="12"/>
  <c r="I66" i="12"/>
  <c r="I69" i="12"/>
  <c r="I9" i="12"/>
  <c r="I26" i="12"/>
  <c r="I10" i="12"/>
  <c r="I23" i="12"/>
  <c r="I27" i="12"/>
  <c r="I11" i="12"/>
  <c r="I25" i="12"/>
  <c r="I57" i="12"/>
  <c r="I52" i="12"/>
  <c r="I70" i="12"/>
  <c r="I60" i="12"/>
  <c r="I50" i="12"/>
  <c r="I55" i="12"/>
  <c r="I58" i="12"/>
  <c r="I53" i="12"/>
  <c r="I56" i="12"/>
  <c r="I59" i="12"/>
  <c r="I67" i="12"/>
  <c r="I6" i="12"/>
  <c r="I61" i="12"/>
  <c r="I51" i="12"/>
  <c r="I65" i="12"/>
  <c r="N77" i="12" l="1"/>
  <c r="T77" i="12"/>
  <c r="I5" i="12"/>
  <c r="I49" i="12"/>
  <c r="W77" i="12"/>
  <c r="Q77" i="12"/>
  <c r="AO54" i="4"/>
  <c r="BM54" i="4"/>
  <c r="AW36" i="4"/>
  <c r="CS58" i="4"/>
  <c r="BE67" i="4"/>
  <c r="CC46" i="4"/>
  <c r="BU32" i="4"/>
  <c r="CS35" i="4"/>
  <c r="AO43" i="4"/>
  <c r="BM53" i="4"/>
  <c r="AW15" i="4"/>
  <c r="CK67" i="4"/>
  <c r="Y24" i="4"/>
  <c r="CC36" i="4"/>
  <c r="AO35" i="4"/>
  <c r="BU27" i="4"/>
  <c r="AO16" i="4"/>
  <c r="BM44" i="4"/>
  <c r="AW24" i="4"/>
  <c r="CK46" i="4"/>
  <c r="Y36" i="4"/>
  <c r="BU15" i="4"/>
  <c r="I54" i="4"/>
  <c r="AG46" i="4"/>
  <c r="AW46" i="4"/>
  <c r="CK55" i="4"/>
  <c r="Y7" i="4"/>
  <c r="Q54" i="4"/>
  <c r="I53" i="4"/>
  <c r="BU16" i="4"/>
  <c r="I44" i="4"/>
  <c r="AG36" i="4"/>
  <c r="AW19" i="4"/>
  <c r="CK44" i="4"/>
  <c r="Y21" i="4"/>
  <c r="Q36" i="4"/>
  <c r="BM56" i="4"/>
  <c r="BU23" i="4"/>
  <c r="I56" i="4"/>
  <c r="AG74" i="4"/>
  <c r="CS9" i="4"/>
  <c r="CK26" i="4"/>
  <c r="Y29" i="4"/>
  <c r="Q58" i="4"/>
  <c r="BM59" i="4"/>
  <c r="Y26" i="4"/>
  <c r="CC44" i="4"/>
  <c r="Q43" i="4"/>
  <c r="Y44" i="4"/>
  <c r="CC15" i="4"/>
  <c r="AW29" i="4"/>
  <c r="CC16" i="4"/>
  <c r="Y55" i="4"/>
  <c r="BU36" i="4"/>
  <c r="I74" i="4"/>
  <c r="AG73" i="4"/>
  <c r="AW65" i="4"/>
  <c r="CK16" i="4"/>
  <c r="Y33" i="4"/>
  <c r="Q73" i="4"/>
  <c r="I71" i="4"/>
  <c r="BU65" i="4"/>
  <c r="I8" i="4"/>
  <c r="AG55" i="4"/>
  <c r="AW66" i="4"/>
  <c r="CK27" i="4"/>
  <c r="Y70" i="4"/>
  <c r="Q21" i="4"/>
  <c r="BM67" i="4"/>
  <c r="BU73" i="4"/>
  <c r="I66" i="4"/>
  <c r="AG70" i="4"/>
  <c r="CS26" i="4"/>
  <c r="CK24" i="4"/>
  <c r="Y16" i="4"/>
  <c r="Q74" i="4"/>
  <c r="AG67" i="4"/>
  <c r="Q33" i="4"/>
  <c r="I57" i="4"/>
  <c r="BE9" i="4"/>
  <c r="AW16" i="4"/>
  <c r="CK36" i="4"/>
  <c r="AO9" i="4"/>
  <c r="BM9" i="4"/>
  <c r="AW9" i="4"/>
  <c r="CS57" i="4"/>
  <c r="BE74" i="4"/>
  <c r="CC67" i="4"/>
  <c r="BU74" i="4"/>
  <c r="AW25" i="4"/>
  <c r="AO73" i="4"/>
  <c r="BM73" i="4"/>
  <c r="AW28" i="4"/>
  <c r="CS66" i="4"/>
  <c r="BE70" i="4"/>
  <c r="CC70" i="4"/>
  <c r="BU35" i="4"/>
  <c r="CS24" i="4"/>
  <c r="AO36" i="4"/>
  <c r="CS15" i="4"/>
  <c r="Q32" i="4"/>
  <c r="Q25" i="4"/>
  <c r="AO44" i="4"/>
  <c r="Q16" i="4"/>
  <c r="Q59" i="4"/>
  <c r="Q15" i="4"/>
  <c r="CS55" i="4"/>
  <c r="I21" i="4"/>
  <c r="I27" i="4"/>
  <c r="I22" i="4"/>
  <c r="BE22" i="4"/>
  <c r="I25" i="4"/>
  <c r="BE21" i="4"/>
  <c r="I29" i="4"/>
  <c r="CK59" i="4"/>
  <c r="I19" i="4"/>
  <c r="BE28" i="4"/>
  <c r="BE18" i="4"/>
  <c r="BE23" i="4"/>
  <c r="I26" i="4"/>
  <c r="BE36" i="4"/>
  <c r="AG56" i="4"/>
  <c r="AG7" i="4"/>
  <c r="CS71" i="4"/>
  <c r="BU9" i="4"/>
  <c r="BM65" i="4"/>
  <c r="BE65" i="4"/>
  <c r="BU8" i="4"/>
  <c r="AO22" i="4"/>
  <c r="BM55" i="4"/>
  <c r="AW26" i="4"/>
  <c r="CK25" i="4"/>
  <c r="Y35" i="4"/>
  <c r="Q67" i="4"/>
  <c r="I73" i="4"/>
  <c r="BU57" i="4"/>
  <c r="I55" i="4"/>
  <c r="AG19" i="4"/>
  <c r="AW43" i="4"/>
  <c r="CK74" i="4"/>
  <c r="Y23" i="4"/>
  <c r="Q70" i="4"/>
  <c r="I69" i="4"/>
  <c r="BU44" i="4"/>
  <c r="I58" i="4"/>
  <c r="AG71" i="4"/>
  <c r="AW71" i="4"/>
  <c r="CK56" i="4"/>
  <c r="Y58" i="4"/>
  <c r="BU56" i="4"/>
  <c r="I67" i="4"/>
  <c r="AG21" i="4"/>
  <c r="CS21" i="4"/>
  <c r="CK71" i="4"/>
  <c r="Y25" i="4"/>
  <c r="Q24" i="4"/>
  <c r="BM23" i="4"/>
  <c r="BU69" i="4"/>
  <c r="I70" i="4"/>
  <c r="AG44" i="4"/>
  <c r="CS27" i="4"/>
  <c r="CK66" i="4"/>
  <c r="CC56" i="4"/>
  <c r="Q27" i="4"/>
  <c r="AG27" i="4"/>
  <c r="AO25" i="4"/>
  <c r="BM25" i="4"/>
  <c r="AG18" i="4"/>
  <c r="CS16" i="4"/>
  <c r="BE59" i="4"/>
  <c r="CC57" i="4"/>
  <c r="Q57" i="4"/>
  <c r="AG33" i="4"/>
  <c r="Q9" i="4"/>
  <c r="CS53" i="4"/>
  <c r="BE43" i="4"/>
  <c r="CK32" i="4"/>
  <c r="CC18" i="4"/>
  <c r="CK21" i="4"/>
  <c r="AO67" i="4"/>
  <c r="Y18" i="4"/>
  <c r="BU29" i="4"/>
  <c r="I46" i="4"/>
  <c r="AG9" i="4"/>
  <c r="CS23" i="4"/>
  <c r="CK35" i="4"/>
  <c r="Y74" i="4"/>
  <c r="Q65" i="4"/>
  <c r="AG54" i="4"/>
  <c r="AO24" i="4"/>
  <c r="BM24" i="4"/>
  <c r="AG69" i="4"/>
  <c r="CS8" i="4"/>
  <c r="BE56" i="4"/>
  <c r="CC28" i="4"/>
  <c r="Q28" i="4"/>
  <c r="AG66" i="4"/>
  <c r="AO57" i="4"/>
  <c r="BM57" i="4"/>
  <c r="AG23" i="4"/>
  <c r="CS44" i="4"/>
  <c r="BE54" i="4"/>
  <c r="CC7" i="4"/>
  <c r="Q7" i="4"/>
  <c r="AW23" i="4"/>
  <c r="CK70" i="4"/>
  <c r="AG57" i="4"/>
  <c r="Y22" i="4"/>
  <c r="CC35" i="4"/>
  <c r="BU33" i="4"/>
  <c r="AO23" i="4"/>
  <c r="BM21" i="4"/>
  <c r="AW58" i="4"/>
  <c r="CK23" i="4"/>
  <c r="Y28" i="4"/>
  <c r="CC22" i="4"/>
  <c r="AO65" i="4"/>
  <c r="BU22" i="4"/>
  <c r="AO55" i="4"/>
  <c r="BM74" i="4"/>
  <c r="AW59" i="4"/>
  <c r="CK65" i="4"/>
  <c r="Y66" i="4"/>
  <c r="Q46" i="4"/>
  <c r="I7" i="4"/>
  <c r="BU54" i="4"/>
  <c r="I43" i="4"/>
  <c r="CK57" i="4"/>
  <c r="BM26" i="4"/>
  <c r="Q44" i="4"/>
  <c r="CS74" i="4"/>
  <c r="BM19" i="4"/>
  <c r="Q26" i="4"/>
  <c r="BE8" i="4"/>
  <c r="BE19" i="4"/>
  <c r="BE24" i="4"/>
  <c r="BE16" i="4"/>
  <c r="BE26" i="4"/>
  <c r="BM71" i="4"/>
  <c r="AG25" i="4"/>
  <c r="Q29" i="4"/>
  <c r="BM69" i="4"/>
  <c r="CC53" i="4"/>
  <c r="AW21" i="4"/>
  <c r="AW18" i="4"/>
  <c r="AO70" i="4"/>
  <c r="BU59" i="4"/>
  <c r="I65" i="4"/>
  <c r="AG32" i="4"/>
  <c r="CS18" i="4"/>
  <c r="CK28" i="4"/>
  <c r="Y27" i="4"/>
  <c r="Q22" i="4"/>
  <c r="BM46" i="4"/>
  <c r="BU24" i="4"/>
  <c r="I9" i="4"/>
  <c r="AG58" i="4"/>
  <c r="CS7" i="4"/>
  <c r="CK54" i="4"/>
  <c r="Y65" i="4"/>
  <c r="Q53" i="4"/>
  <c r="AG28" i="4"/>
  <c r="BU7" i="4"/>
  <c r="I36" i="4"/>
  <c r="AG26" i="4"/>
  <c r="CS32" i="4"/>
  <c r="BE73" i="4"/>
  <c r="CC32" i="4"/>
  <c r="AO29" i="4"/>
  <c r="BM29" i="4"/>
  <c r="AG16" i="4"/>
  <c r="CS43" i="4"/>
  <c r="BE33" i="4"/>
  <c r="CC66" i="4"/>
  <c r="Q66" i="4"/>
  <c r="AW55" i="4"/>
  <c r="AO53" i="4"/>
  <c r="BM36" i="4"/>
  <c r="AW69" i="4"/>
  <c r="CS67" i="4"/>
  <c r="BE58" i="4"/>
  <c r="CC9" i="4"/>
  <c r="BU58" i="4"/>
  <c r="AW7" i="4"/>
  <c r="AO8" i="4"/>
  <c r="BM8" i="4"/>
  <c r="AW54" i="4"/>
  <c r="CS69" i="4"/>
  <c r="BE57" i="4"/>
  <c r="CC73" i="4"/>
  <c r="AO26" i="4"/>
  <c r="CS29" i="4"/>
  <c r="CK58" i="4"/>
  <c r="BE44" i="4"/>
  <c r="CC43" i="4"/>
  <c r="Y9" i="4"/>
  <c r="BM7" i="4"/>
  <c r="CK73" i="4"/>
  <c r="AG53" i="4"/>
  <c r="Y73" i="4"/>
  <c r="AO66" i="4"/>
  <c r="BM66" i="4"/>
  <c r="AW67" i="4"/>
  <c r="CS59" i="4"/>
  <c r="BE7" i="4"/>
  <c r="CC23" i="4"/>
  <c r="BU71" i="4"/>
  <c r="AW44" i="4"/>
  <c r="AO33" i="4"/>
  <c r="BM33" i="4"/>
  <c r="AW57" i="4"/>
  <c r="CS65" i="4"/>
  <c r="BE35" i="4"/>
  <c r="CC54" i="4"/>
  <c r="BU26" i="4"/>
  <c r="CS19" i="4"/>
  <c r="AO18" i="4"/>
  <c r="BM18" i="4"/>
  <c r="AW22" i="4"/>
  <c r="CS70" i="4"/>
  <c r="BE55" i="4"/>
  <c r="CC24" i="4"/>
  <c r="AO15" i="4"/>
  <c r="CK53" i="4"/>
  <c r="CS73" i="4"/>
  <c r="AW33" i="4"/>
  <c r="Q8" i="4"/>
  <c r="CK7" i="4"/>
  <c r="BU25" i="4"/>
  <c r="I59" i="4"/>
  <c r="AG22" i="4"/>
  <c r="AW35" i="4"/>
  <c r="CK69" i="4"/>
  <c r="Y46" i="4"/>
  <c r="Q19" i="4"/>
  <c r="BM35" i="4"/>
  <c r="BU28" i="4"/>
  <c r="I35" i="4"/>
  <c r="AG24" i="4"/>
  <c r="CS22" i="4"/>
  <c r="CK43" i="4"/>
  <c r="Y56" i="4"/>
  <c r="Q55" i="4"/>
  <c r="BM22" i="4"/>
  <c r="BU53" i="4"/>
  <c r="BM27" i="4"/>
  <c r="Y15" i="4"/>
  <c r="CS46" i="4"/>
  <c r="Q23" i="4"/>
  <c r="BE53" i="4"/>
  <c r="Y32" i="4"/>
  <c r="AG59" i="4"/>
  <c r="BU46" i="4"/>
  <c r="Y8" i="4"/>
  <c r="I23" i="4"/>
  <c r="I16" i="4"/>
  <c r="I24" i="4"/>
  <c r="AO71" i="4"/>
  <c r="CS28" i="4"/>
  <c r="CC29" i="4"/>
  <c r="AO69" i="4"/>
  <c r="BE69" i="4"/>
  <c r="AO32" i="4"/>
  <c r="CS56" i="4"/>
  <c r="CC33" i="4"/>
  <c r="BM70" i="4"/>
  <c r="CC26" i="4"/>
  <c r="BM16" i="4"/>
  <c r="CC21" i="4"/>
  <c r="BM15" i="4"/>
  <c r="CC74" i="4"/>
  <c r="CC8" i="4"/>
  <c r="Y43" i="4"/>
  <c r="BM32" i="4"/>
  <c r="CC19" i="4"/>
  <c r="BM58" i="4"/>
  <c r="CC55" i="4"/>
  <c r="AG29" i="4"/>
  <c r="Q18" i="4"/>
  <c r="CS54" i="4"/>
  <c r="BM43" i="4"/>
  <c r="CC71" i="4"/>
  <c r="BM28" i="4"/>
  <c r="CC69" i="4"/>
  <c r="AG35" i="4"/>
  <c r="CC27" i="4"/>
  <c r="BE27" i="4"/>
  <c r="BE29" i="4"/>
  <c r="I28" i="4"/>
  <c r="BE32" i="4"/>
  <c r="BE71" i="4"/>
  <c r="BE15" i="4"/>
  <c r="AW74" i="4"/>
  <c r="BU43" i="4"/>
  <c r="AW32" i="4"/>
  <c r="AO46" i="4"/>
  <c r="AW56" i="4"/>
  <c r="I33" i="4"/>
  <c r="CS36" i="4"/>
  <c r="BE46" i="4"/>
  <c r="AW70" i="4"/>
  <c r="AO56" i="4"/>
  <c r="AW8" i="4"/>
  <c r="AO19" i="4"/>
  <c r="AW53" i="4"/>
  <c r="I32" i="4"/>
  <c r="BU70" i="4"/>
  <c r="AG8" i="4"/>
  <c r="Q71" i="4"/>
  <c r="AG65" i="4"/>
  <c r="Q69" i="4"/>
  <c r="CC65" i="4"/>
  <c r="CC59" i="4"/>
  <c r="I18" i="4"/>
  <c r="AO74" i="4"/>
  <c r="BE66" i="4"/>
  <c r="AO7" i="4"/>
  <c r="CK15" i="4"/>
  <c r="BU18" i="4"/>
  <c r="CK18" i="4"/>
  <c r="BU21" i="4"/>
  <c r="CK33" i="4"/>
  <c r="CK22" i="4"/>
  <c r="Y71" i="4"/>
  <c r="BU67" i="4"/>
  <c r="CK8" i="4"/>
  <c r="BU19" i="4"/>
  <c r="CK9" i="4"/>
  <c r="BU55" i="4"/>
  <c r="CK19" i="4"/>
  <c r="Q56" i="4"/>
  <c r="CK29" i="4"/>
  <c r="CS25" i="4"/>
  <c r="AG43" i="4"/>
  <c r="CS33" i="4"/>
  <c r="AW73" i="4"/>
  <c r="Q35" i="4"/>
  <c r="CC25" i="4"/>
  <c r="BE25" i="4"/>
  <c r="I15" i="4"/>
  <c r="BU66" i="4"/>
  <c r="CC58" i="4"/>
  <c r="Y67" i="4"/>
  <c r="AO27" i="4"/>
  <c r="Y19" i="4"/>
  <c r="AO58" i="4"/>
  <c r="Y54" i="4"/>
  <c r="Y69" i="4"/>
  <c r="AG15" i="4"/>
  <c r="AO59" i="4"/>
  <c r="Y59" i="4"/>
  <c r="AO21" i="4"/>
  <c r="Y57" i="4"/>
  <c r="Y53" i="4"/>
  <c r="AO28" i="4"/>
  <c r="AW27" i="4"/>
  <c r="Y61" i="4" l="1"/>
  <c r="AO20" i="4"/>
  <c r="AG14" i="4"/>
  <c r="Y68" i="4"/>
  <c r="I14" i="4"/>
  <c r="Q34" i="4"/>
  <c r="AW72" i="4"/>
  <c r="AG42" i="4"/>
  <c r="BU20" i="4"/>
  <c r="CK17" i="4"/>
  <c r="BU17" i="4"/>
  <c r="CK14" i="4"/>
  <c r="AO11" i="4"/>
  <c r="I17" i="4"/>
  <c r="CC64" i="4"/>
  <c r="Q68" i="4"/>
  <c r="AG64" i="4"/>
  <c r="I31" i="4"/>
  <c r="AW61" i="4"/>
  <c r="AO45" i="4"/>
  <c r="AW31" i="4"/>
  <c r="BU42" i="4"/>
  <c r="AG34" i="4"/>
  <c r="CC68" i="4"/>
  <c r="BM42" i="4"/>
  <c r="Q17" i="4"/>
  <c r="BM31" i="4"/>
  <c r="Y42" i="4"/>
  <c r="BM14" i="4"/>
  <c r="CC20" i="4"/>
  <c r="AO31" i="4"/>
  <c r="AO68" i="4"/>
  <c r="BU45" i="4"/>
  <c r="Y31" i="4"/>
  <c r="CS45" i="4"/>
  <c r="Y14" i="4"/>
  <c r="BU61" i="4"/>
  <c r="CK42" i="4"/>
  <c r="I34" i="4"/>
  <c r="BM34" i="4"/>
  <c r="Y45" i="4"/>
  <c r="CK68" i="4"/>
  <c r="AW34" i="4"/>
  <c r="CK11" i="4"/>
  <c r="CS72" i="4"/>
  <c r="CK61" i="4"/>
  <c r="AO14" i="4"/>
  <c r="BM17" i="4"/>
  <c r="AO17" i="4"/>
  <c r="CS64" i="4"/>
  <c r="Y72" i="4"/>
  <c r="AG61" i="4"/>
  <c r="CK72" i="4"/>
  <c r="BM11" i="4"/>
  <c r="CC42" i="4"/>
  <c r="CC72" i="4"/>
  <c r="CS68" i="4"/>
  <c r="AW11" i="4"/>
  <c r="AW68" i="4"/>
  <c r="AO61" i="4"/>
  <c r="CS42" i="4"/>
  <c r="CC31" i="4"/>
  <c r="CS31" i="4"/>
  <c r="BU11" i="4"/>
  <c r="Q61" i="4"/>
  <c r="Y64" i="4"/>
  <c r="CS11" i="4"/>
  <c r="BM45" i="4"/>
  <c r="CS17" i="4"/>
  <c r="AG31" i="4"/>
  <c r="I64" i="4"/>
  <c r="AW17" i="4"/>
  <c r="AW20" i="4"/>
  <c r="CC61" i="4"/>
  <c r="BM68" i="4"/>
  <c r="I42" i="4"/>
  <c r="I11" i="4"/>
  <c r="Q45" i="4"/>
  <c r="CK64" i="4"/>
  <c r="AO64" i="4"/>
  <c r="BM20" i="4"/>
  <c r="CC34" i="4"/>
  <c r="Q11" i="4"/>
  <c r="CC11" i="4"/>
  <c r="AG68" i="4"/>
  <c r="Q64" i="4"/>
  <c r="CK34" i="4"/>
  <c r="I45" i="4"/>
  <c r="I49" i="4" s="1"/>
  <c r="Y17" i="4"/>
  <c r="CK20" i="4"/>
  <c r="CK37" i="4" s="1"/>
  <c r="CK39" i="4" s="1"/>
  <c r="CC17" i="4"/>
  <c r="CK31" i="4"/>
  <c r="CS61" i="4"/>
  <c r="AG17" i="4"/>
  <c r="BU68" i="4"/>
  <c r="CS20" i="4"/>
  <c r="AG20" i="4"/>
  <c r="I68" i="4"/>
  <c r="AW42" i="4"/>
  <c r="I72" i="4"/>
  <c r="Y34" i="4"/>
  <c r="BM64" i="4"/>
  <c r="AG11" i="4"/>
  <c r="I20" i="4"/>
  <c r="Q14" i="4"/>
  <c r="Q31" i="4"/>
  <c r="CS14" i="4"/>
  <c r="BU34" i="4"/>
  <c r="BM72" i="4"/>
  <c r="AO72" i="4"/>
  <c r="BU72" i="4"/>
  <c r="Q20" i="4"/>
  <c r="BU64" i="4"/>
  <c r="Q72" i="4"/>
  <c r="AW64" i="4"/>
  <c r="AG72" i="4"/>
  <c r="CC14" i="4"/>
  <c r="CC37" i="4" s="1"/>
  <c r="CC39" i="4" s="1"/>
  <c r="Q42" i="4"/>
  <c r="Q49" i="4" s="1"/>
  <c r="Y20" i="4"/>
  <c r="I61" i="4"/>
  <c r="Y11" i="4"/>
  <c r="AW45" i="4"/>
  <c r="AW49" i="4" s="1"/>
  <c r="AG45" i="4"/>
  <c r="AG49" i="4" s="1"/>
  <c r="BU14" i="4"/>
  <c r="CK45" i="4"/>
  <c r="CK49" i="4" s="1"/>
  <c r="AO34" i="4"/>
  <c r="AW14" i="4"/>
  <c r="BM61" i="4"/>
  <c r="AO42" i="4"/>
  <c r="AO49" i="4" s="1"/>
  <c r="CS34" i="4"/>
  <c r="BU31" i="4"/>
  <c r="CC45" i="4"/>
  <c r="CC49" i="4" s="1"/>
  <c r="CS49" i="4"/>
  <c r="I76" i="4"/>
  <c r="I77" i="12"/>
  <c r="I37" i="4"/>
  <c r="R103" i="7"/>
  <c r="R101" i="7"/>
  <c r="R99" i="7"/>
  <c r="Q86" i="7"/>
  <c r="N86" i="7"/>
  <c r="M86" i="7"/>
  <c r="L86" i="7"/>
  <c r="I86" i="7"/>
  <c r="H86" i="7"/>
  <c r="C86" i="7"/>
  <c r="P86" i="7"/>
  <c r="O86" i="7"/>
  <c r="K86" i="7"/>
  <c r="J86" i="7"/>
  <c r="G86" i="7"/>
  <c r="Q71" i="7"/>
  <c r="P71" i="7"/>
  <c r="O71" i="7"/>
  <c r="N71" i="7"/>
  <c r="M71" i="7"/>
  <c r="L71" i="7"/>
  <c r="J71" i="7"/>
  <c r="I71" i="7"/>
  <c r="H71" i="7"/>
  <c r="G71" i="7"/>
  <c r="K71" i="7"/>
  <c r="R56" i="7"/>
  <c r="R46" i="7"/>
  <c r="R45" i="7"/>
  <c r="R44" i="7"/>
  <c r="R36" i="7"/>
  <c r="R35" i="7"/>
  <c r="R33" i="7"/>
  <c r="R25" i="7"/>
  <c r="R11" i="7"/>
  <c r="R9" i="7"/>
  <c r="R5" i="7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L2" i="6" a="1"/>
  <c r="AO1" i="6" s="1"/>
  <c r="AP1" i="6"/>
  <c r="AM1" i="6"/>
  <c r="AL1" i="6"/>
  <c r="AI1" i="6"/>
  <c r="AH1" i="6"/>
  <c r="AE1" i="6"/>
  <c r="AD1" i="6"/>
  <c r="AA1" i="6"/>
  <c r="Z1" i="6"/>
  <c r="W1" i="6"/>
  <c r="V1" i="6"/>
  <c r="S1" i="6"/>
  <c r="R1" i="6"/>
  <c r="O1" i="6"/>
  <c r="N1" i="6"/>
  <c r="Q37" i="4" l="1"/>
  <c r="Q39" i="4" s="1"/>
  <c r="BM37" i="4"/>
  <c r="BM39" i="4" s="1"/>
  <c r="Y49" i="4"/>
  <c r="BU49" i="4"/>
  <c r="I39" i="4"/>
  <c r="Y37" i="4"/>
  <c r="Y39" i="4" s="1"/>
  <c r="BM49" i="4"/>
  <c r="AG37" i="4"/>
  <c r="AG39" i="4" s="1"/>
  <c r="BU37" i="4"/>
  <c r="BU39" i="4" s="1"/>
  <c r="AW37" i="4"/>
  <c r="AW39" i="4" s="1"/>
  <c r="CS37" i="4"/>
  <c r="CS39" i="4" s="1"/>
  <c r="AO37" i="4"/>
  <c r="AO39" i="4" s="1"/>
  <c r="I78" i="4"/>
  <c r="I80" i="4" s="1"/>
  <c r="CK76" i="4"/>
  <c r="CK78" i="4" s="1"/>
  <c r="C71" i="7"/>
  <c r="R71" i="7" s="1"/>
  <c r="R3" i="7"/>
  <c r="R72" i="7"/>
  <c r="R86" i="7"/>
  <c r="R87" i="7"/>
  <c r="P1" i="6"/>
  <c r="T1" i="6"/>
  <c r="X1" i="6"/>
  <c r="AB1" i="6"/>
  <c r="AF1" i="6"/>
  <c r="AJ1" i="6"/>
  <c r="AN1" i="6"/>
  <c r="L2" i="6"/>
  <c r="L1" i="6" s="1"/>
  <c r="M1" i="6"/>
  <c r="Q1" i="6"/>
  <c r="U1" i="6"/>
  <c r="Y1" i="6"/>
  <c r="AC1" i="6"/>
  <c r="AG1" i="6"/>
  <c r="AK1" i="6"/>
  <c r="CK80" i="4" l="1"/>
  <c r="I52" i="6"/>
  <c r="E52" i="6"/>
  <c r="G51" i="6"/>
  <c r="I50" i="6"/>
  <c r="E50" i="6"/>
  <c r="G49" i="6"/>
  <c r="I48" i="6"/>
  <c r="E48" i="6"/>
  <c r="G47" i="6"/>
  <c r="I46" i="6"/>
  <c r="E46" i="6"/>
  <c r="G45" i="6"/>
  <c r="I44" i="6"/>
  <c r="E44" i="6"/>
  <c r="G43" i="6"/>
  <c r="I42" i="6"/>
  <c r="E42" i="6"/>
  <c r="G41" i="6"/>
  <c r="I40" i="6"/>
  <c r="E40" i="6"/>
  <c r="G39" i="6"/>
  <c r="I36" i="6"/>
  <c r="E36" i="6"/>
  <c r="G35" i="6"/>
  <c r="I33" i="6"/>
  <c r="E33" i="6"/>
  <c r="G32" i="6"/>
  <c r="I31" i="6"/>
  <c r="E31" i="6"/>
  <c r="G30" i="6"/>
  <c r="I29" i="6"/>
  <c r="E29" i="6"/>
  <c r="G28" i="6"/>
  <c r="I27" i="6"/>
  <c r="E27" i="6"/>
  <c r="G26" i="6"/>
  <c r="I25" i="6"/>
  <c r="E25" i="6"/>
  <c r="G24" i="6"/>
  <c r="I23" i="6"/>
  <c r="E23" i="6"/>
  <c r="G22" i="6"/>
  <c r="I21" i="6"/>
  <c r="E21" i="6"/>
  <c r="G20" i="6"/>
  <c r="I19" i="6"/>
  <c r="E19" i="6"/>
  <c r="G18" i="6"/>
  <c r="I17" i="6"/>
  <c r="E17" i="6"/>
  <c r="G16" i="6"/>
  <c r="I15" i="6"/>
  <c r="E15" i="6"/>
  <c r="F14" i="6"/>
  <c r="H11" i="6"/>
  <c r="F10" i="6"/>
  <c r="H9" i="6"/>
  <c r="F8" i="6"/>
  <c r="H7" i="6"/>
  <c r="F6" i="6"/>
  <c r="H5" i="6"/>
  <c r="F4" i="6"/>
  <c r="H3" i="6"/>
  <c r="F52" i="6"/>
  <c r="H49" i="6"/>
  <c r="F48" i="6"/>
  <c r="F46" i="6"/>
  <c r="H43" i="6"/>
  <c r="F42" i="6"/>
  <c r="H52" i="6"/>
  <c r="F51" i="6"/>
  <c r="H50" i="6"/>
  <c r="F49" i="6"/>
  <c r="H48" i="6"/>
  <c r="F47" i="6"/>
  <c r="H46" i="6"/>
  <c r="F45" i="6"/>
  <c r="H44" i="6"/>
  <c r="F43" i="6"/>
  <c r="H42" i="6"/>
  <c r="F41" i="6"/>
  <c r="H40" i="6"/>
  <c r="F39" i="6"/>
  <c r="H36" i="6"/>
  <c r="F35" i="6"/>
  <c r="H33" i="6"/>
  <c r="F32" i="6"/>
  <c r="H31" i="6"/>
  <c r="F30" i="6"/>
  <c r="H29" i="6"/>
  <c r="F28" i="6"/>
  <c r="H27" i="6"/>
  <c r="F26" i="6"/>
  <c r="H25" i="6"/>
  <c r="F24" i="6"/>
  <c r="H23" i="6"/>
  <c r="F22" i="6"/>
  <c r="H21" i="6"/>
  <c r="F20" i="6"/>
  <c r="H19" i="6"/>
  <c r="F18" i="6"/>
  <c r="H17" i="6"/>
  <c r="F16" i="6"/>
  <c r="H15" i="6"/>
  <c r="I14" i="6"/>
  <c r="E14" i="6"/>
  <c r="G11" i="6"/>
  <c r="I10" i="6"/>
  <c r="E10" i="6"/>
  <c r="G9" i="6"/>
  <c r="I8" i="6"/>
  <c r="E8" i="6"/>
  <c r="G7" i="6"/>
  <c r="I6" i="6"/>
  <c r="E6" i="6"/>
  <c r="G5" i="6"/>
  <c r="I4" i="6"/>
  <c r="E4" i="6"/>
  <c r="G3" i="6"/>
  <c r="F50" i="6"/>
  <c r="H47" i="6"/>
  <c r="H45" i="6"/>
  <c r="F44" i="6"/>
  <c r="H41" i="6"/>
  <c r="G52" i="6"/>
  <c r="I51" i="6"/>
  <c r="E51" i="6"/>
  <c r="G50" i="6"/>
  <c r="I49" i="6"/>
  <c r="E49" i="6"/>
  <c r="G48" i="6"/>
  <c r="I47" i="6"/>
  <c r="E47" i="6"/>
  <c r="D47" i="6" s="1"/>
  <c r="G46" i="6"/>
  <c r="I45" i="6"/>
  <c r="E45" i="6"/>
  <c r="G44" i="6"/>
  <c r="I43" i="6"/>
  <c r="E43" i="6"/>
  <c r="G42" i="6"/>
  <c r="I41" i="6"/>
  <c r="E41" i="6"/>
  <c r="G40" i="6"/>
  <c r="I39" i="6"/>
  <c r="E39" i="6"/>
  <c r="G36" i="6"/>
  <c r="I35" i="6"/>
  <c r="E35" i="6"/>
  <c r="G33" i="6"/>
  <c r="I32" i="6"/>
  <c r="E32" i="6"/>
  <c r="G31" i="6"/>
  <c r="I30" i="6"/>
  <c r="E30" i="6"/>
  <c r="G29" i="6"/>
  <c r="I28" i="6"/>
  <c r="E28" i="6"/>
  <c r="G27" i="6"/>
  <c r="I26" i="6"/>
  <c r="E26" i="6"/>
  <c r="G25" i="6"/>
  <c r="I24" i="6"/>
  <c r="E24" i="6"/>
  <c r="G23" i="6"/>
  <c r="I22" i="6"/>
  <c r="E22" i="6"/>
  <c r="G21" i="6"/>
  <c r="I20" i="6"/>
  <c r="E20" i="6"/>
  <c r="G19" i="6"/>
  <c r="I18" i="6"/>
  <c r="E18" i="6"/>
  <c r="G17" i="6"/>
  <c r="I16" i="6"/>
  <c r="E16" i="6"/>
  <c r="G15" i="6"/>
  <c r="H14" i="6"/>
  <c r="F11" i="6"/>
  <c r="H10" i="6"/>
  <c r="F9" i="6"/>
  <c r="H8" i="6"/>
  <c r="F7" i="6"/>
  <c r="H6" i="6"/>
  <c r="F5" i="6"/>
  <c r="H4" i="6"/>
  <c r="F3" i="6"/>
  <c r="H51" i="6"/>
  <c r="F33" i="6"/>
  <c r="H30" i="6"/>
  <c r="F25" i="6"/>
  <c r="H22" i="6"/>
  <c r="F17" i="6"/>
  <c r="I11" i="6"/>
  <c r="E9" i="6"/>
  <c r="G6" i="6"/>
  <c r="I3" i="6"/>
  <c r="H39" i="6"/>
  <c r="F23" i="6"/>
  <c r="G14" i="6"/>
  <c r="G4" i="6"/>
  <c r="F36" i="6"/>
  <c r="H32" i="6"/>
  <c r="F27" i="6"/>
  <c r="H24" i="6"/>
  <c r="F19" i="6"/>
  <c r="H16" i="6"/>
  <c r="E11" i="6"/>
  <c r="G8" i="6"/>
  <c r="I5" i="6"/>
  <c r="E3" i="6"/>
  <c r="D3" i="6" s="1"/>
  <c r="F31" i="6"/>
  <c r="E7" i="6"/>
  <c r="F40" i="6"/>
  <c r="H35" i="6"/>
  <c r="F29" i="6"/>
  <c r="H26" i="6"/>
  <c r="F21" i="6"/>
  <c r="H18" i="6"/>
  <c r="G10" i="6"/>
  <c r="I7" i="6"/>
  <c r="E5" i="6"/>
  <c r="D5" i="6" s="1"/>
  <c r="H28" i="6"/>
  <c r="H20" i="6"/>
  <c r="F15" i="6"/>
  <c r="I9" i="6"/>
  <c r="CD16" i="4"/>
  <c r="CD56" i="4"/>
  <c r="CG28" i="4"/>
  <c r="CP33" i="4"/>
  <c r="CD8" i="4"/>
  <c r="CF66" i="4"/>
  <c r="CO53" i="4"/>
  <c r="CI18" i="4"/>
  <c r="CQ8" i="4"/>
  <c r="CU66" i="4"/>
  <c r="CH23" i="4"/>
  <c r="CG29" i="4"/>
  <c r="CL27" i="4"/>
  <c r="CI43" i="4"/>
  <c r="CL32" i="4"/>
  <c r="BJ8" i="4"/>
  <c r="CR57" i="4"/>
  <c r="CH32" i="4"/>
  <c r="CO9" i="4"/>
  <c r="CJ56" i="4"/>
  <c r="CO58" i="4"/>
  <c r="CR67" i="4"/>
  <c r="CR26" i="4"/>
  <c r="CL58" i="4"/>
  <c r="CR55" i="4"/>
  <c r="CP59" i="4"/>
  <c r="CH54" i="4"/>
  <c r="CU18" i="4"/>
  <c r="AX70" i="4"/>
  <c r="AC29" i="4"/>
  <c r="CM53" i="4"/>
  <c r="BI25" i="4"/>
  <c r="CH22" i="4"/>
  <c r="CG44" i="4"/>
  <c r="CE73" i="4"/>
  <c r="CT25" i="4"/>
  <c r="CG35" i="4"/>
  <c r="CM35" i="4"/>
  <c r="CR74" i="4"/>
  <c r="CV58" i="4"/>
  <c r="CI35" i="4"/>
  <c r="CI74" i="4"/>
  <c r="CL24" i="4"/>
  <c r="BJ28" i="4"/>
  <c r="CW33" i="4"/>
  <c r="CN57" i="4"/>
  <c r="CP16" i="4"/>
  <c r="CT28" i="4"/>
  <c r="CO18" i="4"/>
  <c r="CY9" i="4"/>
  <c r="CL26" i="4"/>
  <c r="CF44" i="4"/>
  <c r="CH18" i="4"/>
  <c r="CJ43" i="4"/>
  <c r="CG26" i="4"/>
  <c r="CJ33" i="4"/>
  <c r="CD74" i="4"/>
  <c r="CJ22" i="4"/>
  <c r="CJ25" i="4"/>
  <c r="CG71" i="4"/>
  <c r="CI56" i="4"/>
  <c r="CV24" i="4"/>
  <c r="CU54" i="4"/>
  <c r="BG23" i="4"/>
  <c r="CL44" i="4"/>
  <c r="CI65" i="4"/>
  <c r="CJ73" i="4"/>
  <c r="CF15" i="4"/>
  <c r="CM56" i="4"/>
  <c r="AE65" i="4"/>
  <c r="BH33" i="4"/>
  <c r="CY73" i="4"/>
  <c r="BG70" i="4"/>
  <c r="CQ24" i="4"/>
  <c r="BG58" i="4"/>
  <c r="CX66" i="4"/>
  <c r="CN35" i="4"/>
  <c r="AD73" i="4"/>
  <c r="BF69" i="4"/>
  <c r="AE69" i="4"/>
  <c r="CD58" i="4"/>
  <c r="CL53" i="4"/>
  <c r="CN71" i="4"/>
  <c r="CJ9" i="4"/>
  <c r="CX9" i="4"/>
  <c r="CE74" i="4"/>
  <c r="BH7" i="4"/>
  <c r="CU32" i="4"/>
  <c r="CI54" i="4"/>
  <c r="BI57" i="4"/>
  <c r="BI56" i="4"/>
  <c r="CU73" i="4"/>
  <c r="BK54" i="4"/>
  <c r="CV55" i="4"/>
  <c r="CG36" i="4"/>
  <c r="BL26" i="4"/>
  <c r="CY58" i="4"/>
  <c r="BL23" i="4"/>
  <c r="CY43" i="4"/>
  <c r="CL15" i="4"/>
  <c r="CG54" i="4"/>
  <c r="CI58" i="4"/>
  <c r="CU43" i="4"/>
  <c r="CJ46" i="4"/>
  <c r="AZ16" i="4"/>
  <c r="AR28" i="4"/>
  <c r="AC55" i="4"/>
  <c r="AZ71" i="4"/>
  <c r="BH65" i="4"/>
  <c r="S24" i="4"/>
  <c r="BG65" i="4"/>
  <c r="BI9" i="4"/>
  <c r="O57" i="4"/>
  <c r="X70" i="4"/>
  <c r="AZ73" i="4"/>
  <c r="AA35" i="4"/>
  <c r="AC56" i="4"/>
  <c r="AZ7" i="4"/>
  <c r="BG54" i="4"/>
  <c r="BA7" i="4"/>
  <c r="BC43" i="4"/>
  <c r="AA9" i="4"/>
  <c r="AU55" i="4"/>
  <c r="AA44" i="4"/>
  <c r="V74" i="4"/>
  <c r="AB74" i="4"/>
  <c r="CI71" i="4"/>
  <c r="CH66" i="4"/>
  <c r="CD44" i="4"/>
  <c r="CN16" i="4"/>
  <c r="CD46" i="4"/>
  <c r="CO66" i="4"/>
  <c r="CD36" i="4"/>
  <c r="CE66" i="4"/>
  <c r="CQ35" i="4"/>
  <c r="CL59" i="4"/>
  <c r="CQ23" i="4"/>
  <c r="CE15" i="4"/>
  <c r="CE65" i="4"/>
  <c r="CQ54" i="4"/>
  <c r="CJ59" i="4"/>
  <c r="CM67" i="4"/>
  <c r="BL74" i="4"/>
  <c r="CL56" i="4"/>
  <c r="CX24" i="4"/>
  <c r="CD18" i="4"/>
  <c r="BG53" i="4"/>
  <c r="CE53" i="4"/>
  <c r="CU9" i="4"/>
  <c r="CR54" i="4"/>
  <c r="CL9" i="4"/>
  <c r="CP53" i="4"/>
  <c r="CM43" i="4"/>
  <c r="CR59" i="4"/>
  <c r="BH71" i="4"/>
  <c r="CF28" i="4"/>
  <c r="AA66" i="4"/>
  <c r="CM29" i="4"/>
  <c r="W18" i="4"/>
  <c r="CP18" i="4"/>
  <c r="CE35" i="4"/>
  <c r="CL23" i="4"/>
  <c r="CL21" i="4"/>
  <c r="CE59" i="4"/>
  <c r="CF36" i="4"/>
  <c r="CN23" i="4"/>
  <c r="CE56" i="4"/>
  <c r="CZ58" i="4"/>
  <c r="BG32" i="4"/>
  <c r="CL22" i="4"/>
  <c r="CM19" i="4"/>
  <c r="CO67" i="4"/>
  <c r="CX70" i="4"/>
  <c r="CD43" i="4"/>
  <c r="BI67" i="4"/>
  <c r="CL29" i="4"/>
  <c r="CR15" i="4"/>
  <c r="CR28" i="4"/>
  <c r="CP44" i="4"/>
  <c r="CO15" i="4"/>
  <c r="CP56" i="4"/>
  <c r="CY7" i="4"/>
  <c r="CT53" i="4"/>
  <c r="CZ16" i="4"/>
  <c r="BH26" i="4"/>
  <c r="CY26" i="4"/>
  <c r="M44" i="4"/>
  <c r="CW73" i="4"/>
  <c r="AF58" i="4"/>
  <c r="CU7" i="4"/>
  <c r="CG18" i="4"/>
  <c r="CR71" i="4"/>
  <c r="CY36" i="4"/>
  <c r="CP35" i="4"/>
  <c r="CD33" i="4"/>
  <c r="CD54" i="4"/>
  <c r="CL46" i="4"/>
  <c r="CE24" i="4"/>
  <c r="CD26" i="4"/>
  <c r="BJ71" i="4"/>
  <c r="CI36" i="4"/>
  <c r="CM28" i="4"/>
  <c r="CG55" i="4"/>
  <c r="CN53" i="4"/>
  <c r="R67" i="4"/>
  <c r="BK74" i="4"/>
  <c r="AE58" i="4"/>
  <c r="BF66" i="4"/>
  <c r="CF71" i="4"/>
  <c r="CX18" i="4"/>
  <c r="BD57" i="4"/>
  <c r="Z67" i="4"/>
  <c r="CW7" i="4"/>
  <c r="BD33" i="4"/>
  <c r="BJ67" i="4"/>
  <c r="CI32" i="4"/>
  <c r="CT54" i="4"/>
  <c r="CU28" i="4"/>
  <c r="Z71" i="4"/>
  <c r="AX36" i="4"/>
  <c r="BB9" i="4"/>
  <c r="CY32" i="4"/>
  <c r="BK65" i="4"/>
  <c r="CM16" i="4"/>
  <c r="BL9" i="4"/>
  <c r="AY32" i="4"/>
  <c r="BJ56" i="4"/>
  <c r="AL70" i="4"/>
  <c r="CT24" i="4"/>
  <c r="Z7" i="4"/>
  <c r="BB27" i="4"/>
  <c r="CU19" i="4"/>
  <c r="P36" i="4"/>
  <c r="AD57" i="4"/>
  <c r="AZ33" i="4"/>
  <c r="AB22" i="4"/>
  <c r="AX9" i="4"/>
  <c r="BD8" i="4"/>
  <c r="CV36" i="4"/>
  <c r="BB71" i="4"/>
  <c r="X23" i="4"/>
  <c r="O29" i="4"/>
  <c r="AM23" i="4"/>
  <c r="CY24" i="4"/>
  <c r="CM71" i="4"/>
  <c r="CD32" i="4"/>
  <c r="CW53" i="4"/>
  <c r="K32" i="4"/>
  <c r="BL58" i="4"/>
  <c r="CT32" i="4"/>
  <c r="BH74" i="4"/>
  <c r="O28" i="4"/>
  <c r="BH59" i="4"/>
  <c r="CL16" i="4"/>
  <c r="CZ23" i="4"/>
  <c r="CN54" i="4"/>
  <c r="CP19" i="4"/>
  <c r="CO16" i="4"/>
  <c r="CN36" i="4"/>
  <c r="CN33" i="4"/>
  <c r="CV18" i="4"/>
  <c r="CH24" i="4"/>
  <c r="CJ69" i="4"/>
  <c r="CG27" i="4"/>
  <c r="CO27" i="4"/>
  <c r="CF54" i="4"/>
  <c r="CN56" i="4"/>
  <c r="CO69" i="4"/>
  <c r="CI70" i="4"/>
  <c r="CQ7" i="4"/>
  <c r="CG7" i="4"/>
  <c r="CH36" i="4"/>
  <c r="CQ58" i="4"/>
  <c r="CV25" i="4"/>
  <c r="CQ46" i="4"/>
  <c r="CR32" i="4"/>
  <c r="CL67" i="4"/>
  <c r="CL36" i="4"/>
  <c r="CP21" i="4"/>
  <c r="CE28" i="4"/>
  <c r="Z25" i="4"/>
  <c r="AB19" i="4"/>
  <c r="BG35" i="4"/>
  <c r="CV74" i="4"/>
  <c r="CU25" i="4"/>
  <c r="CI7" i="4"/>
  <c r="CO24" i="4"/>
  <c r="CJ8" i="4"/>
  <c r="BG15" i="4"/>
  <c r="CG9" i="4"/>
  <c r="CX73" i="4"/>
  <c r="CH33" i="4"/>
  <c r="CW46" i="4"/>
  <c r="CU35" i="4"/>
  <c r="CM18" i="4"/>
  <c r="BK46" i="4"/>
  <c r="CJ21" i="4"/>
  <c r="CD67" i="4"/>
  <c r="CD29" i="4"/>
  <c r="CF21" i="4"/>
  <c r="CE32" i="4"/>
  <c r="CG15" i="4"/>
  <c r="CN15" i="4"/>
  <c r="CG67" i="4"/>
  <c r="CI67" i="4"/>
  <c r="CQ55" i="4"/>
  <c r="CN74" i="4"/>
  <c r="CT46" i="4"/>
  <c r="CX27" i="4"/>
  <c r="CL25" i="4"/>
  <c r="BI71" i="4"/>
  <c r="CN66" i="4"/>
  <c r="AC74" i="4"/>
  <c r="AC33" i="4"/>
  <c r="AA21" i="4"/>
  <c r="V46" i="4"/>
  <c r="CE36" i="4"/>
  <c r="CN73" i="4"/>
  <c r="CQ18" i="4"/>
  <c r="CP43" i="4"/>
  <c r="CO44" i="4"/>
  <c r="CV22" i="4"/>
  <c r="CM44" i="4"/>
  <c r="CO19" i="4"/>
  <c r="CO35" i="4"/>
  <c r="CG74" i="4"/>
  <c r="CJ71" i="4"/>
  <c r="CN7" i="4"/>
  <c r="CL19" i="4"/>
  <c r="CN65" i="4"/>
  <c r="CJ15" i="4"/>
  <c r="BF36" i="4"/>
  <c r="CP32" i="4"/>
  <c r="BB70" i="4"/>
  <c r="BK66" i="4"/>
  <c r="CF22" i="4"/>
  <c r="CZ56" i="4"/>
  <c r="BG59" i="4"/>
  <c r="BJ44" i="4"/>
  <c r="CV16" i="4"/>
  <c r="BC22" i="4"/>
  <c r="CR29" i="4"/>
  <c r="CF23" i="4"/>
  <c r="CF58" i="4"/>
  <c r="AA70" i="4"/>
  <c r="AF8" i="4"/>
  <c r="CU23" i="4"/>
  <c r="AA8" i="4"/>
  <c r="CY21" i="4"/>
  <c r="CN9" i="4"/>
  <c r="CT44" i="4"/>
  <c r="BK56" i="4"/>
  <c r="AX24" i="4"/>
  <c r="CZ18" i="4"/>
  <c r="BK33" i="4"/>
  <c r="BA46" i="4"/>
  <c r="BH35" i="4"/>
  <c r="AR8" i="4"/>
  <c r="CW54" i="4"/>
  <c r="BC9" i="4"/>
  <c r="CX53" i="4"/>
  <c r="AE32" i="4"/>
  <c r="T21" i="4"/>
  <c r="BH8" i="4"/>
  <c r="BJ43" i="4"/>
  <c r="BD73" i="4"/>
  <c r="J43" i="4"/>
  <c r="AD23" i="4"/>
  <c r="AF15" i="4"/>
  <c r="AB18" i="4"/>
  <c r="W57" i="4"/>
  <c r="CX29" i="4"/>
  <c r="BI36" i="4"/>
  <c r="K57" i="4"/>
  <c r="R44" i="4"/>
  <c r="AY66" i="4"/>
  <c r="BA59" i="4"/>
  <c r="CX8" i="4"/>
  <c r="CM8" i="4"/>
  <c r="CV53" i="4"/>
  <c r="CI24" i="4"/>
  <c r="AF22" i="4"/>
  <c r="CQ25" i="4"/>
  <c r="CO21" i="4"/>
  <c r="CP70" i="4"/>
  <c r="CH15" i="4"/>
  <c r="N35" i="4"/>
  <c r="CR56" i="4"/>
  <c r="BH54" i="4"/>
  <c r="CG65" i="4"/>
  <c r="CZ43" i="4"/>
  <c r="CR9" i="4"/>
  <c r="CF53" i="4"/>
  <c r="CX56" i="4"/>
  <c r="CD7" i="4"/>
  <c r="CH7" i="4"/>
  <c r="CX59" i="4"/>
  <c r="CO43" i="4"/>
  <c r="CM66" i="4"/>
  <c r="CF43" i="4"/>
  <c r="CD70" i="4"/>
  <c r="CO22" i="4"/>
  <c r="CL69" i="4"/>
  <c r="AF23" i="4"/>
  <c r="CL54" i="4"/>
  <c r="CM22" i="4"/>
  <c r="BJ66" i="4"/>
  <c r="BI16" i="4"/>
  <c r="AD29" i="4"/>
  <c r="AA57" i="4"/>
  <c r="CR35" i="4"/>
  <c r="AA25" i="4"/>
  <c r="CR43" i="4"/>
  <c r="CD21" i="4"/>
  <c r="CP29" i="4"/>
  <c r="CW19" i="4"/>
  <c r="CR21" i="4"/>
  <c r="CX58" i="4"/>
  <c r="AC59" i="4"/>
  <c r="CR65" i="4"/>
  <c r="CG46" i="4"/>
  <c r="CR24" i="4"/>
  <c r="CQ33" i="4"/>
  <c r="CQ67" i="4"/>
  <c r="CJ67" i="4"/>
  <c r="CN70" i="4"/>
  <c r="CG24" i="4"/>
  <c r="CP36" i="4"/>
  <c r="CM69" i="4"/>
  <c r="CD69" i="4"/>
  <c r="CP69" i="4"/>
  <c r="CH21" i="4"/>
  <c r="CN8" i="4"/>
  <c r="CF57" i="4"/>
  <c r="CO8" i="4"/>
  <c r="CU21" i="4"/>
  <c r="CN59" i="4"/>
  <c r="CT71" i="4"/>
  <c r="CY8" i="4"/>
  <c r="CW65" i="4"/>
  <c r="AZ53" i="4"/>
  <c r="CY66" i="4"/>
  <c r="BF46" i="4"/>
  <c r="CM36" i="4"/>
  <c r="CY33" i="4"/>
  <c r="BH9" i="4"/>
  <c r="CN25" i="4"/>
  <c r="CO28" i="4"/>
  <c r="CF59" i="4"/>
  <c r="CP74" i="4"/>
  <c r="CH46" i="4"/>
  <c r="CL43" i="4"/>
  <c r="CM23" i="4"/>
  <c r="CM55" i="4"/>
  <c r="CQ74" i="4"/>
  <c r="BJ74" i="4"/>
  <c r="CD55" i="4"/>
  <c r="CG70" i="4"/>
  <c r="CH56" i="4"/>
  <c r="CD25" i="4"/>
  <c r="CG53" i="4"/>
  <c r="CT18" i="4"/>
  <c r="BF32" i="4"/>
  <c r="BF19" i="4"/>
  <c r="CY69" i="4"/>
  <c r="BI33" i="4"/>
  <c r="CI66" i="4"/>
  <c r="CQ29" i="4"/>
  <c r="CH28" i="4"/>
  <c r="CD65" i="4"/>
  <c r="CW32" i="4"/>
  <c r="CD27" i="4"/>
  <c r="CY55" i="4"/>
  <c r="CW66" i="4"/>
  <c r="CQ73" i="4"/>
  <c r="CE71" i="4"/>
  <c r="CJ29" i="4"/>
  <c r="CJ65" i="4"/>
  <c r="BC21" i="4"/>
  <c r="CN67" i="4"/>
  <c r="AD65" i="4"/>
  <c r="AE73" i="4"/>
  <c r="CX55" i="4"/>
  <c r="BA29" i="4"/>
  <c r="AX73" i="4"/>
  <c r="X25" i="4"/>
  <c r="BA65" i="4"/>
  <c r="W16" i="4"/>
  <c r="U29" i="4"/>
  <c r="AA36" i="4"/>
  <c r="CT15" i="4"/>
  <c r="AT19" i="4"/>
  <c r="V21" i="4"/>
  <c r="P70" i="4"/>
  <c r="AD71" i="4"/>
  <c r="CX43" i="4"/>
  <c r="AY16" i="4"/>
  <c r="CU16" i="4"/>
  <c r="CZ15" i="4"/>
  <c r="BH36" i="4"/>
  <c r="CU56" i="4"/>
  <c r="AP73" i="4"/>
  <c r="AZ36" i="4"/>
  <c r="AM7" i="4"/>
  <c r="V36" i="4"/>
  <c r="AX28" i="4"/>
  <c r="CF70" i="4"/>
  <c r="CZ27" i="4"/>
  <c r="CR27" i="4"/>
  <c r="AE54" i="4"/>
  <c r="CG19" i="4"/>
  <c r="CT57" i="4"/>
  <c r="CQ15" i="4"/>
  <c r="CG59" i="4"/>
  <c r="BL65" i="4"/>
  <c r="CU71" i="4"/>
  <c r="CN18" i="4"/>
  <c r="CF27" i="4"/>
  <c r="CD23" i="4"/>
  <c r="CX28" i="4"/>
  <c r="CH16" i="4"/>
  <c r="AB58" i="4"/>
  <c r="CN29" i="4"/>
  <c r="CI22" i="4"/>
  <c r="CO46" i="4"/>
  <c r="CX32" i="4"/>
  <c r="BI43" i="4"/>
  <c r="CF9" i="4"/>
  <c r="BH18" i="4"/>
  <c r="CH70" i="4"/>
  <c r="CP7" i="4"/>
  <c r="CY23" i="4"/>
  <c r="CP23" i="4"/>
  <c r="CW15" i="4"/>
  <c r="BH53" i="4"/>
  <c r="CX15" i="4"/>
  <c r="CV23" i="4"/>
  <c r="BI35" i="4"/>
  <c r="CI19" i="4"/>
  <c r="BI46" i="4"/>
  <c r="BJ15" i="4"/>
  <c r="CY19" i="4"/>
  <c r="BI54" i="4"/>
  <c r="AB16" i="4"/>
  <c r="CZ59" i="4"/>
  <c r="R25" i="4"/>
  <c r="BJ59" i="4"/>
  <c r="BI65" i="4"/>
  <c r="U22" i="4"/>
  <c r="CT35" i="4"/>
  <c r="CO23" i="4"/>
  <c r="AY27" i="4"/>
  <c r="CV70" i="4"/>
  <c r="AB15" i="4"/>
  <c r="AF25" i="4"/>
  <c r="P28" i="4"/>
  <c r="W7" i="4"/>
  <c r="AB25" i="4"/>
  <c r="BC32" i="4"/>
  <c r="BK7" i="4"/>
  <c r="CH65" i="4"/>
  <c r="CZ46" i="4"/>
  <c r="AS8" i="4"/>
  <c r="BG26" i="4"/>
  <c r="AQ73" i="4"/>
  <c r="W65" i="4"/>
  <c r="CE70" i="4"/>
  <c r="CH74" i="4"/>
  <c r="Z57" i="4"/>
  <c r="CY25" i="4"/>
  <c r="CJ18" i="4"/>
  <c r="CF7" i="4"/>
  <c r="CM26" i="4"/>
  <c r="CV26" i="4"/>
  <c r="CU22" i="4"/>
  <c r="CM25" i="4"/>
  <c r="CY57" i="4"/>
  <c r="CX26" i="4"/>
  <c r="CJ44" i="4"/>
  <c r="CV54" i="4"/>
  <c r="Z53" i="4"/>
  <c r="AB55" i="4"/>
  <c r="CJ54" i="4"/>
  <c r="CT56" i="4"/>
  <c r="AF9" i="4"/>
  <c r="BF24" i="4"/>
  <c r="U53" i="4"/>
  <c r="BL18" i="4"/>
  <c r="AC26" i="4"/>
  <c r="BC23" i="4"/>
  <c r="BA74" i="4"/>
  <c r="AM26" i="4"/>
  <c r="S56" i="4"/>
  <c r="BD16" i="4"/>
  <c r="AB57" i="4"/>
  <c r="BZ26" i="4"/>
  <c r="AD21" i="4"/>
  <c r="CL66" i="4"/>
  <c r="CY27" i="4"/>
  <c r="CT70" i="4"/>
  <c r="AF66" i="4"/>
  <c r="AY58" i="4"/>
  <c r="AP74" i="4"/>
  <c r="CD57" i="4"/>
  <c r="AE23" i="4"/>
  <c r="AY22" i="4"/>
  <c r="AC69" i="4"/>
  <c r="AE27" i="4"/>
  <c r="V73" i="4"/>
  <c r="BX8" i="4"/>
  <c r="CA15" i="4"/>
  <c r="CW57" i="4"/>
  <c r="AY35" i="4"/>
  <c r="CF56" i="4"/>
  <c r="CI57" i="4"/>
  <c r="CE9" i="4"/>
  <c r="CQ65" i="4"/>
  <c r="CV44" i="4"/>
  <c r="CP46" i="4"/>
  <c r="CG8" i="4"/>
  <c r="CY74" i="4"/>
  <c r="CR18" i="4"/>
  <c r="CN27" i="4"/>
  <c r="CN44" i="4"/>
  <c r="CF55" i="4"/>
  <c r="CN21" i="4"/>
  <c r="CE69" i="4"/>
  <c r="CQ66" i="4"/>
  <c r="CW44" i="4"/>
  <c r="BA56" i="4"/>
  <c r="BA58" i="4"/>
  <c r="CH9" i="4"/>
  <c r="CR25" i="4"/>
  <c r="BI59" i="4"/>
  <c r="BL8" i="4"/>
  <c r="AF26" i="4"/>
  <c r="CZ44" i="4"/>
  <c r="CW36" i="4"/>
  <c r="AC9" i="4"/>
  <c r="CQ22" i="4"/>
  <c r="BK8" i="4"/>
  <c r="AB21" i="4"/>
  <c r="BH21" i="4"/>
  <c r="BD27" i="4"/>
  <c r="CE19" i="4"/>
  <c r="U57" i="4"/>
  <c r="CX22" i="4"/>
  <c r="CJ26" i="4"/>
  <c r="CU24" i="4"/>
  <c r="CJ7" i="4"/>
  <c r="CP25" i="4"/>
  <c r="Z59" i="4"/>
  <c r="BL66" i="4"/>
  <c r="CV71" i="4"/>
  <c r="CW29" i="4"/>
  <c r="BA24" i="4"/>
  <c r="V26" i="4"/>
  <c r="U19" i="4"/>
  <c r="CU46" i="4"/>
  <c r="AT23" i="4"/>
  <c r="BB25" i="4"/>
  <c r="CY65" i="4"/>
  <c r="BG44" i="4"/>
  <c r="CU70" i="4"/>
  <c r="AE74" i="4"/>
  <c r="BB8" i="4"/>
  <c r="CR7" i="4"/>
  <c r="W71" i="4"/>
  <c r="CD28" i="4"/>
  <c r="CX74" i="4"/>
  <c r="Z74" i="4"/>
  <c r="AV24" i="4"/>
  <c r="CT16" i="4"/>
  <c r="AR59" i="4"/>
  <c r="BL28" i="4"/>
  <c r="CW24" i="4"/>
  <c r="CV43" i="4"/>
  <c r="CL35" i="4"/>
  <c r="CE54" i="4"/>
  <c r="CN32" i="4"/>
  <c r="CY22" i="4"/>
  <c r="CQ21" i="4"/>
  <c r="BJ21" i="4"/>
  <c r="CM15" i="4"/>
  <c r="AF67" i="4"/>
  <c r="CZ69" i="4"/>
  <c r="AF28" i="4"/>
  <c r="BF55" i="4"/>
  <c r="AE22" i="4"/>
  <c r="T67" i="4"/>
  <c r="X28" i="4"/>
  <c r="CJ70" i="4"/>
  <c r="CD73" i="4"/>
  <c r="CJ66" i="4"/>
  <c r="CV28" i="4"/>
  <c r="AC46" i="4"/>
  <c r="BC59" i="4"/>
  <c r="AE8" i="4"/>
  <c r="CM27" i="4"/>
  <c r="CO36" i="4"/>
  <c r="CQ69" i="4"/>
  <c r="CW71" i="4"/>
  <c r="CP24" i="4"/>
  <c r="CM65" i="4"/>
  <c r="CE29" i="4"/>
  <c r="CR33" i="4"/>
  <c r="CP8" i="4"/>
  <c r="CO29" i="4"/>
  <c r="CR46" i="4"/>
  <c r="CJ58" i="4"/>
  <c r="CR70" i="4"/>
  <c r="CI25" i="4"/>
  <c r="CT29" i="4"/>
  <c r="AC35" i="4"/>
  <c r="CZ24" i="4"/>
  <c r="CF73" i="4"/>
  <c r="CF46" i="4"/>
  <c r="CW27" i="4"/>
  <c r="CW9" i="4"/>
  <c r="AB73" i="4"/>
  <c r="Z46" i="4"/>
  <c r="AY43" i="4"/>
  <c r="CQ26" i="4"/>
  <c r="CE21" i="4"/>
  <c r="BL57" i="4"/>
  <c r="AF54" i="4"/>
  <c r="AD70" i="4"/>
  <c r="AF29" i="4"/>
  <c r="AA32" i="4"/>
  <c r="BB28" i="4"/>
  <c r="CQ56" i="4"/>
  <c r="BF56" i="4"/>
  <c r="BK59" i="4"/>
  <c r="AY71" i="4"/>
  <c r="CY35" i="4"/>
  <c r="S66" i="4"/>
  <c r="BL55" i="4"/>
  <c r="BG43" i="4"/>
  <c r="AC24" i="4"/>
  <c r="BK55" i="4"/>
  <c r="CV7" i="4"/>
  <c r="CF25" i="4"/>
  <c r="BC71" i="4"/>
  <c r="BC35" i="4"/>
  <c r="AD36" i="4"/>
  <c r="BJ22" i="4"/>
  <c r="BK35" i="4"/>
  <c r="W32" i="4"/>
  <c r="AD26" i="4"/>
  <c r="O7" i="4"/>
  <c r="BI19" i="4"/>
  <c r="CG73" i="4"/>
  <c r="CX67" i="4"/>
  <c r="T53" i="4"/>
  <c r="CX23" i="4"/>
  <c r="R69" i="4"/>
  <c r="BD23" i="4"/>
  <c r="BG8" i="4"/>
  <c r="AB59" i="4"/>
  <c r="CH25" i="4"/>
  <c r="CD66" i="4"/>
  <c r="CE27" i="4"/>
  <c r="CJ28" i="4"/>
  <c r="CG22" i="4"/>
  <c r="CI15" i="4"/>
  <c r="CU36" i="4"/>
  <c r="BH69" i="4"/>
  <c r="CF16" i="4"/>
  <c r="AD53" i="4"/>
  <c r="BJ27" i="4"/>
  <c r="AE18" i="4"/>
  <c r="AB8" i="4"/>
  <c r="CT8" i="4"/>
  <c r="BK21" i="4"/>
  <c r="BK19" i="4"/>
  <c r="CV56" i="4"/>
  <c r="AD74" i="4"/>
  <c r="AC70" i="4"/>
  <c r="AZ55" i="4"/>
  <c r="BF59" i="4"/>
  <c r="AP26" i="4"/>
  <c r="V69" i="4"/>
  <c r="BL59" i="4"/>
  <c r="BL21" i="4"/>
  <c r="U27" i="4"/>
  <c r="BA55" i="4"/>
  <c r="BF73" i="4"/>
  <c r="CU15" i="4"/>
  <c r="BG19" i="4"/>
  <c r="S26" i="4"/>
  <c r="CZ9" i="4"/>
  <c r="AP19" i="4"/>
  <c r="AR46" i="4"/>
  <c r="BI74" i="4"/>
  <c r="V7" i="4"/>
  <c r="BG22" i="4"/>
  <c r="U70" i="4"/>
  <c r="BJ24" i="4"/>
  <c r="R8" i="4"/>
  <c r="AY44" i="4"/>
  <c r="AJ46" i="4"/>
  <c r="K15" i="4"/>
  <c r="BX9" i="4"/>
  <c r="O66" i="4"/>
  <c r="CB28" i="4"/>
  <c r="M65" i="4"/>
  <c r="J22" i="4"/>
  <c r="V35" i="4"/>
  <c r="R43" i="4"/>
  <c r="BR56" i="4"/>
  <c r="AN25" i="4"/>
  <c r="CZ35" i="4"/>
  <c r="CI8" i="4"/>
  <c r="CI21" i="4"/>
  <c r="CJ32" i="4"/>
  <c r="CD15" i="4"/>
  <c r="BI73" i="4"/>
  <c r="AB32" i="4"/>
  <c r="AY15" i="4"/>
  <c r="CM24" i="4"/>
  <c r="Z22" i="4"/>
  <c r="CV21" i="4"/>
  <c r="BK36" i="4"/>
  <c r="CU69" i="4"/>
  <c r="AB24" i="4"/>
  <c r="Z35" i="4"/>
  <c r="CM70" i="4"/>
  <c r="CR66" i="4"/>
  <c r="CU29" i="4"/>
  <c r="CN26" i="4"/>
  <c r="CG58" i="4"/>
  <c r="CZ7" i="4"/>
  <c r="CQ9" i="4"/>
  <c r="CO65" i="4"/>
  <c r="CF19" i="4"/>
  <c r="CT55" i="4"/>
  <c r="CM58" i="4"/>
  <c r="CE22" i="4"/>
  <c r="CZ32" i="4"/>
  <c r="BF44" i="4"/>
  <c r="AF33" i="4"/>
  <c r="CM9" i="4"/>
  <c r="CJ16" i="4"/>
  <c r="CO74" i="4"/>
  <c r="CJ23" i="4"/>
  <c r="CM73" i="4"/>
  <c r="Z73" i="4"/>
  <c r="CO59" i="4"/>
  <c r="BH25" i="4"/>
  <c r="CI33" i="4"/>
  <c r="CQ27" i="4"/>
  <c r="BF22" i="4"/>
  <c r="CG43" i="4"/>
  <c r="CT73" i="4"/>
  <c r="CU65" i="4"/>
  <c r="AY21" i="4"/>
  <c r="CR44" i="4"/>
  <c r="CR8" i="4"/>
  <c r="CY15" i="4"/>
  <c r="BJ69" i="4"/>
  <c r="CP67" i="4"/>
  <c r="BK18" i="4"/>
  <c r="CJ35" i="4"/>
  <c r="CI73" i="4"/>
  <c r="BI66" i="4"/>
  <c r="AA27" i="4"/>
  <c r="AV26" i="4"/>
  <c r="CH58" i="4"/>
  <c r="AM58" i="4"/>
  <c r="AA65" i="4"/>
  <c r="O24" i="4"/>
  <c r="CP55" i="4"/>
  <c r="CZ28" i="4"/>
  <c r="BK9" i="4"/>
  <c r="AV56" i="4"/>
  <c r="AA18" i="4"/>
  <c r="X54" i="4"/>
  <c r="CV67" i="4"/>
  <c r="W22" i="4"/>
  <c r="S23" i="4"/>
  <c r="BF26" i="4"/>
  <c r="S71" i="4"/>
  <c r="BL22" i="4"/>
  <c r="AY9" i="4"/>
  <c r="BG21" i="4"/>
  <c r="CN58" i="4"/>
  <c r="CP54" i="4"/>
  <c r="CN46" i="4"/>
  <c r="CR58" i="4"/>
  <c r="CL70" i="4"/>
  <c r="CZ66" i="4"/>
  <c r="CO70" i="4"/>
  <c r="AE9" i="4"/>
  <c r="BG33" i="4"/>
  <c r="CR36" i="4"/>
  <c r="CT36" i="4"/>
  <c r="BL24" i="4"/>
  <c r="CU58" i="4"/>
  <c r="BF9" i="4"/>
  <c r="AB54" i="4"/>
  <c r="AC16" i="4"/>
  <c r="L54" i="4"/>
  <c r="BC70" i="4"/>
  <c r="AP15" i="4"/>
  <c r="BD67" i="4"/>
  <c r="BI22" i="4"/>
  <c r="CV59" i="4"/>
  <c r="T33" i="4"/>
  <c r="CT33" i="4"/>
  <c r="AS44" i="4"/>
  <c r="AY29" i="4"/>
  <c r="N44" i="4"/>
  <c r="N7" i="4"/>
  <c r="CU59" i="4"/>
  <c r="AF16" i="4"/>
  <c r="CF8" i="4"/>
  <c r="CO73" i="4"/>
  <c r="CM74" i="4"/>
  <c r="CW23" i="4"/>
  <c r="CI28" i="4"/>
  <c r="CQ32" i="4"/>
  <c r="BG66" i="4"/>
  <c r="CZ25" i="4"/>
  <c r="BG36" i="4"/>
  <c r="BD24" i="4"/>
  <c r="CL7" i="4"/>
  <c r="AA16" i="4"/>
  <c r="CG69" i="4"/>
  <c r="CP28" i="4"/>
  <c r="CL74" i="4"/>
  <c r="CM54" i="4"/>
  <c r="CR69" i="4"/>
  <c r="CY16" i="4"/>
  <c r="CE57" i="4"/>
  <c r="CQ57" i="4"/>
  <c r="BD32" i="4"/>
  <c r="BK44" i="4"/>
  <c r="CN24" i="4"/>
  <c r="BA69" i="4"/>
  <c r="BL73" i="4"/>
  <c r="AX56" i="4"/>
  <c r="AY23" i="4"/>
  <c r="CT23" i="4"/>
  <c r="BF15" i="4"/>
  <c r="BJ25" i="4"/>
  <c r="BB65" i="4"/>
  <c r="BK22" i="4"/>
  <c r="AZ59" i="4"/>
  <c r="AA69" i="4"/>
  <c r="BH57" i="4"/>
  <c r="BC55" i="4"/>
  <c r="CE7" i="4"/>
  <c r="BH24" i="4"/>
  <c r="BI69" i="4"/>
  <c r="AB67" i="4"/>
  <c r="CQ36" i="4"/>
  <c r="BJ54" i="4"/>
  <c r="BD22" i="4"/>
  <c r="BD35" i="4"/>
  <c r="AA33" i="4"/>
  <c r="CW55" i="4"/>
  <c r="CI26" i="4"/>
  <c r="CU26" i="4"/>
  <c r="CY71" i="4"/>
  <c r="CN69" i="4"/>
  <c r="CW67" i="4"/>
  <c r="BX73" i="4"/>
  <c r="P71" i="4"/>
  <c r="BB33" i="4"/>
  <c r="CY44" i="4"/>
  <c r="AA28" i="4"/>
  <c r="R57" i="4"/>
  <c r="BI7" i="4"/>
  <c r="X21" i="4"/>
  <c r="AB35" i="4"/>
  <c r="AK46" i="4"/>
  <c r="BD69" i="4"/>
  <c r="AZ26" i="4"/>
  <c r="AV57" i="4"/>
  <c r="AY8" i="4"/>
  <c r="M16" i="4"/>
  <c r="X18" i="4"/>
  <c r="P16" i="4"/>
  <c r="AT24" i="4"/>
  <c r="L66" i="4"/>
  <c r="CB57" i="4"/>
  <c r="BR69" i="4"/>
  <c r="AH70" i="4"/>
  <c r="CT22" i="4"/>
  <c r="AL26" i="4"/>
  <c r="AB26" i="4"/>
  <c r="AA23" i="4"/>
  <c r="BJ7" i="4"/>
  <c r="AP71" i="4"/>
  <c r="BN35" i="4"/>
  <c r="N69" i="4"/>
  <c r="AC71" i="4"/>
  <c r="R29" i="4"/>
  <c r="AI65" i="4"/>
  <c r="AK53" i="4"/>
  <c r="AD59" i="4"/>
  <c r="AQ24" i="4"/>
  <c r="CA35" i="4"/>
  <c r="AM35" i="4"/>
  <c r="AZ21" i="4"/>
  <c r="BC16" i="4"/>
  <c r="S57" i="4"/>
  <c r="U15" i="4"/>
  <c r="BV55" i="4"/>
  <c r="X35" i="4"/>
  <c r="L59" i="4"/>
  <c r="Z44" i="4"/>
  <c r="CL28" i="4"/>
  <c r="CE58" i="4"/>
  <c r="BC66" i="4"/>
  <c r="AF24" i="4"/>
  <c r="BJ46" i="4"/>
  <c r="BG29" i="4"/>
  <c r="BC54" i="4"/>
  <c r="BG24" i="4"/>
  <c r="Z56" i="4"/>
  <c r="BK71" i="4"/>
  <c r="AB36" i="4"/>
  <c r="CF33" i="4"/>
  <c r="BH67" i="4"/>
  <c r="O33" i="4"/>
  <c r="BA33" i="4"/>
  <c r="BO57" i="4"/>
  <c r="Z66" i="4"/>
  <c r="BL33" i="4"/>
  <c r="BV33" i="4"/>
  <c r="CE25" i="4"/>
  <c r="CO57" i="4"/>
  <c r="CM57" i="4"/>
  <c r="CQ19" i="4"/>
  <c r="CI46" i="4"/>
  <c r="BF67" i="4"/>
  <c r="BC74" i="4"/>
  <c r="CT9" i="4"/>
  <c r="BJ55" i="4"/>
  <c r="CM21" i="4"/>
  <c r="CX46" i="4"/>
  <c r="BD71" i="4"/>
  <c r="AC15" i="4"/>
  <c r="BG69" i="4"/>
  <c r="CI9" i="4"/>
  <c r="CN28" i="4"/>
  <c r="CD24" i="4"/>
  <c r="CM46" i="4"/>
  <c r="CY46" i="4"/>
  <c r="CJ24" i="4"/>
  <c r="BA19" i="4"/>
  <c r="CR73" i="4"/>
  <c r="CT19" i="4"/>
  <c r="CL18" i="4"/>
  <c r="CY29" i="4"/>
  <c r="CX65" i="4"/>
  <c r="CU74" i="4"/>
  <c r="BG18" i="4"/>
  <c r="BB59" i="4"/>
  <c r="CQ44" i="4"/>
  <c r="AX74" i="4"/>
  <c r="AS35" i="4"/>
  <c r="AZ32" i="4"/>
  <c r="CZ67" i="4"/>
  <c r="BB21" i="4"/>
  <c r="AZ56" i="4"/>
  <c r="CI23" i="4"/>
  <c r="R18" i="4"/>
  <c r="AF35" i="4"/>
  <c r="AZ35" i="4"/>
  <c r="BJ16" i="4"/>
  <c r="CO26" i="4"/>
  <c r="AU9" i="4"/>
  <c r="BI15" i="4"/>
  <c r="BF54" i="4"/>
  <c r="CF32" i="4"/>
  <c r="BH55" i="4"/>
  <c r="CZ65" i="4"/>
  <c r="AF27" i="4"/>
  <c r="CE67" i="4"/>
  <c r="BK70" i="4"/>
  <c r="Z36" i="4"/>
  <c r="BF29" i="4"/>
  <c r="CF24" i="4"/>
  <c r="CW35" i="4"/>
  <c r="AN44" i="4"/>
  <c r="BA23" i="4"/>
  <c r="CW69" i="4"/>
  <c r="BV35" i="4"/>
  <c r="BA43" i="4"/>
  <c r="T16" i="4"/>
  <c r="CZ22" i="4"/>
  <c r="AR21" i="4"/>
  <c r="AZ44" i="4"/>
  <c r="AP9" i="4"/>
  <c r="BW46" i="4"/>
  <c r="BL36" i="4"/>
  <c r="M32" i="4"/>
  <c r="AX7" i="4"/>
  <c r="AD44" i="4"/>
  <c r="BZ44" i="4"/>
  <c r="AX27" i="4"/>
  <c r="V44" i="4"/>
  <c r="L69" i="4"/>
  <c r="AD54" i="4"/>
  <c r="AE43" i="4"/>
  <c r="BA16" i="4"/>
  <c r="S32" i="4"/>
  <c r="AT36" i="4"/>
  <c r="R59" i="4"/>
  <c r="BF28" i="4"/>
  <c r="BB58" i="4"/>
  <c r="Z19" i="4"/>
  <c r="AS46" i="4"/>
  <c r="BA67" i="4"/>
  <c r="AP57" i="4"/>
  <c r="S74" i="4"/>
  <c r="AK56" i="4"/>
  <c r="U56" i="4"/>
  <c r="AM29" i="4"/>
  <c r="BA57" i="4"/>
  <c r="AU71" i="4"/>
  <c r="BF18" i="4"/>
  <c r="BZ29" i="4"/>
  <c r="BS74" i="4"/>
  <c r="BW24" i="4"/>
  <c r="BD66" i="4"/>
  <c r="AV43" i="4"/>
  <c r="BO59" i="4"/>
  <c r="BY8" i="4"/>
  <c r="K59" i="4"/>
  <c r="AA19" i="4"/>
  <c r="N54" i="4"/>
  <c r="AC19" i="4"/>
  <c r="CX54" i="4"/>
  <c r="BA18" i="4"/>
  <c r="AJ18" i="4"/>
  <c r="CV46" i="4"/>
  <c r="AY57" i="4"/>
  <c r="CW28" i="4"/>
  <c r="BI21" i="4"/>
  <c r="T65" i="4"/>
  <c r="AK15" i="4"/>
  <c r="W33" i="4"/>
  <c r="AT25" i="4"/>
  <c r="M67" i="4"/>
  <c r="P46" i="4"/>
  <c r="CA43" i="4"/>
  <c r="AY24" i="4"/>
  <c r="T54" i="4"/>
  <c r="L7" i="4"/>
  <c r="CI16" i="4"/>
  <c r="AE21" i="4"/>
  <c r="CO25" i="4"/>
  <c r="CP9" i="4"/>
  <c r="CH73" i="4"/>
  <c r="J35" i="4"/>
  <c r="CV32" i="4"/>
  <c r="BA73" i="4"/>
  <c r="CH8" i="4"/>
  <c r="CQ16" i="4"/>
  <c r="CR16" i="4"/>
  <c r="CF67" i="4"/>
  <c r="CX25" i="4"/>
  <c r="CP66" i="4"/>
  <c r="CH55" i="4"/>
  <c r="CG16" i="4"/>
  <c r="CF74" i="4"/>
  <c r="CO55" i="4"/>
  <c r="CO33" i="4"/>
  <c r="BI44" i="4"/>
  <c r="BF43" i="4"/>
  <c r="Z28" i="4"/>
  <c r="CU8" i="4"/>
  <c r="CH26" i="4"/>
  <c r="CZ8" i="4"/>
  <c r="CG23" i="4"/>
  <c r="AS32" i="4"/>
  <c r="U66" i="4"/>
  <c r="CY70" i="4"/>
  <c r="CG32" i="4"/>
  <c r="BB35" i="4"/>
  <c r="AD69" i="4"/>
  <c r="CW74" i="4"/>
  <c r="BC58" i="4"/>
  <c r="P56" i="4"/>
  <c r="AF73" i="4"/>
  <c r="BF7" i="4"/>
  <c r="BH46" i="4"/>
  <c r="AX29" i="4"/>
  <c r="BC26" i="4"/>
  <c r="AZ27" i="4"/>
  <c r="AH36" i="4"/>
  <c r="L71" i="4"/>
  <c r="U18" i="4"/>
  <c r="CX57" i="4"/>
  <c r="CP15" i="4"/>
  <c r="CE26" i="4"/>
  <c r="CF65" i="4"/>
  <c r="BB53" i="4"/>
  <c r="CI55" i="4"/>
  <c r="BA22" i="4"/>
  <c r="U16" i="4"/>
  <c r="Z16" i="4"/>
  <c r="BJ29" i="4"/>
  <c r="AZ15" i="4"/>
  <c r="BJ23" i="4"/>
  <c r="Z15" i="4"/>
  <c r="L43" i="4"/>
  <c r="BC27" i="4"/>
  <c r="U24" i="4"/>
  <c r="AN23" i="4"/>
  <c r="W43" i="4"/>
  <c r="AE55" i="4"/>
  <c r="R9" i="4"/>
  <c r="M43" i="4"/>
  <c r="K65" i="4"/>
  <c r="X57" i="4"/>
  <c r="K54" i="4"/>
  <c r="AF36" i="4"/>
  <c r="Z32" i="4"/>
  <c r="AJ23" i="4"/>
  <c r="J8" i="4"/>
  <c r="T74" i="4"/>
  <c r="AQ15" i="4"/>
  <c r="CE55" i="4"/>
  <c r="AI66" i="4"/>
  <c r="CW16" i="4"/>
  <c r="BF16" i="4"/>
  <c r="AT27" i="4"/>
  <c r="BP35" i="4"/>
  <c r="CT43" i="4"/>
  <c r="K70" i="4"/>
  <c r="CA25" i="4"/>
  <c r="AU21" i="4"/>
  <c r="AB27" i="4"/>
  <c r="AN21" i="4"/>
  <c r="N25" i="4"/>
  <c r="BL46" i="4"/>
  <c r="BD25" i="4"/>
  <c r="U73" i="4"/>
  <c r="AZ67" i="4"/>
  <c r="AX55" i="4"/>
  <c r="W28" i="4"/>
  <c r="AT18" i="4"/>
  <c r="CA71" i="4"/>
  <c r="V43" i="4"/>
  <c r="BB55" i="4"/>
  <c r="BV24" i="4"/>
  <c r="K69" i="4"/>
  <c r="BK25" i="4"/>
  <c r="AY18" i="4"/>
  <c r="CB65" i="4"/>
  <c r="BW44" i="4"/>
  <c r="AJ70" i="4"/>
  <c r="W66" i="4"/>
  <c r="W36" i="4"/>
  <c r="CX19" i="4"/>
  <c r="S27" i="4"/>
  <c r="CH29" i="4"/>
  <c r="CJ55" i="4"/>
  <c r="CZ73" i="4"/>
  <c r="BI53" i="4"/>
  <c r="CF35" i="4"/>
  <c r="AE7" i="4"/>
  <c r="V55" i="4"/>
  <c r="CU33" i="4"/>
  <c r="CN43" i="4"/>
  <c r="AR22" i="4"/>
  <c r="AT66" i="4"/>
  <c r="BF57" i="4"/>
  <c r="AN19" i="4"/>
  <c r="BQ59" i="4"/>
  <c r="AL25" i="4"/>
  <c r="BV32" i="4"/>
  <c r="AN24" i="4"/>
  <c r="AQ67" i="4"/>
  <c r="BV23" i="4"/>
  <c r="CQ28" i="4"/>
  <c r="CZ33" i="4"/>
  <c r="CI29" i="4"/>
  <c r="CD53" i="4"/>
  <c r="AB43" i="4"/>
  <c r="Z21" i="4"/>
  <c r="CL33" i="4"/>
  <c r="CW43" i="4"/>
  <c r="BF70" i="4"/>
  <c r="BH22" i="4"/>
  <c r="CD59" i="4"/>
  <c r="AF32" i="4"/>
  <c r="CH67" i="4"/>
  <c r="CG21" i="4"/>
  <c r="CW18" i="4"/>
  <c r="BG55" i="4"/>
  <c r="CE43" i="4"/>
  <c r="CH35" i="4"/>
  <c r="CE8" i="4"/>
  <c r="BK23" i="4"/>
  <c r="CW70" i="4"/>
  <c r="AD46" i="4"/>
  <c r="BD7" i="4"/>
  <c r="AD24" i="4"/>
  <c r="AB70" i="4"/>
  <c r="CL71" i="4"/>
  <c r="CH44" i="4"/>
  <c r="CM7" i="4"/>
  <c r="CH59" i="4"/>
  <c r="CQ71" i="4"/>
  <c r="CH71" i="4"/>
  <c r="CY18" i="4"/>
  <c r="BI24" i="4"/>
  <c r="AX35" i="4"/>
  <c r="BV16" i="4"/>
  <c r="BI55" i="4"/>
  <c r="AA53" i="4"/>
  <c r="BH66" i="4"/>
  <c r="X55" i="4"/>
  <c r="AH22" i="4"/>
  <c r="BG27" i="4"/>
  <c r="BJ9" i="4"/>
  <c r="Z70" i="4"/>
  <c r="BK29" i="4"/>
  <c r="CL57" i="4"/>
  <c r="CO32" i="4"/>
  <c r="BF23" i="4"/>
  <c r="CR19" i="4"/>
  <c r="CP57" i="4"/>
  <c r="BH44" i="4"/>
  <c r="CX16" i="4"/>
  <c r="AX26" i="4"/>
  <c r="BH28" i="4"/>
  <c r="CV73" i="4"/>
  <c r="BC65" i="4"/>
  <c r="CZ29" i="4"/>
  <c r="BI8" i="4"/>
  <c r="W27" i="4"/>
  <c r="T66" i="4"/>
  <c r="BB66" i="4"/>
  <c r="CW25" i="4"/>
  <c r="BJ33" i="4"/>
  <c r="AN57" i="4"/>
  <c r="BF53" i="4"/>
  <c r="V70" i="4"/>
  <c r="X46" i="4"/>
  <c r="AD8" i="4"/>
  <c r="BZ27" i="4"/>
  <c r="K8" i="4"/>
  <c r="T24" i="4"/>
  <c r="S55" i="4"/>
  <c r="CB74" i="4"/>
  <c r="AX58" i="4"/>
  <c r="AK16" i="4"/>
  <c r="BK32" i="4"/>
  <c r="AX65" i="4"/>
  <c r="V19" i="4"/>
  <c r="BY44" i="4"/>
  <c r="AV44" i="4"/>
  <c r="BS35" i="4"/>
  <c r="AE57" i="4"/>
  <c r="K46" i="4"/>
  <c r="BT58" i="4"/>
  <c r="O73" i="4"/>
  <c r="CV9" i="4"/>
  <c r="J21" i="4"/>
  <c r="CB67" i="4"/>
  <c r="AX44" i="4"/>
  <c r="AF43" i="4"/>
  <c r="BS54" i="4"/>
  <c r="CT67" i="4"/>
  <c r="CB22" i="4"/>
  <c r="AJ54" i="4"/>
  <c r="P55" i="4"/>
  <c r="N71" i="4"/>
  <c r="U8" i="4"/>
  <c r="BD21" i="4"/>
  <c r="M74" i="4"/>
  <c r="CB29" i="4"/>
  <c r="P65" i="4"/>
  <c r="BD54" i="4"/>
  <c r="AK32" i="4"/>
  <c r="AL18" i="4"/>
  <c r="BG25" i="4"/>
  <c r="M33" i="4"/>
  <c r="BX21" i="4"/>
  <c r="S33" i="4"/>
  <c r="AI24" i="4"/>
  <c r="R70" i="4"/>
  <c r="AV66" i="4"/>
  <c r="AK21" i="4"/>
  <c r="BY46" i="4"/>
  <c r="V22" i="4"/>
  <c r="U65" i="4"/>
  <c r="CD71" i="4"/>
  <c r="CI44" i="4"/>
  <c r="X27" i="4"/>
  <c r="CV66" i="4"/>
  <c r="BD55" i="4"/>
  <c r="CW58" i="4"/>
  <c r="BK67" i="4"/>
  <c r="BG7" i="4"/>
  <c r="BC67" i="4"/>
  <c r="CM32" i="4"/>
  <c r="AJ73" i="4"/>
  <c r="BK15" i="4"/>
  <c r="AA22" i="4"/>
  <c r="BH27" i="4"/>
  <c r="AR55" i="4"/>
  <c r="BH56" i="4"/>
  <c r="AP53" i="4"/>
  <c r="BL15" i="4"/>
  <c r="AC58" i="4"/>
  <c r="AK29" i="4"/>
  <c r="R65" i="4"/>
  <c r="AL53" i="4"/>
  <c r="AI15" i="4"/>
  <c r="AH35" i="4"/>
  <c r="AE66" i="4"/>
  <c r="AU57" i="4"/>
  <c r="AF19" i="4"/>
  <c r="T59" i="4"/>
  <c r="AP58" i="4"/>
  <c r="AD22" i="4"/>
  <c r="Z26" i="4"/>
  <c r="AZ57" i="4"/>
  <c r="BW7" i="4"/>
  <c r="AU18" i="4"/>
  <c r="BS53" i="4"/>
  <c r="CO54" i="4"/>
  <c r="BB26" i="4"/>
  <c r="AS28" i="4"/>
  <c r="CU55" i="4"/>
  <c r="AC44" i="4"/>
  <c r="BX19" i="4"/>
  <c r="AH27" i="4"/>
  <c r="AK65" i="4"/>
  <c r="M59" i="4"/>
  <c r="AQ9" i="4"/>
  <c r="BA25" i="4"/>
  <c r="AV9" i="4"/>
  <c r="CZ74" i="4"/>
  <c r="BX46" i="4"/>
  <c r="AL36" i="4"/>
  <c r="AN33" i="4"/>
  <c r="AC53" i="4"/>
  <c r="M35" i="4"/>
  <c r="AS19" i="4"/>
  <c r="K29" i="4"/>
  <c r="AC57" i="4"/>
  <c r="BY25" i="4"/>
  <c r="BK58" i="4"/>
  <c r="S35" i="4"/>
  <c r="AY28" i="4"/>
  <c r="BT54" i="4"/>
  <c r="V9" i="4"/>
  <c r="BH19" i="4"/>
  <c r="L73" i="4"/>
  <c r="CN22" i="4"/>
  <c r="CU27" i="4"/>
  <c r="CT26" i="4"/>
  <c r="CE16" i="4"/>
  <c r="BL7" i="4"/>
  <c r="AE28" i="4"/>
  <c r="CB44" i="4"/>
  <c r="AY59" i="4"/>
  <c r="AE35" i="4"/>
  <c r="BQ65" i="4"/>
  <c r="BW71" i="4"/>
  <c r="AK59" i="4"/>
  <c r="T58" i="4"/>
  <c r="AH15" i="4"/>
  <c r="AP27" i="4"/>
  <c r="AI56" i="4"/>
  <c r="AL29" i="4"/>
  <c r="CA54" i="4"/>
  <c r="AS59" i="4"/>
  <c r="U9" i="4"/>
  <c r="CA26" i="4"/>
  <c r="AU28" i="4"/>
  <c r="AZ8" i="4"/>
  <c r="R35" i="4"/>
  <c r="J46" i="4"/>
  <c r="AD32" i="4"/>
  <c r="AN16" i="4"/>
  <c r="CX21" i="4"/>
  <c r="S54" i="4"/>
  <c r="S67" i="4"/>
  <c r="CV19" i="4"/>
  <c r="AZ66" i="4"/>
  <c r="AU32" i="4"/>
  <c r="O16" i="4"/>
  <c r="AN28" i="4"/>
  <c r="W69" i="4"/>
  <c r="BV54" i="4"/>
  <c r="X67" i="4"/>
  <c r="AR23" i="4"/>
  <c r="P54" i="4"/>
  <c r="M53" i="4"/>
  <c r="BN55" i="4"/>
  <c r="BW27" i="4"/>
  <c r="AQ44" i="4"/>
  <c r="BC19" i="4"/>
  <c r="BO70" i="4"/>
  <c r="BZ19" i="4"/>
  <c r="AQ56" i="4"/>
  <c r="AP69" i="4"/>
  <c r="AL7" i="4"/>
  <c r="BB29" i="4"/>
  <c r="S9" i="4"/>
  <c r="L26" i="4"/>
  <c r="BQ54" i="4"/>
  <c r="BP46" i="4"/>
  <c r="AQ7" i="4"/>
  <c r="AQ55" i="4"/>
  <c r="AJ43" i="4"/>
  <c r="U21" i="4"/>
  <c r="BZ9" i="4"/>
  <c r="CA59" i="4"/>
  <c r="P7" i="4"/>
  <c r="AM9" i="4"/>
  <c r="AR57" i="4"/>
  <c r="AQ25" i="4"/>
  <c r="M22" i="4"/>
  <c r="AH7" i="4"/>
  <c r="AH44" i="4"/>
  <c r="AQ71" i="4"/>
  <c r="O22" i="4"/>
  <c r="BS73" i="4"/>
  <c r="BV53" i="4"/>
  <c r="BS33" i="4"/>
  <c r="AJ57" i="4"/>
  <c r="N55" i="4"/>
  <c r="BX32" i="4"/>
  <c r="AT16" i="4"/>
  <c r="BS69" i="4"/>
  <c r="AF7" i="4"/>
  <c r="AU54" i="4"/>
  <c r="BJ26" i="4"/>
  <c r="O27" i="4"/>
  <c r="N9" i="4"/>
  <c r="BT23" i="4"/>
  <c r="AD43" i="4"/>
  <c r="BY35" i="4"/>
  <c r="K26" i="4"/>
  <c r="BO7" i="4"/>
  <c r="BS15" i="4"/>
  <c r="R24" i="4"/>
  <c r="AF57" i="4"/>
  <c r="BL67" i="4"/>
  <c r="BB43" i="4"/>
  <c r="BL29" i="4"/>
  <c r="BF21" i="4"/>
  <c r="V33" i="4"/>
  <c r="M57" i="4"/>
  <c r="AS21" i="4"/>
  <c r="AD55" i="4"/>
  <c r="BB22" i="4"/>
  <c r="AM56" i="4"/>
  <c r="R15" i="4"/>
  <c r="BS71" i="4"/>
  <c r="AE19" i="4"/>
  <c r="L70" i="4"/>
  <c r="BK43" i="4"/>
  <c r="W23" i="4"/>
  <c r="BO46" i="4"/>
  <c r="BD26" i="4"/>
  <c r="BO69" i="4"/>
  <c r="AS69" i="4"/>
  <c r="AM28" i="4"/>
  <c r="AR33" i="4"/>
  <c r="BW43" i="4"/>
  <c r="BQ73" i="4"/>
  <c r="BP44" i="4"/>
  <c r="BZ71" i="4"/>
  <c r="AI21" i="4"/>
  <c r="K21" i="4"/>
  <c r="BS67" i="4"/>
  <c r="AH9" i="4"/>
  <c r="W74" i="4"/>
  <c r="AN56" i="4"/>
  <c r="BV28" i="4"/>
  <c r="AS58" i="4"/>
  <c r="S29" i="4"/>
  <c r="BP59" i="4"/>
  <c r="CE33" i="4"/>
  <c r="CE18" i="4"/>
  <c r="CO56" i="4"/>
  <c r="J36" i="4"/>
  <c r="Z27" i="4"/>
  <c r="AR54" i="4"/>
  <c r="BH70" i="4"/>
  <c r="BL70" i="4"/>
  <c r="V54" i="4"/>
  <c r="AR73" i="4"/>
  <c r="CA70" i="4"/>
  <c r="AV58" i="4"/>
  <c r="P23" i="4"/>
  <c r="AT26" i="4"/>
  <c r="AV25" i="4"/>
  <c r="AE36" i="4"/>
  <c r="U58" i="4"/>
  <c r="N23" i="4"/>
  <c r="BJ70" i="4"/>
  <c r="BQ43" i="4"/>
  <c r="BC28" i="4"/>
  <c r="J16" i="4"/>
  <c r="P43" i="4"/>
  <c r="N70" i="4"/>
  <c r="J57" i="4"/>
  <c r="T73" i="4"/>
  <c r="AD15" i="4"/>
  <c r="O44" i="4"/>
  <c r="BC56" i="4"/>
  <c r="AT33" i="4"/>
  <c r="AY33" i="4"/>
  <c r="CW26" i="4"/>
  <c r="AS33" i="4"/>
  <c r="AM54" i="4"/>
  <c r="AH28" i="4"/>
  <c r="W70" i="4"/>
  <c r="X15" i="4"/>
  <c r="BZ16" i="4"/>
  <c r="CA69" i="4"/>
  <c r="J66" i="4"/>
  <c r="AP65" i="4"/>
  <c r="BX15" i="4"/>
  <c r="L46" i="4"/>
  <c r="W59" i="4"/>
  <c r="BB44" i="4"/>
  <c r="BX58" i="4"/>
  <c r="CP65" i="4"/>
  <c r="AX69" i="4"/>
  <c r="T9" i="4"/>
  <c r="AD9" i="4"/>
  <c r="CA55" i="4"/>
  <c r="AJ28" i="4"/>
  <c r="AU46" i="4"/>
  <c r="AL55" i="4"/>
  <c r="BL32" i="4"/>
  <c r="BY65" i="4"/>
  <c r="AU66" i="4"/>
  <c r="BT36" i="4"/>
  <c r="AM55" i="4"/>
  <c r="BV66" i="4"/>
  <c r="P27" i="4"/>
  <c r="AX43" i="4"/>
  <c r="W26" i="4"/>
  <c r="N19" i="4"/>
  <c r="CD35" i="4"/>
  <c r="Z24" i="4"/>
  <c r="T19" i="4"/>
  <c r="CT65" i="4"/>
  <c r="AC66" i="4"/>
  <c r="AF21" i="4"/>
  <c r="O15" i="4"/>
  <c r="AY36" i="4"/>
  <c r="N46" i="4"/>
  <c r="BB73" i="4"/>
  <c r="BC7" i="4"/>
  <c r="CG33" i="4"/>
  <c r="BL16" i="4"/>
  <c r="BK27" i="4"/>
  <c r="V65" i="4"/>
  <c r="AD25" i="4"/>
  <c r="AB46" i="4"/>
  <c r="AF69" i="4"/>
  <c r="X7" i="4"/>
  <c r="AP43" i="4"/>
  <c r="AS56" i="4"/>
  <c r="V58" i="4"/>
  <c r="U26" i="4"/>
  <c r="BT71" i="4"/>
  <c r="AA59" i="4"/>
  <c r="AM15" i="4"/>
  <c r="AV23" i="4"/>
  <c r="AZ70" i="4"/>
  <c r="AI22" i="4"/>
  <c r="BL27" i="4"/>
  <c r="CV29" i="4"/>
  <c r="AQ18" i="4"/>
  <c r="S65" i="4"/>
  <c r="BN59" i="4"/>
  <c r="X44" i="4"/>
  <c r="T56" i="4"/>
  <c r="N59" i="4"/>
  <c r="BS65" i="4"/>
  <c r="AV67" i="4"/>
  <c r="CT27" i="4"/>
  <c r="AV16" i="4"/>
  <c r="BW16" i="4"/>
  <c r="L22" i="4"/>
  <c r="AQ43" i="4"/>
  <c r="AV55" i="4"/>
  <c r="AZ25" i="4"/>
  <c r="W54" i="4"/>
  <c r="O21" i="4"/>
  <c r="AR18" i="4"/>
  <c r="P73" i="4"/>
  <c r="BJ35" i="4"/>
  <c r="R66" i="4"/>
  <c r="BL54" i="4"/>
  <c r="T25" i="4"/>
  <c r="AL32" i="4"/>
  <c r="BL25" i="4"/>
  <c r="P32" i="4"/>
  <c r="AM71" i="4"/>
  <c r="U69" i="4"/>
  <c r="AD35" i="4"/>
  <c r="X8" i="4"/>
  <c r="AX57" i="4"/>
  <c r="AX19" i="4"/>
  <c r="CJ27" i="4"/>
  <c r="BG73" i="4"/>
  <c r="CH19" i="4"/>
  <c r="CD19" i="4"/>
  <c r="Z54" i="4"/>
  <c r="BF25" i="4"/>
  <c r="CT59" i="4"/>
  <c r="CV8" i="4"/>
  <c r="V18" i="4"/>
  <c r="K35" i="4"/>
  <c r="AK33" i="4"/>
  <c r="AF55" i="4"/>
  <c r="K23" i="4"/>
  <c r="CA36" i="4"/>
  <c r="CW22" i="4"/>
  <c r="AP25" i="4"/>
  <c r="S15" i="4"/>
  <c r="AP24" i="4"/>
  <c r="T35" i="4"/>
  <c r="AU44" i="4"/>
  <c r="CI69" i="4"/>
  <c r="BA54" i="4"/>
  <c r="CV69" i="4"/>
  <c r="AY26" i="4"/>
  <c r="BI70" i="4"/>
  <c r="BQ56" i="4"/>
  <c r="BF71" i="4"/>
  <c r="N21" i="4"/>
  <c r="O58" i="4"/>
  <c r="AM27" i="4"/>
  <c r="AY69" i="4"/>
  <c r="BG57" i="4"/>
  <c r="BF27" i="4"/>
  <c r="BV69" i="4"/>
  <c r="CZ70" i="4"/>
  <c r="O26" i="4"/>
  <c r="AT7" i="4"/>
  <c r="L74" i="4"/>
  <c r="P25" i="4"/>
  <c r="BI18" i="4"/>
  <c r="AV35" i="4"/>
  <c r="BW67" i="4"/>
  <c r="AK69" i="4"/>
  <c r="BF58" i="4"/>
  <c r="AZ29" i="4"/>
  <c r="AR66" i="4"/>
  <c r="R74" i="4"/>
  <c r="J54" i="4"/>
  <c r="CB9" i="4"/>
  <c r="BN33" i="4"/>
  <c r="O8" i="4"/>
  <c r="AJ59" i="4"/>
  <c r="AK71" i="4"/>
  <c r="BI27" i="4"/>
  <c r="T29" i="4"/>
  <c r="BS58" i="4"/>
  <c r="CA28" i="4"/>
  <c r="BR67" i="4"/>
  <c r="J44" i="4"/>
  <c r="BZ15" i="4"/>
  <c r="BC44" i="4"/>
  <c r="AR65" i="4"/>
  <c r="BW25" i="4"/>
  <c r="AI46" i="4"/>
  <c r="BT28" i="4"/>
  <c r="BP69" i="4"/>
  <c r="BY26" i="4"/>
  <c r="L8" i="4"/>
  <c r="K56" i="4"/>
  <c r="BN66" i="4"/>
  <c r="N22" i="4"/>
  <c r="BX67" i="4"/>
  <c r="J28" i="4"/>
  <c r="AM18" i="4"/>
  <c r="AK43" i="4"/>
  <c r="BR33" i="4"/>
  <c r="R55" i="4"/>
  <c r="BN54" i="4"/>
  <c r="R53" i="4"/>
  <c r="P9" i="4"/>
  <c r="AC8" i="4"/>
  <c r="AE67" i="4"/>
  <c r="BV70" i="4"/>
  <c r="L29" i="4"/>
  <c r="BX55" i="4"/>
  <c r="K16" i="4"/>
  <c r="BS23" i="4"/>
  <c r="BC73" i="4"/>
  <c r="BT26" i="4"/>
  <c r="BT16" i="4"/>
  <c r="AU69" i="4"/>
  <c r="BY57" i="4"/>
  <c r="AU24" i="4"/>
  <c r="AL46" i="4"/>
  <c r="AR7" i="4"/>
  <c r="BJ57" i="4"/>
  <c r="BX18" i="4"/>
  <c r="BT67" i="4"/>
  <c r="BC29" i="4"/>
  <c r="BZ53" i="4"/>
  <c r="AT56" i="4"/>
  <c r="BV46" i="4"/>
  <c r="U36" i="4"/>
  <c r="BD28" i="4"/>
  <c r="M71" i="4"/>
  <c r="BX74" i="4"/>
  <c r="AV54" i="4"/>
  <c r="AH54" i="4"/>
  <c r="AH71" i="4"/>
  <c r="BW32" i="4"/>
  <c r="BY32" i="4"/>
  <c r="CA44" i="4"/>
  <c r="BQ69" i="4"/>
  <c r="AR70" i="4"/>
  <c r="BS43" i="4"/>
  <c r="BQ67" i="4"/>
  <c r="AQ36" i="4"/>
  <c r="CA21" i="4"/>
  <c r="AL73" i="4"/>
  <c r="AM16" i="4"/>
  <c r="BS36" i="4"/>
  <c r="BN73" i="4"/>
  <c r="Z9" i="4"/>
  <c r="AL44" i="4"/>
  <c r="BP57" i="4"/>
  <c r="BV25" i="4"/>
  <c r="U74" i="4"/>
  <c r="U23" i="4"/>
  <c r="CN55" i="4"/>
  <c r="CT58" i="4"/>
  <c r="CL73" i="4"/>
  <c r="AD18" i="4"/>
  <c r="BL56" i="4"/>
  <c r="L65" i="4"/>
  <c r="AX8" i="4"/>
  <c r="S28" i="4"/>
  <c r="AX66" i="4"/>
  <c r="AL65" i="4"/>
  <c r="AI28" i="4"/>
  <c r="BY70" i="4"/>
  <c r="AB53" i="4"/>
  <c r="L19" i="4"/>
  <c r="CY59" i="4"/>
  <c r="BF33" i="4"/>
  <c r="U25" i="4"/>
  <c r="AT28" i="4"/>
  <c r="U71" i="4"/>
  <c r="BD9" i="4"/>
  <c r="S69" i="4"/>
  <c r="AM70" i="4"/>
  <c r="W24" i="4"/>
  <c r="AT9" i="4"/>
  <c r="R46" i="4"/>
  <c r="BV18" i="4"/>
  <c r="BV9" i="4"/>
  <c r="K24" i="4"/>
  <c r="AP35" i="4"/>
  <c r="T27" i="4"/>
  <c r="P21" i="4"/>
  <c r="BK57" i="4"/>
  <c r="AL69" i="4"/>
  <c r="BZ65" i="4"/>
  <c r="O25" i="4"/>
  <c r="AE25" i="4"/>
  <c r="BV56" i="4"/>
  <c r="X16" i="4"/>
  <c r="S73" i="4"/>
  <c r="Z23" i="4"/>
  <c r="BL44" i="4"/>
  <c r="AM21" i="4"/>
  <c r="J18" i="4"/>
  <c r="CY67" i="4"/>
  <c r="AQ66" i="4"/>
  <c r="AU59" i="4"/>
  <c r="BT44" i="4"/>
  <c r="AH23" i="4"/>
  <c r="K25" i="4"/>
  <c r="BZ55" i="4"/>
  <c r="BO44" i="4"/>
  <c r="BS29" i="4"/>
  <c r="M19" i="4"/>
  <c r="BZ74" i="4"/>
  <c r="BX44" i="4"/>
  <c r="L32" i="4"/>
  <c r="CG56" i="4"/>
  <c r="BK26" i="4"/>
  <c r="AJ55" i="4"/>
  <c r="CH69" i="4"/>
  <c r="CV33" i="4"/>
  <c r="CH57" i="4"/>
  <c r="CF26" i="4"/>
  <c r="CQ59" i="4"/>
  <c r="BK69" i="4"/>
  <c r="CU53" i="4"/>
  <c r="BG71" i="4"/>
  <c r="CV15" i="4"/>
  <c r="L67" i="4"/>
  <c r="S22" i="4"/>
  <c r="U7" i="4"/>
  <c r="AF44" i="4"/>
  <c r="CP71" i="4"/>
  <c r="BJ18" i="4"/>
  <c r="BD58" i="4"/>
  <c r="BA35" i="4"/>
  <c r="AA24" i="4"/>
  <c r="CZ57" i="4"/>
  <c r="BH23" i="4"/>
  <c r="AL21" i="4"/>
  <c r="BC18" i="4"/>
  <c r="X24" i="4"/>
  <c r="AM19" i="4"/>
  <c r="AQ65" i="4"/>
  <c r="AC27" i="4"/>
  <c r="BG28" i="4"/>
  <c r="AI23" i="4"/>
  <c r="AD28" i="4"/>
  <c r="AN22" i="4"/>
  <c r="CZ21" i="4"/>
  <c r="T26" i="4"/>
  <c r="AA56" i="4"/>
  <c r="AM22" i="4"/>
  <c r="AA67" i="4"/>
  <c r="O55" i="4"/>
  <c r="AQ58" i="4"/>
  <c r="AC25" i="4"/>
  <c r="BD18" i="4"/>
  <c r="R58" i="4"/>
  <c r="J71" i="4"/>
  <c r="AS23" i="4"/>
  <c r="T7" i="4"/>
  <c r="V27" i="4"/>
  <c r="BD59" i="4"/>
  <c r="AZ65" i="4"/>
  <c r="W35" i="4"/>
  <c r="AJ21" i="4"/>
  <c r="BD46" i="4"/>
  <c r="AI18" i="4"/>
  <c r="AH53" i="4"/>
  <c r="AC67" i="4"/>
  <c r="AS22" i="4"/>
  <c r="BY23" i="4"/>
  <c r="BW55" i="4"/>
  <c r="AA74" i="4"/>
  <c r="AJ44" i="4"/>
  <c r="BX33" i="4"/>
  <c r="AX18" i="4"/>
  <c r="AH74" i="4"/>
  <c r="AE59" i="4"/>
  <c r="T15" i="4"/>
  <c r="BL35" i="4"/>
  <c r="P69" i="4"/>
  <c r="CO7" i="4"/>
  <c r="BG67" i="4"/>
  <c r="BF74" i="4"/>
  <c r="X22" i="4"/>
  <c r="BH16" i="4"/>
  <c r="CX35" i="4"/>
  <c r="AN58" i="4"/>
  <c r="AA73" i="4"/>
  <c r="AK19" i="4"/>
  <c r="BY27" i="4"/>
  <c r="AQ23" i="4"/>
  <c r="J55" i="4"/>
  <c r="AX15" i="4"/>
  <c r="AH33" i="4"/>
  <c r="AQ26" i="4"/>
  <c r="BC46" i="4"/>
  <c r="AM36" i="4"/>
  <c r="J74" i="4"/>
  <c r="M46" i="4"/>
  <c r="AJ67" i="4"/>
  <c r="AD67" i="4"/>
  <c r="AS57" i="4"/>
  <c r="AC7" i="4"/>
  <c r="AS36" i="4"/>
  <c r="BY43" i="4"/>
  <c r="AI67" i="4"/>
  <c r="AE15" i="4"/>
  <c r="AN65" i="4"/>
  <c r="AS27" i="4"/>
  <c r="AJ35" i="4"/>
  <c r="AU73" i="4"/>
  <c r="AP22" i="4"/>
  <c r="AV18" i="4"/>
  <c r="BW69" i="4"/>
  <c r="BY69" i="4"/>
  <c r="BC36" i="4"/>
  <c r="AL35" i="4"/>
  <c r="K58" i="4"/>
  <c r="P58" i="4"/>
  <c r="R27" i="4"/>
  <c r="BZ25" i="4"/>
  <c r="BZ56" i="4"/>
  <c r="BQ44" i="4"/>
  <c r="AZ19" i="4"/>
  <c r="BV8" i="4"/>
  <c r="O71" i="4"/>
  <c r="AK27" i="4"/>
  <c r="AF56" i="4"/>
  <c r="CA65" i="4"/>
  <c r="L33" i="4"/>
  <c r="BO66" i="4"/>
  <c r="BS21" i="4"/>
  <c r="O59" i="4"/>
  <c r="J27" i="4"/>
  <c r="BR36" i="4"/>
  <c r="V16" i="4"/>
  <c r="BT59" i="4"/>
  <c r="J33" i="4"/>
  <c r="AL33" i="4"/>
  <c r="AN55" i="4"/>
  <c r="BX59" i="4"/>
  <c r="BZ59" i="4"/>
  <c r="K71" i="4"/>
  <c r="S19" i="4"/>
  <c r="BZ67" i="4"/>
  <c r="AV21" i="4"/>
  <c r="BY29" i="4"/>
  <c r="AX71" i="4"/>
  <c r="O35" i="4"/>
  <c r="CB7" i="4"/>
  <c r="AK18" i="4"/>
  <c r="AM74" i="4"/>
  <c r="AV73" i="4"/>
  <c r="AT43" i="4"/>
  <c r="BN43" i="4"/>
  <c r="AK73" i="4"/>
  <c r="CH43" i="4"/>
  <c r="BQ74" i="4"/>
  <c r="AS70" i="4"/>
  <c r="AK66" i="4"/>
  <c r="M28" i="4"/>
  <c r="AR19" i="4"/>
  <c r="AI69" i="4"/>
  <c r="K19" i="4"/>
  <c r="AS16" i="4"/>
  <c r="CB24" i="4"/>
  <c r="AA55" i="4"/>
  <c r="BR32" i="4"/>
  <c r="BT24" i="4"/>
  <c r="BT7" i="4"/>
  <c r="BV26" i="4"/>
  <c r="BJ36" i="4"/>
  <c r="V67" i="4"/>
  <c r="AQ32" i="4"/>
  <c r="M70" i="4"/>
  <c r="CZ55" i="4"/>
  <c r="BL43" i="4"/>
  <c r="BV29" i="4"/>
  <c r="AL16" i="4"/>
  <c r="CX69" i="4"/>
  <c r="V56" i="4"/>
  <c r="BP55" i="4"/>
  <c r="AV22" i="4"/>
  <c r="S46" i="4"/>
  <c r="P26" i="4"/>
  <c r="W25" i="4"/>
  <c r="AF59" i="4"/>
  <c r="AN26" i="4"/>
  <c r="O54" i="4"/>
  <c r="AQ27" i="4"/>
  <c r="AR69" i="4"/>
  <c r="BQ70" i="4"/>
  <c r="BT70" i="4"/>
  <c r="M27" i="4"/>
  <c r="BW15" i="4"/>
  <c r="BY56" i="4"/>
  <c r="BW36" i="4"/>
  <c r="BZ28" i="4"/>
  <c r="L18" i="4"/>
  <c r="AU15" i="4"/>
  <c r="BZ18" i="4"/>
  <c r="V32" i="4"/>
  <c r="AN69" i="4"/>
  <c r="AP36" i="4"/>
  <c r="AT29" i="4"/>
  <c r="BX43" i="4"/>
  <c r="L25" i="4"/>
  <c r="BR71" i="4"/>
  <c r="CZ54" i="4"/>
  <c r="CW21" i="4"/>
  <c r="CW56" i="4"/>
  <c r="AX21" i="4"/>
  <c r="BA44" i="4"/>
  <c r="AU36" i="4"/>
  <c r="BA8" i="4"/>
  <c r="J56" i="4"/>
  <c r="BJ19" i="4"/>
  <c r="BJ65" i="4"/>
  <c r="AU74" i="4"/>
  <c r="BY74" i="4"/>
  <c r="BI58" i="4"/>
  <c r="AP23" i="4"/>
  <c r="BV65" i="4"/>
  <c r="V23" i="4"/>
  <c r="K53" i="4"/>
  <c r="AM67" i="4"/>
  <c r="BR73" i="4"/>
  <c r="AK54" i="4"/>
  <c r="R16" i="4"/>
  <c r="AH8" i="4"/>
  <c r="P74" i="4"/>
  <c r="AZ28" i="4"/>
  <c r="BX56" i="4"/>
  <c r="O65" i="4"/>
  <c r="P24" i="4"/>
  <c r="AH16" i="4"/>
  <c r="CB71" i="4"/>
  <c r="AR43" i="4"/>
  <c r="AI57" i="4"/>
  <c r="AH25" i="4"/>
  <c r="BW54" i="4"/>
  <c r="CX33" i="4"/>
  <c r="CA8" i="4"/>
  <c r="T55" i="4"/>
  <c r="AB7" i="4"/>
  <c r="AT8" i="4"/>
  <c r="AK22" i="4"/>
  <c r="AX16" i="4"/>
  <c r="O18" i="4"/>
  <c r="AN67" i="4"/>
  <c r="AT46" i="4"/>
  <c r="T22" i="4"/>
  <c r="AI16" i="4"/>
  <c r="BX54" i="4"/>
  <c r="U54" i="4"/>
  <c r="AM69" i="4"/>
  <c r="BR46" i="4"/>
  <c r="N56" i="4"/>
  <c r="CB66" i="4"/>
  <c r="BV58" i="4"/>
  <c r="CB19" i="4"/>
  <c r="BW58" i="4"/>
  <c r="AI9" i="4"/>
  <c r="M56" i="4"/>
  <c r="AU16" i="4"/>
  <c r="BX36" i="4"/>
  <c r="AC21" i="4"/>
  <c r="AU43" i="4"/>
  <c r="CA67" i="4"/>
  <c r="M54" i="4"/>
  <c r="P22" i="4"/>
  <c r="CG57" i="4"/>
  <c r="BL19" i="4"/>
  <c r="AA7" i="4"/>
  <c r="BJ53" i="4"/>
  <c r="AB71" i="4"/>
  <c r="AD7" i="4"/>
  <c r="BF35" i="4"/>
  <c r="AY70" i="4"/>
  <c r="AZ58" i="4"/>
  <c r="CJ57" i="4"/>
  <c r="AC73" i="4"/>
  <c r="BG16" i="4"/>
  <c r="CY54" i="4"/>
  <c r="BD56" i="4"/>
  <c r="AC32" i="4"/>
  <c r="Z29" i="4"/>
  <c r="AP54" i="4"/>
  <c r="W15" i="4"/>
  <c r="AD66" i="4"/>
  <c r="AV27" i="4"/>
  <c r="AV7" i="4"/>
  <c r="X59" i="4"/>
  <c r="AL66" i="4"/>
  <c r="BQ55" i="4"/>
  <c r="V8" i="4"/>
  <c r="AJ26" i="4"/>
  <c r="AN9" i="4"/>
  <c r="BX22" i="4"/>
  <c r="J59" i="4"/>
  <c r="AU25" i="4"/>
  <c r="BD19" i="4"/>
  <c r="P59" i="4"/>
  <c r="X33" i="4"/>
  <c r="AH29" i="4"/>
  <c r="X29" i="4"/>
  <c r="AT69" i="4"/>
  <c r="AE71" i="4"/>
  <c r="AP33" i="4"/>
  <c r="X19" i="4"/>
  <c r="CA73" i="4"/>
  <c r="AZ69" i="4"/>
  <c r="K33" i="4"/>
  <c r="AQ19" i="4"/>
  <c r="O69" i="4"/>
  <c r="AX33" i="4"/>
  <c r="AE26" i="4"/>
  <c r="AC65" i="4"/>
  <c r="AF46" i="4"/>
  <c r="BY19" i="4"/>
  <c r="AJ9" i="4"/>
  <c r="AE70" i="4"/>
  <c r="W21" i="4"/>
  <c r="AR53" i="4"/>
  <c r="AU27" i="4"/>
  <c r="AJ65" i="4"/>
  <c r="BC33" i="4"/>
  <c r="AV74" i="4"/>
  <c r="AP67" i="4"/>
  <c r="BX28" i="4"/>
  <c r="AC22" i="4"/>
  <c r="AC43" i="4"/>
  <c r="N33" i="4"/>
  <c r="S43" i="4"/>
  <c r="BC69" i="4"/>
  <c r="CM33" i="4"/>
  <c r="Z69" i="4"/>
  <c r="BG46" i="4"/>
  <c r="CP58" i="4"/>
  <c r="CW59" i="4"/>
  <c r="CY28" i="4"/>
  <c r="AC36" i="4"/>
  <c r="X43" i="4"/>
  <c r="AB65" i="4"/>
  <c r="AD19" i="4"/>
  <c r="BX27" i="4"/>
  <c r="BZ46" i="4"/>
  <c r="AA54" i="4"/>
  <c r="X9" i="4"/>
  <c r="AH18" i="4"/>
  <c r="R71" i="4"/>
  <c r="BY36" i="4"/>
  <c r="BO71" i="4"/>
  <c r="AS29" i="4"/>
  <c r="X58" i="4"/>
  <c r="AY67" i="4"/>
  <c r="BN65" i="4"/>
  <c r="AR35" i="4"/>
  <c r="AL24" i="4"/>
  <c r="P29" i="4"/>
  <c r="AH65" i="4"/>
  <c r="AT58" i="4"/>
  <c r="CB55" i="4"/>
  <c r="M69" i="4"/>
  <c r="AY53" i="4"/>
  <c r="X26" i="4"/>
  <c r="BB57" i="4"/>
  <c r="M66" i="4"/>
  <c r="BV71" i="4"/>
  <c r="AR9" i="4"/>
  <c r="BI29" i="4"/>
  <c r="AR56" i="4"/>
  <c r="BT55" i="4"/>
  <c r="BX69" i="4"/>
  <c r="AX23" i="4"/>
  <c r="AP70" i="4"/>
  <c r="AV28" i="4"/>
  <c r="BR59" i="4"/>
  <c r="Z58" i="4"/>
  <c r="J29" i="4"/>
  <c r="AU33" i="4"/>
  <c r="CA24" i="4"/>
  <c r="L23" i="4"/>
  <c r="AN66" i="4"/>
  <c r="J7" i="4"/>
  <c r="AI43" i="4"/>
  <c r="AT44" i="4"/>
  <c r="L27" i="4"/>
  <c r="AA58" i="4"/>
  <c r="AJ32" i="4"/>
  <c r="AQ33" i="4"/>
  <c r="AR15" i="4"/>
  <c r="Z65" i="4"/>
  <c r="BV27" i="4"/>
  <c r="BO33" i="4"/>
  <c r="N43" i="4"/>
  <c r="CG25" i="4"/>
  <c r="AJ27" i="4"/>
  <c r="P67" i="4"/>
  <c r="CB33" i="4"/>
  <c r="L58" i="4"/>
  <c r="BB7" i="4"/>
  <c r="AJ36" i="4"/>
  <c r="AX59" i="4"/>
  <c r="BV7" i="4"/>
  <c r="BN32" i="4"/>
  <c r="AL59" i="4"/>
  <c r="O46" i="4"/>
  <c r="BX53" i="4"/>
  <c r="AU7" i="4"/>
  <c r="AI33" i="4"/>
  <c r="AM73" i="4"/>
  <c r="P33" i="4"/>
  <c r="CB35" i="4"/>
  <c r="U35" i="4"/>
  <c r="R33" i="4"/>
  <c r="BS27" i="4"/>
  <c r="AC23" i="4"/>
  <c r="BR57" i="4"/>
  <c r="N73" i="4"/>
  <c r="BO58" i="4"/>
  <c r="L15" i="4"/>
  <c r="BO8" i="4"/>
  <c r="BN7" i="4"/>
  <c r="O74" i="4"/>
  <c r="BW74" i="4"/>
  <c r="P8" i="4"/>
  <c r="CB8" i="4"/>
  <c r="X36" i="4"/>
  <c r="S16" i="4"/>
  <c r="CU57" i="4"/>
  <c r="AI55" i="4"/>
  <c r="BI23" i="4"/>
  <c r="T44" i="4"/>
  <c r="AY73" i="4"/>
  <c r="W55" i="4"/>
  <c r="CV57" i="4"/>
  <c r="AP56" i="4"/>
  <c r="BC8" i="4"/>
  <c r="BZ43" i="4"/>
  <c r="BJ32" i="4"/>
  <c r="BS57" i="4"/>
  <c r="AR16" i="4"/>
  <c r="AM24" i="4"/>
  <c r="AR67" i="4"/>
  <c r="BS28" i="4"/>
  <c r="M15" i="4"/>
  <c r="AH58" i="4"/>
  <c r="BZ24" i="4"/>
  <c r="N15" i="4"/>
  <c r="AH26" i="4"/>
  <c r="K28" i="4"/>
  <c r="AT21" i="4"/>
  <c r="K7" i="4"/>
  <c r="AS53" i="4"/>
  <c r="AT71" i="4"/>
  <c r="BR66" i="4"/>
  <c r="BP65" i="4"/>
  <c r="BW53" i="4"/>
  <c r="AM33" i="4"/>
  <c r="M8" i="4"/>
  <c r="AV46" i="4"/>
  <c r="AV33" i="4"/>
  <c r="CQ43" i="4"/>
  <c r="S7" i="4"/>
  <c r="CD9" i="4"/>
  <c r="R54" i="4"/>
  <c r="BI28" i="4"/>
  <c r="CX71" i="4"/>
  <c r="AZ74" i="4"/>
  <c r="Z18" i="4"/>
  <c r="Z33" i="4"/>
  <c r="AR32" i="4"/>
  <c r="BD29" i="4"/>
  <c r="AR74" i="4"/>
  <c r="AI71" i="4"/>
  <c r="AI27" i="4"/>
  <c r="BA71" i="4"/>
  <c r="V71" i="4"/>
  <c r="AQ74" i="4"/>
  <c r="AB29" i="4"/>
  <c r="BV67" i="4"/>
  <c r="U55" i="4"/>
  <c r="BL69" i="4"/>
  <c r="BB24" i="4"/>
  <c r="BD43" i="4"/>
  <c r="CV35" i="4"/>
  <c r="AU67" i="4"/>
  <c r="BD65" i="4"/>
  <c r="AK74" i="4"/>
  <c r="AB44" i="4"/>
  <c r="BO35" i="4"/>
  <c r="BA9" i="4"/>
  <c r="BK28" i="4"/>
  <c r="AY7" i="4"/>
  <c r="CA19" i="4"/>
  <c r="BZ33" i="4"/>
  <c r="AI53" i="4"/>
  <c r="AX32" i="4"/>
  <c r="AK55" i="4"/>
  <c r="BZ7" i="4"/>
  <c r="U46" i="4"/>
  <c r="AB69" i="4"/>
  <c r="AQ21" i="4"/>
  <c r="BV59" i="4"/>
  <c r="AS71" i="4"/>
  <c r="AB28" i="4"/>
  <c r="BV15" i="4"/>
  <c r="BY18" i="4"/>
  <c r="L24" i="4"/>
  <c r="Z55" i="4"/>
  <c r="BN56" i="4"/>
  <c r="BX66" i="4"/>
  <c r="V24" i="4"/>
  <c r="BJ58" i="4"/>
  <c r="BX65" i="4"/>
  <c r="AK8" i="4"/>
  <c r="BX57" i="4"/>
  <c r="BR70" i="4"/>
  <c r="AV65" i="4"/>
  <c r="AR36" i="4"/>
  <c r="AK44" i="4"/>
  <c r="CB70" i="4"/>
  <c r="AV70" i="4"/>
  <c r="BS59" i="4"/>
  <c r="AI35" i="4"/>
  <c r="BN36" i="4"/>
  <c r="X66" i="4"/>
  <c r="AI25" i="4"/>
  <c r="P15" i="4"/>
  <c r="AN7" i="4"/>
  <c r="AL58" i="4"/>
  <c r="BO74" i="4"/>
  <c r="N36" i="4"/>
  <c r="V28" i="4"/>
  <c r="CA74" i="4"/>
  <c r="BX23" i="4"/>
  <c r="AB33" i="4"/>
  <c r="BW65" i="4"/>
  <c r="AK58" i="4"/>
  <c r="BR55" i="4"/>
  <c r="CB56" i="4"/>
  <c r="BW21" i="4"/>
  <c r="AL19" i="4"/>
  <c r="P18" i="4"/>
  <c r="AR58" i="4"/>
  <c r="BP8" i="4"/>
  <c r="N58" i="4"/>
  <c r="BT9" i="4"/>
  <c r="CF18" i="4"/>
  <c r="CZ26" i="4"/>
  <c r="CT69" i="4"/>
  <c r="CP73" i="4"/>
  <c r="Z8" i="4"/>
  <c r="CL8" i="4"/>
  <c r="BK24" i="4"/>
  <c r="AD16" i="4"/>
  <c r="W67" i="4"/>
  <c r="BW19" i="4"/>
  <c r="AZ54" i="4"/>
  <c r="AH32" i="4"/>
  <c r="AT70" i="4"/>
  <c r="AS9" i="4"/>
  <c r="BY22" i="4"/>
  <c r="AU29" i="4"/>
  <c r="AL67" i="4"/>
  <c r="BQ71" i="4"/>
  <c r="AI74" i="4"/>
  <c r="AT73" i="4"/>
  <c r="AE44" i="4"/>
  <c r="BV74" i="4"/>
  <c r="AY46" i="4"/>
  <c r="CB43" i="4"/>
  <c r="AL28" i="4"/>
  <c r="BX25" i="4"/>
  <c r="L16" i="4"/>
  <c r="BO55" i="4"/>
  <c r="AS55" i="4"/>
  <c r="M24" i="4"/>
  <c r="AK26" i="4"/>
  <c r="CA66" i="4"/>
  <c r="BZ22" i="4"/>
  <c r="W46" i="4"/>
  <c r="BT43" i="4"/>
  <c r="CE46" i="4"/>
  <c r="CF69" i="4"/>
  <c r="CV65" i="4"/>
  <c r="T32" i="4"/>
  <c r="CJ36" i="4"/>
  <c r="AM32" i="4"/>
  <c r="BR58" i="4"/>
  <c r="BW70" i="4"/>
  <c r="BW8" i="4"/>
  <c r="BX24" i="4"/>
  <c r="AY74" i="4"/>
  <c r="AS65" i="4"/>
  <c r="BT22" i="4"/>
  <c r="K18" i="4"/>
  <c r="AJ29" i="4"/>
  <c r="V66" i="4"/>
  <c r="BR44" i="4"/>
  <c r="J32" i="4"/>
  <c r="AM57" i="4"/>
  <c r="L55" i="4"/>
  <c r="BP73" i="4"/>
  <c r="P44" i="4"/>
  <c r="BZ36" i="4"/>
  <c r="AI36" i="4"/>
  <c r="AI54" i="4"/>
  <c r="BT25" i="4"/>
  <c r="BK16" i="4"/>
  <c r="CA7" i="4"/>
  <c r="U32" i="4"/>
  <c r="BP33" i="4"/>
  <c r="BS8" i="4"/>
  <c r="BW33" i="4"/>
  <c r="X69" i="4"/>
  <c r="AP46" i="4"/>
  <c r="BW29" i="4"/>
  <c r="BS55" i="4"/>
  <c r="AI44" i="4"/>
  <c r="BQ32" i="4"/>
  <c r="BS66" i="4"/>
  <c r="BZ8" i="4"/>
  <c r="BN74" i="4"/>
  <c r="BS56" i="4"/>
  <c r="AN71" i="4"/>
  <c r="BR7" i="4"/>
  <c r="CX44" i="4"/>
  <c r="AQ54" i="4"/>
  <c r="J69" i="4"/>
  <c r="AN8" i="4"/>
  <c r="BZ23" i="4"/>
  <c r="AS66" i="4"/>
  <c r="J23" i="4"/>
  <c r="J15" i="4"/>
  <c r="N26" i="4"/>
  <c r="P35" i="4"/>
  <c r="S18" i="4"/>
  <c r="BW18" i="4"/>
  <c r="BQ33" i="4"/>
  <c r="CL55" i="4"/>
  <c r="O67" i="4"/>
  <c r="N29" i="4"/>
  <c r="BB16" i="4"/>
  <c r="CO71" i="4"/>
  <c r="AF70" i="4"/>
  <c r="BZ57" i="4"/>
  <c r="K36" i="4"/>
  <c r="CW8" i="4"/>
  <c r="AT74" i="4"/>
  <c r="AT65" i="4"/>
  <c r="AM66" i="4"/>
  <c r="BY54" i="4"/>
  <c r="BT66" i="4"/>
  <c r="BP54" i="4"/>
  <c r="AS25" i="4"/>
  <c r="N32" i="4"/>
  <c r="J19" i="4"/>
  <c r="BH43" i="4"/>
  <c r="BA53" i="4"/>
  <c r="P66" i="4"/>
  <c r="BS22" i="4"/>
  <c r="BH29" i="4"/>
  <c r="M55" i="4"/>
  <c r="BH32" i="4"/>
  <c r="CL65" i="4"/>
  <c r="BP71" i="4"/>
  <c r="AU8" i="4"/>
  <c r="CB23" i="4"/>
  <c r="J65" i="4"/>
  <c r="AK70" i="4"/>
  <c r="AH24" i="4"/>
  <c r="BX71" i="4"/>
  <c r="BT21" i="4"/>
  <c r="BS7" i="4"/>
  <c r="BN71" i="4"/>
  <c r="BP36" i="4"/>
  <c r="CB73" i="4"/>
  <c r="T69" i="4"/>
  <c r="BS18" i="4"/>
  <c r="AU19" i="4"/>
  <c r="CB32" i="4"/>
  <c r="AM46" i="4"/>
  <c r="CA22" i="4"/>
  <c r="W29" i="4"/>
  <c r="AE24" i="4"/>
  <c r="AT54" i="4"/>
  <c r="CA23" i="4"/>
  <c r="BN69" i="4"/>
  <c r="BZ54" i="4"/>
  <c r="AN59" i="4"/>
  <c r="BA28" i="4"/>
  <c r="BT65" i="4"/>
  <c r="AL54" i="4"/>
  <c r="AK36" i="4"/>
  <c r="AP18" i="4"/>
  <c r="K44" i="4"/>
  <c r="BY58" i="4"/>
  <c r="AK67" i="4"/>
  <c r="BW28" i="4"/>
  <c r="BY21" i="4"/>
  <c r="AZ9" i="4"/>
  <c r="BO67" i="4"/>
  <c r="AJ19" i="4"/>
  <c r="AU22" i="4"/>
  <c r="AQ46" i="4"/>
  <c r="CJ74" i="4"/>
  <c r="BT15" i="4"/>
  <c r="BT8" i="4"/>
  <c r="CF29" i="4"/>
  <c r="CR23" i="4"/>
  <c r="CM59" i="4"/>
  <c r="S70" i="4"/>
  <c r="AS24" i="4"/>
  <c r="BA27" i="4"/>
  <c r="AX25" i="4"/>
  <c r="AA26" i="4"/>
  <c r="T36" i="4"/>
  <c r="AD33" i="4"/>
  <c r="CA27" i="4"/>
  <c r="AJ56" i="4"/>
  <c r="BR65" i="4"/>
  <c r="BJ73" i="4"/>
  <c r="AH55" i="4"/>
  <c r="V15" i="4"/>
  <c r="AH66" i="4"/>
  <c r="BG56" i="4"/>
  <c r="M7" i="4"/>
  <c r="AH73" i="4"/>
  <c r="AJ74" i="4"/>
  <c r="AF65" i="4"/>
  <c r="CA9" i="4"/>
  <c r="R22" i="4"/>
  <c r="K74" i="4"/>
  <c r="AY25" i="4"/>
  <c r="AJ71" i="4"/>
  <c r="AC28" i="4"/>
  <c r="X65" i="4"/>
  <c r="BB67" i="4"/>
  <c r="AZ18" i="4"/>
  <c r="BT27" i="4"/>
  <c r="BW26" i="4"/>
  <c r="BA15" i="4"/>
  <c r="AH21" i="4"/>
  <c r="AN73" i="4"/>
  <c r="CN19" i="4"/>
  <c r="CT74" i="4"/>
  <c r="AZ22" i="4"/>
  <c r="R21" i="4"/>
  <c r="W73" i="4"/>
  <c r="CX36" i="4"/>
  <c r="AY54" i="4"/>
  <c r="S53" i="4"/>
  <c r="AJ22" i="4"/>
  <c r="BY16" i="4"/>
  <c r="AV32" i="4"/>
  <c r="AF74" i="4"/>
  <c r="BY53" i="4"/>
  <c r="BW56" i="4"/>
  <c r="V59" i="4"/>
  <c r="AN54" i="4"/>
  <c r="AL71" i="4"/>
  <c r="BO43" i="4"/>
  <c r="BN57" i="4"/>
  <c r="AL57" i="4"/>
  <c r="K27" i="4"/>
  <c r="BW73" i="4"/>
  <c r="BT69" i="4"/>
  <c r="AN36" i="4"/>
  <c r="BS26" i="4"/>
  <c r="BQ35" i="4"/>
  <c r="BA21" i="4"/>
  <c r="BW66" i="4"/>
  <c r="AN27" i="4"/>
  <c r="M9" i="4"/>
  <c r="BN8" i="4"/>
  <c r="AX67" i="4"/>
  <c r="J70" i="4"/>
  <c r="P57" i="4"/>
  <c r="S8" i="4"/>
  <c r="BH73" i="4"/>
  <c r="CA46" i="4"/>
  <c r="AP8" i="4"/>
  <c r="K73" i="4"/>
  <c r="CB58" i="4"/>
  <c r="CB18" i="4"/>
  <c r="AK24" i="4"/>
  <c r="AL9" i="4"/>
  <c r="BR8" i="4"/>
  <c r="BB19" i="4"/>
  <c r="BC57" i="4"/>
  <c r="AA15" i="4"/>
  <c r="CH27" i="4"/>
  <c r="AJ7" i="4"/>
  <c r="CZ19" i="4"/>
  <c r="BS70" i="4"/>
  <c r="BZ66" i="4"/>
  <c r="AR29" i="4"/>
  <c r="AQ22" i="4"/>
  <c r="CA57" i="4"/>
  <c r="AP29" i="4"/>
  <c r="BQ7" i="4"/>
  <c r="R56" i="4"/>
  <c r="BC25" i="4"/>
  <c r="AA29" i="4"/>
  <c r="W56" i="4"/>
  <c r="AJ33" i="4"/>
  <c r="N74" i="4"/>
  <c r="L53" i="4"/>
  <c r="O19" i="4"/>
  <c r="AH19" i="4"/>
  <c r="S21" i="4"/>
  <c r="R28" i="4"/>
  <c r="AP66" i="4"/>
  <c r="BS25" i="4"/>
  <c r="L9" i="4"/>
  <c r="T18" i="4"/>
  <c r="CI59" i="4"/>
  <c r="BY9" i="4"/>
  <c r="AR26" i="4"/>
  <c r="AN74" i="4"/>
  <c r="CA18" i="4"/>
  <c r="CA29" i="4"/>
  <c r="CI27" i="4"/>
  <c r="W9" i="4"/>
  <c r="AP55" i="4"/>
  <c r="N53" i="4"/>
  <c r="AK7" i="4"/>
  <c r="L36" i="4"/>
  <c r="AL23" i="4"/>
  <c r="BY67" i="4"/>
  <c r="AZ24" i="4"/>
  <c r="L21" i="4"/>
  <c r="BZ32" i="4"/>
  <c r="AK25" i="4"/>
  <c r="AQ29" i="4"/>
  <c r="BS16" i="4"/>
  <c r="CT21" i="4"/>
  <c r="BD36" i="4"/>
  <c r="AE33" i="4"/>
  <c r="V57" i="4"/>
  <c r="AL56" i="4"/>
  <c r="BR74" i="4"/>
  <c r="N67" i="4"/>
  <c r="BN46" i="4"/>
  <c r="W58" i="4"/>
  <c r="AK23" i="4"/>
  <c r="AJ16" i="4"/>
  <c r="L28" i="4"/>
  <c r="AS54" i="4"/>
  <c r="AH69" i="4"/>
  <c r="CA33" i="4"/>
  <c r="AQ53" i="4"/>
  <c r="BQ57" i="4"/>
  <c r="S25" i="4"/>
  <c r="AS18" i="4"/>
  <c r="BW9" i="4"/>
  <c r="AQ69" i="4"/>
  <c r="N66" i="4"/>
  <c r="AB56" i="4"/>
  <c r="CB59" i="4"/>
  <c r="BQ58" i="4"/>
  <c r="BV22" i="4"/>
  <c r="BB15" i="4"/>
  <c r="O23" i="4"/>
  <c r="BP32" i="4"/>
  <c r="U67" i="4"/>
  <c r="BN58" i="4"/>
  <c r="BX35" i="4"/>
  <c r="AP32" i="4"/>
  <c r="CA56" i="4"/>
  <c r="AN29" i="4"/>
  <c r="AZ23" i="4"/>
  <c r="U43" i="4"/>
  <c r="CB25" i="4"/>
  <c r="CB54" i="4"/>
  <c r="BT18" i="4"/>
  <c r="M23" i="4"/>
  <c r="AQ28" i="4"/>
  <c r="BN70" i="4"/>
  <c r="BY73" i="4"/>
  <c r="BQ8" i="4"/>
  <c r="CP22" i="4"/>
  <c r="CT7" i="4"/>
  <c r="AB23" i="4"/>
  <c r="AT55" i="4"/>
  <c r="AC18" i="4"/>
  <c r="CZ36" i="4"/>
  <c r="AB66" i="4"/>
  <c r="CY56" i="4"/>
  <c r="BB36" i="4"/>
  <c r="AD56" i="4"/>
  <c r="AY19" i="4"/>
  <c r="AL8" i="4"/>
  <c r="BF8" i="4"/>
  <c r="AI29" i="4"/>
  <c r="AI26" i="4"/>
  <c r="AU23" i="4"/>
  <c r="AN32" i="4"/>
  <c r="P19" i="4"/>
  <c r="BV36" i="4"/>
  <c r="K55" i="4"/>
  <c r="AL27" i="4"/>
  <c r="R36" i="4"/>
  <c r="U28" i="4"/>
  <c r="AU70" i="4"/>
  <c r="AI32" i="4"/>
  <c r="T43" i="4"/>
  <c r="AI7" i="4"/>
  <c r="CU67" i="4"/>
  <c r="BS46" i="4"/>
  <c r="BX70" i="4"/>
  <c r="AC54" i="4"/>
  <c r="BQ66" i="4"/>
  <c r="BZ35" i="4"/>
  <c r="BB18" i="4"/>
  <c r="AX46" i="4"/>
  <c r="AQ16" i="4"/>
  <c r="AE29" i="4"/>
  <c r="AE16" i="4"/>
  <c r="O56" i="4"/>
  <c r="AD27" i="4"/>
  <c r="AB9" i="4"/>
  <c r="CV27" i="4"/>
  <c r="BG74" i="4"/>
  <c r="Z43" i="4"/>
  <c r="AU65" i="4"/>
  <c r="AR71" i="4"/>
  <c r="R23" i="4"/>
  <c r="AX54" i="4"/>
  <c r="AJ8" i="4"/>
  <c r="X71" i="4"/>
  <c r="BO56" i="4"/>
  <c r="BQ36" i="4"/>
  <c r="N8" i="4"/>
  <c r="N57" i="4"/>
  <c r="BZ58" i="4"/>
  <c r="BY7" i="4"/>
  <c r="AP44" i="4"/>
  <c r="AR24" i="4"/>
  <c r="J26" i="4"/>
  <c r="AI59" i="4"/>
  <c r="AI19" i="4"/>
  <c r="BT19" i="4"/>
  <c r="J58" i="4"/>
  <c r="BV21" i="4"/>
  <c r="J25" i="4"/>
  <c r="AJ66" i="4"/>
  <c r="CE23" i="4"/>
  <c r="L44" i="4"/>
  <c r="BX7" i="4"/>
  <c r="N18" i="4"/>
  <c r="AM44" i="4"/>
  <c r="BR54" i="4"/>
  <c r="BD74" i="4"/>
  <c r="BO36" i="4"/>
  <c r="BC24" i="4"/>
  <c r="AP7" i="4"/>
  <c r="AT22" i="4"/>
  <c r="BY59" i="4"/>
  <c r="AV71" i="4"/>
  <c r="BB74" i="4"/>
  <c r="AI58" i="4"/>
  <c r="AT67" i="4"/>
  <c r="BA36" i="4"/>
  <c r="BO65" i="4"/>
  <c r="AT15" i="4"/>
  <c r="R32" i="4"/>
  <c r="AJ24" i="4"/>
  <c r="BO73" i="4"/>
  <c r="BY15" i="4"/>
  <c r="X32" i="4"/>
  <c r="BT35" i="4"/>
  <c r="BT33" i="4"/>
  <c r="CH53" i="4"/>
  <c r="BX16" i="4"/>
  <c r="BA66" i="4"/>
  <c r="T57" i="4"/>
  <c r="BB32" i="4"/>
  <c r="AZ46" i="4"/>
  <c r="O70" i="4"/>
  <c r="AT53" i="4"/>
  <c r="BH58" i="4"/>
  <c r="AU26" i="4"/>
  <c r="BD15" i="4"/>
  <c r="W19" i="4"/>
  <c r="AV15" i="4"/>
  <c r="R73" i="4"/>
  <c r="CA16" i="4"/>
  <c r="BY24" i="4"/>
  <c r="BY33" i="4"/>
  <c r="N24" i="4"/>
  <c r="AH59" i="4"/>
  <c r="BZ21" i="4"/>
  <c r="BR35" i="4"/>
  <c r="AN70" i="4"/>
  <c r="AE56" i="4"/>
  <c r="R19" i="4"/>
  <c r="AT57" i="4"/>
  <c r="AM25" i="4"/>
  <c r="BT74" i="4"/>
  <c r="AH67" i="4"/>
  <c r="BK73" i="4"/>
  <c r="M21" i="4"/>
  <c r="AV36" i="4"/>
  <c r="O9" i="4"/>
  <c r="AI73" i="4"/>
  <c r="AJ53" i="4"/>
  <c r="AP21" i="4"/>
  <c r="CQ70" i="4"/>
  <c r="BH15" i="4"/>
  <c r="AJ58" i="4"/>
  <c r="BB46" i="4"/>
  <c r="BX26" i="4"/>
  <c r="BB54" i="4"/>
  <c r="BO54" i="4"/>
  <c r="AK9" i="4"/>
  <c r="J9" i="4"/>
  <c r="BO32" i="4"/>
  <c r="BP56" i="4"/>
  <c r="M25" i="4"/>
  <c r="AT59" i="4"/>
  <c r="AI70" i="4"/>
  <c r="BY71" i="4"/>
  <c r="BF65" i="4"/>
  <c r="J73" i="4"/>
  <c r="AI8" i="4"/>
  <c r="AU58" i="4"/>
  <c r="AQ70" i="4"/>
  <c r="BT57" i="4"/>
  <c r="AA46" i="4"/>
  <c r="BY66" i="4"/>
  <c r="M36" i="4"/>
  <c r="BT56" i="4"/>
  <c r="AN15" i="4"/>
  <c r="R26" i="4"/>
  <c r="BW35" i="4"/>
  <c r="CZ71" i="4"/>
  <c r="AR44" i="4"/>
  <c r="AS43" i="4"/>
  <c r="CA58" i="4"/>
  <c r="BY28" i="4"/>
  <c r="BW23" i="4"/>
  <c r="AV69" i="4"/>
  <c r="BW22" i="4"/>
  <c r="AM59" i="4"/>
  <c r="O36" i="4"/>
  <c r="BW59" i="4"/>
  <c r="BP43" i="4"/>
  <c r="AJ69" i="4"/>
  <c r="K67" i="4"/>
  <c r="BS44" i="4"/>
  <c r="BT73" i="4"/>
  <c r="AH43" i="4"/>
  <c r="BP58" i="4"/>
  <c r="AS74" i="4"/>
  <c r="BP67" i="4"/>
  <c r="AV19" i="4"/>
  <c r="CB21" i="4"/>
  <c r="BD44" i="4"/>
  <c r="BC15" i="4"/>
  <c r="AN35" i="4"/>
  <c r="BS19" i="4"/>
  <c r="BS32" i="4"/>
  <c r="CP27" i="4"/>
  <c r="CD22" i="4"/>
  <c r="BB23" i="4"/>
  <c r="X73" i="4"/>
  <c r="AL15" i="4"/>
  <c r="O32" i="4"/>
  <c r="K43" i="4"/>
  <c r="BB69" i="4"/>
  <c r="CX7" i="4"/>
  <c r="AV8" i="4"/>
  <c r="U59" i="4"/>
  <c r="AY65" i="4"/>
  <c r="AX53" i="4"/>
  <c r="T70" i="4"/>
  <c r="AD58" i="4"/>
  <c r="AT32" i="4"/>
  <c r="BI26" i="4"/>
  <c r="AF18" i="4"/>
  <c r="BI32" i="4"/>
  <c r="AY56" i="4"/>
  <c r="AS15" i="4"/>
  <c r="W44" i="4"/>
  <c r="BA32" i="4"/>
  <c r="CP26" i="4"/>
  <c r="BD70" i="4"/>
  <c r="AR27" i="4"/>
  <c r="M73" i="4"/>
  <c r="AM65" i="4"/>
  <c r="N65" i="4"/>
  <c r="AE46" i="4"/>
  <c r="N27" i="4"/>
  <c r="AM8" i="4"/>
  <c r="AJ25" i="4"/>
  <c r="AN18" i="4"/>
  <c r="AP28" i="4"/>
  <c r="N28" i="4"/>
  <c r="CE44" i="4"/>
  <c r="CJ19" i="4"/>
  <c r="AP16" i="4"/>
  <c r="AK28" i="4"/>
  <c r="CT66" i="4"/>
  <c r="S59" i="4"/>
  <c r="R7" i="4"/>
  <c r="V53" i="4"/>
  <c r="V29" i="4"/>
  <c r="T46" i="4"/>
  <c r="AZ43" i="4"/>
  <c r="CB36" i="4"/>
  <c r="AL74" i="4"/>
  <c r="CA32" i="4"/>
  <c r="BR43" i="4"/>
  <c r="M26" i="4"/>
  <c r="AA43" i="4"/>
  <c r="AT35" i="4"/>
  <c r="BT32" i="4"/>
  <c r="M58" i="4"/>
  <c r="V25" i="4"/>
  <c r="K22" i="4"/>
  <c r="BP70" i="4"/>
  <c r="AQ57" i="4"/>
  <c r="J24" i="4"/>
  <c r="BT29" i="4"/>
  <c r="X74" i="4"/>
  <c r="BT46" i="4"/>
  <c r="CB69" i="4"/>
  <c r="BN67" i="4"/>
  <c r="CG66" i="4"/>
  <c r="AQ8" i="4"/>
  <c r="AH57" i="4"/>
  <c r="U33" i="4"/>
  <c r="X56" i="4"/>
  <c r="BA26" i="4"/>
  <c r="CB46" i="4"/>
  <c r="AV29" i="4"/>
  <c r="AN43" i="4"/>
  <c r="K9" i="4"/>
  <c r="AS73" i="4"/>
  <c r="BT53" i="4"/>
  <c r="BZ73" i="4"/>
  <c r="U44" i="4"/>
  <c r="BN44" i="4"/>
  <c r="L57" i="4"/>
  <c r="BG9" i="4"/>
  <c r="AP59" i="4"/>
  <c r="T28" i="4"/>
  <c r="M29" i="4"/>
  <c r="AS26" i="4"/>
  <c r="CB16" i="4"/>
  <c r="BQ46" i="4"/>
  <c r="AH56" i="4"/>
  <c r="BV43" i="4"/>
  <c r="CB26" i="4"/>
  <c r="CU44" i="4"/>
  <c r="AA71" i="4"/>
  <c r="W8" i="4"/>
  <c r="BV57" i="4"/>
  <c r="BZ69" i="4"/>
  <c r="BL71" i="4"/>
  <c r="AH46" i="4"/>
  <c r="BY55" i="4"/>
  <c r="T8" i="4"/>
  <c r="K66" i="4"/>
  <c r="BV73" i="4"/>
  <c r="AN46" i="4"/>
  <c r="BX29" i="4"/>
  <c r="J53" i="4"/>
  <c r="T23" i="4"/>
  <c r="AK57" i="4"/>
  <c r="AF71" i="4"/>
  <c r="S44" i="4"/>
  <c r="M18" i="4"/>
  <c r="AR25" i="4"/>
  <c r="BZ70" i="4"/>
  <c r="BS24" i="4"/>
  <c r="AY55" i="4"/>
  <c r="BA70" i="4"/>
  <c r="CB15" i="4"/>
  <c r="BV19" i="4"/>
  <c r="AJ15" i="4"/>
  <c r="AQ59" i="4"/>
  <c r="J67" i="4"/>
  <c r="AQ35" i="4"/>
  <c r="L56" i="4"/>
  <c r="BV44" i="4"/>
  <c r="AL43" i="4"/>
  <c r="CB27" i="4"/>
  <c r="L35" i="4"/>
  <c r="CR22" i="4"/>
  <c r="S58" i="4"/>
  <c r="BB56" i="4"/>
  <c r="AU56" i="4"/>
  <c r="AS67" i="4"/>
  <c r="AU35" i="4"/>
  <c r="T71" i="4"/>
  <c r="BP74" i="4"/>
  <c r="BW57" i="4"/>
  <c r="AS7" i="4"/>
  <c r="BP66" i="4"/>
  <c r="AL22" i="4"/>
  <c r="N16" i="4"/>
  <c r="AV59" i="4"/>
  <c r="S36" i="4"/>
  <c r="AM43" i="4"/>
  <c r="AK35" i="4"/>
  <c r="O43" i="4"/>
  <c r="AX22" i="4"/>
  <c r="BP7" i="4"/>
  <c r="BS9" i="4"/>
  <c r="BR28" i="4"/>
  <c r="BO29" i="4"/>
  <c r="BN28" i="4"/>
  <c r="BO23" i="4"/>
  <c r="BP25" i="4"/>
  <c r="BR23" i="4"/>
  <c r="BN23" i="4"/>
  <c r="BN29" i="4"/>
  <c r="BO27" i="4"/>
  <c r="BQ24" i="4"/>
  <c r="BR22" i="4"/>
  <c r="BQ26" i="4"/>
  <c r="BR24" i="4"/>
  <c r="BN26" i="4"/>
  <c r="BO24" i="4"/>
  <c r="BO25" i="4"/>
  <c r="BP27" i="4"/>
  <c r="BR27" i="4"/>
  <c r="BO28" i="4"/>
  <c r="BN24" i="4"/>
  <c r="BP29" i="4"/>
  <c r="BO21" i="4"/>
  <c r="BQ25" i="4"/>
  <c r="BQ21" i="4"/>
  <c r="BP28" i="4"/>
  <c r="BQ27" i="4"/>
  <c r="BN21" i="4"/>
  <c r="BP21" i="4"/>
  <c r="BQ22" i="4"/>
  <c r="BO26" i="4"/>
  <c r="BR21" i="4"/>
  <c r="BP24" i="4"/>
  <c r="BO22" i="4"/>
  <c r="BQ23" i="4"/>
  <c r="BP23" i="4"/>
  <c r="BN27" i="4"/>
  <c r="BQ29" i="4"/>
  <c r="BR26" i="4"/>
  <c r="BP22" i="4"/>
  <c r="BQ28" i="4"/>
  <c r="BR25" i="4"/>
  <c r="BP26" i="4"/>
  <c r="BN25" i="4"/>
  <c r="BR29" i="4"/>
  <c r="O42" i="4" l="1"/>
  <c r="F43" i="4"/>
  <c r="AK34" i="4"/>
  <c r="AM42" i="4"/>
  <c r="AS11" i="4"/>
  <c r="AU34" i="4"/>
  <c r="L34" i="4"/>
  <c r="AL42" i="4"/>
  <c r="AQ34" i="4"/>
  <c r="AJ14" i="4"/>
  <c r="CB14" i="4"/>
  <c r="M17" i="4"/>
  <c r="J61" i="4"/>
  <c r="AN45" i="4"/>
  <c r="BV72" i="4"/>
  <c r="AH45" i="4"/>
  <c r="BZ68" i="4"/>
  <c r="BV42" i="4"/>
  <c r="BZ72" i="4"/>
  <c r="BT61" i="4"/>
  <c r="G53" i="4"/>
  <c r="AS72" i="4"/>
  <c r="AN42" i="4"/>
  <c r="CB45" i="4"/>
  <c r="CB68" i="4"/>
  <c r="BT45" i="4"/>
  <c r="BT31" i="4"/>
  <c r="AT34" i="4"/>
  <c r="AA42" i="4"/>
  <c r="CA31" i="4"/>
  <c r="AZ42" i="4"/>
  <c r="T45" i="4"/>
  <c r="V61" i="4"/>
  <c r="R11" i="4"/>
  <c r="AN17" i="4"/>
  <c r="AE45" i="4"/>
  <c r="N64" i="4"/>
  <c r="AM64" i="4"/>
  <c r="M72" i="4"/>
  <c r="BA31" i="4"/>
  <c r="AS14" i="4"/>
  <c r="BI31" i="4"/>
  <c r="AF17" i="4"/>
  <c r="AT31" i="4"/>
  <c r="AX61" i="4"/>
  <c r="AY64" i="4"/>
  <c r="CX11" i="4"/>
  <c r="BB68" i="4"/>
  <c r="K42" i="4"/>
  <c r="O31" i="4"/>
  <c r="F32" i="4"/>
  <c r="AL14" i="4"/>
  <c r="X72" i="4"/>
  <c r="BS31" i="4"/>
  <c r="AN34" i="4"/>
  <c r="BC14" i="4"/>
  <c r="CB20" i="4"/>
  <c r="AH42" i="4"/>
  <c r="BT72" i="4"/>
  <c r="AJ68" i="4"/>
  <c r="F36" i="4"/>
  <c r="AV68" i="4"/>
  <c r="AS42" i="4"/>
  <c r="BW34" i="4"/>
  <c r="AN14" i="4"/>
  <c r="AA45" i="4"/>
  <c r="J72" i="4"/>
  <c r="BF64" i="4"/>
  <c r="BB45" i="4"/>
  <c r="BH14" i="4"/>
  <c r="AP20" i="4"/>
  <c r="AJ61" i="4"/>
  <c r="AI72" i="4"/>
  <c r="F9" i="4"/>
  <c r="M20" i="4"/>
  <c r="BK72" i="4"/>
  <c r="BZ20" i="4"/>
  <c r="R72" i="4"/>
  <c r="AV14" i="4"/>
  <c r="BD14" i="4"/>
  <c r="AT61" i="4"/>
  <c r="F70" i="4"/>
  <c r="AZ45" i="4"/>
  <c r="BB31" i="4"/>
  <c r="CH61" i="4"/>
  <c r="BT34" i="4"/>
  <c r="X31" i="4"/>
  <c r="BY14" i="4"/>
  <c r="R31" i="4"/>
  <c r="AT14" i="4"/>
  <c r="AP11" i="4"/>
  <c r="N17" i="4"/>
  <c r="BX11" i="4"/>
  <c r="BV20" i="4"/>
  <c r="BY11" i="4"/>
  <c r="AU64" i="4"/>
  <c r="Z42" i="4"/>
  <c r="F56" i="4"/>
  <c r="AX45" i="4"/>
  <c r="BB17" i="4"/>
  <c r="BZ34" i="4"/>
  <c r="BS45" i="4"/>
  <c r="AI11" i="4"/>
  <c r="T42" i="4"/>
  <c r="AI31" i="4"/>
  <c r="G19" i="4"/>
  <c r="AN31" i="4"/>
  <c r="AC17" i="4"/>
  <c r="CT11" i="4"/>
  <c r="BY72" i="4"/>
  <c r="BT17" i="4"/>
  <c r="CB61" i="4"/>
  <c r="U42" i="4"/>
  <c r="AP31" i="4"/>
  <c r="BX34" i="4"/>
  <c r="F23" i="4"/>
  <c r="BB14" i="4"/>
  <c r="AQ68" i="4"/>
  <c r="AS17" i="4"/>
  <c r="AQ61" i="4"/>
  <c r="AH68" i="4"/>
  <c r="CT20" i="4"/>
  <c r="BZ31" i="4"/>
  <c r="L20" i="4"/>
  <c r="AK11" i="4"/>
  <c r="N61" i="4"/>
  <c r="CA17" i="4"/>
  <c r="T17" i="4"/>
  <c r="S20" i="4"/>
  <c r="F19" i="4"/>
  <c r="L61" i="4"/>
  <c r="AJ11" i="4"/>
  <c r="AA14" i="4"/>
  <c r="CB17" i="4"/>
  <c r="K72" i="4"/>
  <c r="CA45" i="4"/>
  <c r="BH72" i="4"/>
  <c r="G57" i="4"/>
  <c r="BA20" i="4"/>
  <c r="BT68" i="4"/>
  <c r="BW72" i="4"/>
  <c r="AN61" i="4"/>
  <c r="BY61" i="4"/>
  <c r="AV31" i="4"/>
  <c r="S61" i="4"/>
  <c r="W72" i="4"/>
  <c r="R20" i="4"/>
  <c r="AN72" i="4"/>
  <c r="AH20" i="4"/>
  <c r="BA14" i="4"/>
  <c r="AZ17" i="4"/>
  <c r="X64" i="4"/>
  <c r="AF64" i="4"/>
  <c r="AH72" i="4"/>
  <c r="M11" i="4"/>
  <c r="V14" i="4"/>
  <c r="BJ72" i="4"/>
  <c r="BT14" i="4"/>
  <c r="AQ45" i="4"/>
  <c r="BY20" i="4"/>
  <c r="AP17" i="4"/>
  <c r="BT64" i="4"/>
  <c r="AM45" i="4"/>
  <c r="CB31" i="4"/>
  <c r="BS17" i="4"/>
  <c r="T68" i="4"/>
  <c r="CB72" i="4"/>
  <c r="BS11" i="4"/>
  <c r="BT20" i="4"/>
  <c r="J64" i="4"/>
  <c r="CL64" i="4"/>
  <c r="BH31" i="4"/>
  <c r="G66" i="4"/>
  <c r="BA61" i="4"/>
  <c r="BH42" i="4"/>
  <c r="N31" i="4"/>
  <c r="AT64" i="4"/>
  <c r="F67" i="4"/>
  <c r="BW17" i="4"/>
  <c r="S17" i="4"/>
  <c r="G35" i="4"/>
  <c r="P34" i="4"/>
  <c r="J14" i="4"/>
  <c r="J68" i="4"/>
  <c r="AP45" i="4"/>
  <c r="X68" i="4"/>
  <c r="U31" i="4"/>
  <c r="CA11" i="4"/>
  <c r="G44" i="4"/>
  <c r="J31" i="4"/>
  <c r="K17" i="4"/>
  <c r="AS64" i="4"/>
  <c r="AM31" i="4"/>
  <c r="T31" i="4"/>
  <c r="CV64" i="4"/>
  <c r="CF68" i="4"/>
  <c r="CE45" i="4"/>
  <c r="BT42" i="4"/>
  <c r="W45" i="4"/>
  <c r="CB42" i="4"/>
  <c r="AY45" i="4"/>
  <c r="AT72" i="4"/>
  <c r="AH31" i="4"/>
  <c r="CP72" i="4"/>
  <c r="CT68" i="4"/>
  <c r="CF17" i="4"/>
  <c r="P17" i="4"/>
  <c r="G18" i="4"/>
  <c r="BW20" i="4"/>
  <c r="BW64" i="4"/>
  <c r="AN11" i="4"/>
  <c r="P14" i="4"/>
  <c r="G15" i="4"/>
  <c r="AI34" i="4"/>
  <c r="AV64" i="4"/>
  <c r="BX64" i="4"/>
  <c r="BY17" i="4"/>
  <c r="BV14" i="4"/>
  <c r="AQ20" i="4"/>
  <c r="AB68" i="4"/>
  <c r="U45" i="4"/>
  <c r="U49" i="4" s="1"/>
  <c r="BZ11" i="4"/>
  <c r="AX31" i="4"/>
  <c r="AI61" i="4"/>
  <c r="AY11" i="4"/>
  <c r="BD64" i="4"/>
  <c r="CV34" i="4"/>
  <c r="BD42" i="4"/>
  <c r="BL68" i="4"/>
  <c r="AR31" i="4"/>
  <c r="Z17" i="4"/>
  <c r="S11" i="4"/>
  <c r="CQ42" i="4"/>
  <c r="AV45" i="4"/>
  <c r="BW61" i="4"/>
  <c r="AS61" i="4"/>
  <c r="K11" i="4"/>
  <c r="AT20" i="4"/>
  <c r="N14" i="4"/>
  <c r="M14" i="4"/>
  <c r="BJ31" i="4"/>
  <c r="BZ42" i="4"/>
  <c r="AY72" i="4"/>
  <c r="G8" i="4"/>
  <c r="F74" i="4"/>
  <c r="L14" i="4"/>
  <c r="N72" i="4"/>
  <c r="U34" i="4"/>
  <c r="CB34" i="4"/>
  <c r="G33" i="4"/>
  <c r="AM72" i="4"/>
  <c r="AU11" i="4"/>
  <c r="BX61" i="4"/>
  <c r="O45" i="4"/>
  <c r="O49" i="4" s="1"/>
  <c r="F46" i="4"/>
  <c r="BV11" i="4"/>
  <c r="BB11" i="4"/>
  <c r="G67" i="4"/>
  <c r="N42" i="4"/>
  <c r="Z64" i="4"/>
  <c r="AR14" i="4"/>
  <c r="AJ31" i="4"/>
  <c r="AI42" i="4"/>
  <c r="J11" i="4"/>
  <c r="BX68" i="4"/>
  <c r="AY61" i="4"/>
  <c r="M68" i="4"/>
  <c r="AH64" i="4"/>
  <c r="G29" i="4"/>
  <c r="AR34" i="4"/>
  <c r="AH17" i="4"/>
  <c r="BZ45" i="4"/>
  <c r="AB64" i="4"/>
  <c r="X42" i="4"/>
  <c r="BG45" i="4"/>
  <c r="Z68" i="4"/>
  <c r="BC68" i="4"/>
  <c r="S42" i="4"/>
  <c r="AC42" i="4"/>
  <c r="AJ64" i="4"/>
  <c r="AR61" i="4"/>
  <c r="W20" i="4"/>
  <c r="AF45" i="4"/>
  <c r="AC64" i="4"/>
  <c r="F69" i="4"/>
  <c r="O68" i="4"/>
  <c r="AZ68" i="4"/>
  <c r="CA72" i="4"/>
  <c r="AT68" i="4"/>
  <c r="G59" i="4"/>
  <c r="AV11" i="4"/>
  <c r="W14" i="4"/>
  <c r="AC31" i="4"/>
  <c r="CY61" i="4"/>
  <c r="AC72" i="4"/>
  <c r="BF34" i="4"/>
  <c r="AD11" i="4"/>
  <c r="BJ61" i="4"/>
  <c r="AA11" i="4"/>
  <c r="G22" i="4"/>
  <c r="AU42" i="4"/>
  <c r="AC20" i="4"/>
  <c r="AM68" i="4"/>
  <c r="AT45" i="4"/>
  <c r="O17" i="4"/>
  <c r="F18" i="4"/>
  <c r="AB11" i="4"/>
  <c r="AR42" i="4"/>
  <c r="G24" i="4"/>
  <c r="O64" i="4"/>
  <c r="F65" i="4"/>
  <c r="G74" i="4"/>
  <c r="K61" i="4"/>
  <c r="BV64" i="4"/>
  <c r="BJ64" i="4"/>
  <c r="AX20" i="4"/>
  <c r="CW20" i="4"/>
  <c r="CZ61" i="4"/>
  <c r="BX42" i="4"/>
  <c r="AN68" i="4"/>
  <c r="V31" i="4"/>
  <c r="BZ17" i="4"/>
  <c r="AU14" i="4"/>
  <c r="L17" i="4"/>
  <c r="BW14" i="4"/>
  <c r="AR68" i="4"/>
  <c r="F54" i="4"/>
  <c r="O61" i="4"/>
  <c r="G26" i="4"/>
  <c r="S45" i="4"/>
  <c r="S49" i="4" s="1"/>
  <c r="CX68" i="4"/>
  <c r="BL42" i="4"/>
  <c r="AQ31" i="4"/>
  <c r="BT11" i="4"/>
  <c r="AI68" i="4"/>
  <c r="CH42" i="4"/>
  <c r="AK72" i="4"/>
  <c r="AT42" i="4"/>
  <c r="AV72" i="4"/>
  <c r="AK17" i="4"/>
  <c r="CB11" i="4"/>
  <c r="O34" i="4"/>
  <c r="F35" i="4"/>
  <c r="AV20" i="4"/>
  <c r="F59" i="4"/>
  <c r="BS20" i="4"/>
  <c r="CA64" i="4"/>
  <c r="F71" i="4"/>
  <c r="G58" i="4"/>
  <c r="AL34" i="4"/>
  <c r="BY68" i="4"/>
  <c r="BW68" i="4"/>
  <c r="AV17" i="4"/>
  <c r="AU72" i="4"/>
  <c r="AJ34" i="4"/>
  <c r="AN64" i="4"/>
  <c r="AE14" i="4"/>
  <c r="BY42" i="4"/>
  <c r="AC11" i="4"/>
  <c r="M45" i="4"/>
  <c r="BC45" i="4"/>
  <c r="AX14" i="4"/>
  <c r="AA72" i="4"/>
  <c r="CX34" i="4"/>
  <c r="CO11" i="4"/>
  <c r="P68" i="4"/>
  <c r="G69" i="4"/>
  <c r="BL34" i="4"/>
  <c r="T14" i="4"/>
  <c r="AX17" i="4"/>
  <c r="AH61" i="4"/>
  <c r="AI17" i="4"/>
  <c r="BD45" i="4"/>
  <c r="AJ20" i="4"/>
  <c r="W34" i="4"/>
  <c r="AZ64" i="4"/>
  <c r="T11" i="4"/>
  <c r="BD17" i="4"/>
  <c r="F55" i="4"/>
  <c r="CZ20" i="4"/>
  <c r="AQ64" i="4"/>
  <c r="BC17" i="4"/>
  <c r="AL20" i="4"/>
  <c r="BA34" i="4"/>
  <c r="BJ17" i="4"/>
  <c r="U11" i="4"/>
  <c r="CV14" i="4"/>
  <c r="CU61" i="4"/>
  <c r="BK68" i="4"/>
  <c r="CH68" i="4"/>
  <c r="L31" i="4"/>
  <c r="J17" i="4"/>
  <c r="AM20" i="4"/>
  <c r="S72" i="4"/>
  <c r="F25" i="4"/>
  <c r="BZ64" i="4"/>
  <c r="AL68" i="4"/>
  <c r="P20" i="4"/>
  <c r="G21" i="4"/>
  <c r="AP34" i="4"/>
  <c r="BV17" i="4"/>
  <c r="R45" i="4"/>
  <c r="S68" i="4"/>
  <c r="AB61" i="4"/>
  <c r="AL64" i="4"/>
  <c r="L64" i="4"/>
  <c r="AD17" i="4"/>
  <c r="CL72" i="4"/>
  <c r="AL72" i="4"/>
  <c r="CA20" i="4"/>
  <c r="BS42" i="4"/>
  <c r="BY31" i="4"/>
  <c r="BW31" i="4"/>
  <c r="AV61" i="4"/>
  <c r="BV45" i="4"/>
  <c r="BV49" i="4" s="1"/>
  <c r="BZ61" i="4"/>
  <c r="BX17" i="4"/>
  <c r="AR11" i="4"/>
  <c r="AL45" i="4"/>
  <c r="AL49" i="4" s="1"/>
  <c r="AU68" i="4"/>
  <c r="BC72" i="4"/>
  <c r="G9" i="4"/>
  <c r="R61" i="4"/>
  <c r="AK42" i="4"/>
  <c r="AM17" i="4"/>
  <c r="AI45" i="4"/>
  <c r="AR64" i="4"/>
  <c r="BZ14" i="4"/>
  <c r="F8" i="4"/>
  <c r="AK68" i="4"/>
  <c r="AV34" i="4"/>
  <c r="BI17" i="4"/>
  <c r="G25" i="4"/>
  <c r="AT11" i="4"/>
  <c r="F26" i="4"/>
  <c r="BV68" i="4"/>
  <c r="AY68" i="4"/>
  <c r="F58" i="4"/>
  <c r="N20" i="4"/>
  <c r="CV68" i="4"/>
  <c r="CI68" i="4"/>
  <c r="T34" i="4"/>
  <c r="S14" i="4"/>
  <c r="K34" i="4"/>
  <c r="V17" i="4"/>
  <c r="BG72" i="4"/>
  <c r="AD34" i="4"/>
  <c r="U68" i="4"/>
  <c r="G32" i="4"/>
  <c r="P31" i="4"/>
  <c r="AL31" i="4"/>
  <c r="BL61" i="4"/>
  <c r="BJ34" i="4"/>
  <c r="G73" i="4"/>
  <c r="P72" i="4"/>
  <c r="AR17" i="4"/>
  <c r="O20" i="4"/>
  <c r="F21" i="4"/>
  <c r="W61" i="4"/>
  <c r="AQ42" i="4"/>
  <c r="AQ49" i="4" s="1"/>
  <c r="BS64" i="4"/>
  <c r="S64" i="4"/>
  <c r="S76" i="4" s="1"/>
  <c r="AQ17" i="4"/>
  <c r="AM14" i="4"/>
  <c r="AP42" i="4"/>
  <c r="AP49" i="4" s="1"/>
  <c r="X11" i="4"/>
  <c r="AF68" i="4"/>
  <c r="AB45" i="4"/>
  <c r="V64" i="4"/>
  <c r="BC11" i="4"/>
  <c r="BB72" i="4"/>
  <c r="N45" i="4"/>
  <c r="N49" i="4" s="1"/>
  <c r="O14" i="4"/>
  <c r="F15" i="4"/>
  <c r="AF20" i="4"/>
  <c r="CT64" i="4"/>
  <c r="CD34" i="4"/>
  <c r="AX42" i="4"/>
  <c r="AX49" i="4" s="1"/>
  <c r="G27" i="4"/>
  <c r="BY64" i="4"/>
  <c r="BL31" i="4"/>
  <c r="AU45" i="4"/>
  <c r="AX68" i="4"/>
  <c r="CP64" i="4"/>
  <c r="L45" i="4"/>
  <c r="BX14" i="4"/>
  <c r="AP64" i="4"/>
  <c r="CA68" i="4"/>
  <c r="X14" i="4"/>
  <c r="AM61" i="4"/>
  <c r="F44" i="4"/>
  <c r="AD14" i="4"/>
  <c r="T72" i="4"/>
  <c r="G43" i="4"/>
  <c r="P42" i="4"/>
  <c r="G23" i="4"/>
  <c r="AR72" i="4"/>
  <c r="CE17" i="4"/>
  <c r="K20" i="4"/>
  <c r="AI20" i="4"/>
  <c r="BW42" i="4"/>
  <c r="BW49" i="4" s="1"/>
  <c r="AS68" i="4"/>
  <c r="BK42" i="4"/>
  <c r="R14" i="4"/>
  <c r="AS20" i="4"/>
  <c r="BF20" i="4"/>
  <c r="BB42" i="4"/>
  <c r="BS14" i="4"/>
  <c r="BY34" i="4"/>
  <c r="BY37" i="4" s="1"/>
  <c r="BY39" i="4" s="1"/>
  <c r="AD42" i="4"/>
  <c r="F27" i="4"/>
  <c r="AU61" i="4"/>
  <c r="AF11" i="4"/>
  <c r="BS68" i="4"/>
  <c r="BX31" i="4"/>
  <c r="BV61" i="4"/>
  <c r="BS72" i="4"/>
  <c r="F22" i="4"/>
  <c r="AH11" i="4"/>
  <c r="P11" i="4"/>
  <c r="G7" i="4"/>
  <c r="U20" i="4"/>
  <c r="AJ42" i="4"/>
  <c r="AQ11" i="4"/>
  <c r="AL11" i="4"/>
  <c r="AP68" i="4"/>
  <c r="M61" i="4"/>
  <c r="G54" i="4"/>
  <c r="P61" i="4"/>
  <c r="W68" i="4"/>
  <c r="F16" i="4"/>
  <c r="AU31" i="4"/>
  <c r="CX20" i="4"/>
  <c r="AD31" i="4"/>
  <c r="J45" i="4"/>
  <c r="R34" i="4"/>
  <c r="CA61" i="4"/>
  <c r="AH14" i="4"/>
  <c r="AE34" i="4"/>
  <c r="BL11" i="4"/>
  <c r="L72" i="4"/>
  <c r="S34" i="4"/>
  <c r="M34" i="4"/>
  <c r="AC61" i="4"/>
  <c r="BX45" i="4"/>
  <c r="AK64" i="4"/>
  <c r="F53" i="4"/>
  <c r="BS61" i="4"/>
  <c r="AU17" i="4"/>
  <c r="BW11" i="4"/>
  <c r="AH34" i="4"/>
  <c r="AI14" i="4"/>
  <c r="AL61" i="4"/>
  <c r="R64" i="4"/>
  <c r="BL14" i="4"/>
  <c r="AP61" i="4"/>
  <c r="BK14" i="4"/>
  <c r="AJ72" i="4"/>
  <c r="AJ76" i="4" s="1"/>
  <c r="AJ78" i="4" s="1"/>
  <c r="CM31" i="4"/>
  <c r="BG11" i="4"/>
  <c r="U64" i="4"/>
  <c r="U76" i="4" s="1"/>
  <c r="BY45" i="4"/>
  <c r="BY49" i="4" s="1"/>
  <c r="AK20" i="4"/>
  <c r="BX20" i="4"/>
  <c r="AL17" i="4"/>
  <c r="AK31" i="4"/>
  <c r="BD61" i="4"/>
  <c r="G65" i="4"/>
  <c r="P64" i="4"/>
  <c r="BD20" i="4"/>
  <c r="G55" i="4"/>
  <c r="AF42" i="4"/>
  <c r="J20" i="4"/>
  <c r="F73" i="4"/>
  <c r="O72" i="4"/>
  <c r="K45" i="4"/>
  <c r="BS34" i="4"/>
  <c r="AX64" i="4"/>
  <c r="BK31" i="4"/>
  <c r="X45" i="4"/>
  <c r="BF61" i="4"/>
  <c r="BC64" i="4"/>
  <c r="CV72" i="4"/>
  <c r="CO31" i="4"/>
  <c r="AA61" i="4"/>
  <c r="AX34" i="4"/>
  <c r="CY17" i="4"/>
  <c r="CM11" i="4"/>
  <c r="BD11" i="4"/>
  <c r="AD45" i="4"/>
  <c r="AD49" i="4" s="1"/>
  <c r="CH34" i="4"/>
  <c r="CE42" i="4"/>
  <c r="CW17" i="4"/>
  <c r="CG20" i="4"/>
  <c r="AF31" i="4"/>
  <c r="CW42" i="4"/>
  <c r="Z20" i="4"/>
  <c r="AB42" i="4"/>
  <c r="AB49" i="4" s="1"/>
  <c r="CD61" i="4"/>
  <c r="BV31" i="4"/>
  <c r="CN42" i="4"/>
  <c r="AE11" i="4"/>
  <c r="CF34" i="4"/>
  <c r="BI61" i="4"/>
  <c r="CZ72" i="4"/>
  <c r="CB64" i="4"/>
  <c r="CB76" i="4" s="1"/>
  <c r="CB78" i="4" s="1"/>
  <c r="AY17" i="4"/>
  <c r="K68" i="4"/>
  <c r="V42" i="4"/>
  <c r="AT17" i="4"/>
  <c r="AT37" i="4" s="1"/>
  <c r="AT39" i="4" s="1"/>
  <c r="U72" i="4"/>
  <c r="BL45" i="4"/>
  <c r="BL49" i="4" s="1"/>
  <c r="AN20" i="4"/>
  <c r="AN37" i="4" s="1"/>
  <c r="AN39" i="4" s="1"/>
  <c r="AU20" i="4"/>
  <c r="CT42" i="4"/>
  <c r="AQ14" i="4"/>
  <c r="Z31" i="4"/>
  <c r="K64" i="4"/>
  <c r="K76" i="4" s="1"/>
  <c r="M42" i="4"/>
  <c r="W42" i="4"/>
  <c r="W49" i="4" s="1"/>
  <c r="L42" i="4"/>
  <c r="Z14" i="4"/>
  <c r="AZ14" i="4"/>
  <c r="BB61" i="4"/>
  <c r="CF64" i="4"/>
  <c r="CP14" i="4"/>
  <c r="U17" i="4"/>
  <c r="BH45" i="4"/>
  <c r="BH49" i="4" s="1"/>
  <c r="BF11" i="4"/>
  <c r="AF72" i="4"/>
  <c r="AF76" i="4" s="1"/>
  <c r="AF78" i="4" s="1"/>
  <c r="G56" i="4"/>
  <c r="AD68" i="4"/>
  <c r="BB34" i="4"/>
  <c r="CG31" i="4"/>
  <c r="AS31" i="4"/>
  <c r="BF42" i="4"/>
  <c r="BA72" i="4"/>
  <c r="CV31" i="4"/>
  <c r="J34" i="4"/>
  <c r="CH72" i="4"/>
  <c r="AE20" i="4"/>
  <c r="L11" i="4"/>
  <c r="CA42" i="4"/>
  <c r="P45" i="4"/>
  <c r="G46" i="4"/>
  <c r="AK14" i="4"/>
  <c r="AK37" i="4" s="1"/>
  <c r="AK39" i="4" s="1"/>
  <c r="T64" i="4"/>
  <c r="BI20" i="4"/>
  <c r="CV45" i="4"/>
  <c r="AJ17" i="4"/>
  <c r="AJ37" i="4" s="1"/>
  <c r="AJ39" i="4" s="1"/>
  <c r="BA17" i="4"/>
  <c r="AV42" i="4"/>
  <c r="BF17" i="4"/>
  <c r="AS45" i="4"/>
  <c r="AS49" i="4" s="1"/>
  <c r="S31" i="4"/>
  <c r="AE42" i="4"/>
  <c r="AE49" i="4" s="1"/>
  <c r="L68" i="4"/>
  <c r="AX11" i="4"/>
  <c r="M31" i="4"/>
  <c r="BW45" i="4"/>
  <c r="AR20" i="4"/>
  <c r="AR37" i="4" s="1"/>
  <c r="AR39" i="4" s="1"/>
  <c r="BA42" i="4"/>
  <c r="BV34" i="4"/>
  <c r="CW68" i="4"/>
  <c r="CW34" i="4"/>
  <c r="CZ64" i="4"/>
  <c r="CF31" i="4"/>
  <c r="BI14" i="4"/>
  <c r="AZ34" i="4"/>
  <c r="AF34" i="4"/>
  <c r="R17" i="4"/>
  <c r="BB20" i="4"/>
  <c r="AZ31" i="4"/>
  <c r="AZ37" i="4" s="1"/>
  <c r="AS34" i="4"/>
  <c r="BG17" i="4"/>
  <c r="CX64" i="4"/>
  <c r="CL17" i="4"/>
  <c r="CR72" i="4"/>
  <c r="CY45" i="4"/>
  <c r="CM45" i="4"/>
  <c r="BG68" i="4"/>
  <c r="AC14" i="4"/>
  <c r="CX45" i="4"/>
  <c r="CM20" i="4"/>
  <c r="CI45" i="4"/>
  <c r="F33" i="4"/>
  <c r="BC61" i="4"/>
  <c r="BJ45" i="4"/>
  <c r="X34" i="4"/>
  <c r="U14" i="4"/>
  <c r="U37" i="4" s="1"/>
  <c r="U39" i="4" s="1"/>
  <c r="AZ20" i="4"/>
  <c r="AM34" i="4"/>
  <c r="CA34" i="4"/>
  <c r="AK61" i="4"/>
  <c r="AI64" i="4"/>
  <c r="N68" i="4"/>
  <c r="N76" i="4" s="1"/>
  <c r="BJ11" i="4"/>
  <c r="G16" i="4"/>
  <c r="X17" i="4"/>
  <c r="BD68" i="4"/>
  <c r="AK45" i="4"/>
  <c r="AB34" i="4"/>
  <c r="X20" i="4"/>
  <c r="BI11" i="4"/>
  <c r="G71" i="4"/>
  <c r="BX72" i="4"/>
  <c r="BX76" i="4" s="1"/>
  <c r="BX78" i="4" s="1"/>
  <c r="CN68" i="4"/>
  <c r="BD34" i="4"/>
  <c r="BI68" i="4"/>
  <c r="CE11" i="4"/>
  <c r="AA68" i="4"/>
  <c r="BB64" i="4"/>
  <c r="BF14" i="4"/>
  <c r="BL72" i="4"/>
  <c r="BL76" i="4" s="1"/>
  <c r="BL78" i="4" s="1"/>
  <c r="BA68" i="4"/>
  <c r="BD31" i="4"/>
  <c r="CR68" i="4"/>
  <c r="CG68" i="4"/>
  <c r="CL11" i="4"/>
  <c r="CQ31" i="4"/>
  <c r="CO72" i="4"/>
  <c r="N11" i="4"/>
  <c r="AP14" i="4"/>
  <c r="CN45" i="4"/>
  <c r="BG20" i="4"/>
  <c r="X61" i="4"/>
  <c r="AA17" i="4"/>
  <c r="F24" i="4"/>
  <c r="AA64" i="4"/>
  <c r="AA76" i="4" s="1"/>
  <c r="AA78" i="4" s="1"/>
  <c r="CI72" i="4"/>
  <c r="CJ34" i="4"/>
  <c r="BK17" i="4"/>
  <c r="BJ68" i="4"/>
  <c r="BJ76" i="4" s="1"/>
  <c r="CY14" i="4"/>
  <c r="AY20" i="4"/>
  <c r="CU64" i="4"/>
  <c r="CT72" i="4"/>
  <c r="CT76" i="4" s="1"/>
  <c r="CG42" i="4"/>
  <c r="Z72" i="4"/>
  <c r="CM72" i="4"/>
  <c r="CZ31" i="4"/>
  <c r="CO64" i="4"/>
  <c r="CZ11" i="4"/>
  <c r="Z34" i="4"/>
  <c r="CU68" i="4"/>
  <c r="CV20" i="4"/>
  <c r="AY14" i="4"/>
  <c r="AB31" i="4"/>
  <c r="BI72" i="4"/>
  <c r="CD14" i="4"/>
  <c r="CJ31" i="4"/>
  <c r="CI20" i="4"/>
  <c r="CZ34" i="4"/>
  <c r="R42" i="4"/>
  <c r="R49" i="4" s="1"/>
  <c r="V34" i="4"/>
  <c r="M64" i="4"/>
  <c r="F66" i="4"/>
  <c r="K14" i="4"/>
  <c r="AJ45" i="4"/>
  <c r="V11" i="4"/>
  <c r="AR45" i="4"/>
  <c r="AR49" i="4" s="1"/>
  <c r="CU14" i="4"/>
  <c r="BF72" i="4"/>
  <c r="BL20" i="4"/>
  <c r="V68" i="4"/>
  <c r="BK20" i="4"/>
  <c r="AE17" i="4"/>
  <c r="AD61" i="4"/>
  <c r="BH68" i="4"/>
  <c r="CI14" i="4"/>
  <c r="R68" i="4"/>
  <c r="T61" i="4"/>
  <c r="CG72" i="4"/>
  <c r="O11" i="4"/>
  <c r="F7" i="4"/>
  <c r="W31" i="4"/>
  <c r="BK34" i="4"/>
  <c r="BC34" i="4"/>
  <c r="CV11" i="4"/>
  <c r="BG42" i="4"/>
  <c r="CY34" i="4"/>
  <c r="AA31" i="4"/>
  <c r="AF61" i="4"/>
  <c r="CE20" i="4"/>
  <c r="AY42" i="4"/>
  <c r="Z45" i="4"/>
  <c r="Z49" i="4" s="1"/>
  <c r="AB72" i="4"/>
  <c r="CF45" i="4"/>
  <c r="CF72" i="4"/>
  <c r="CF76" i="4" s="1"/>
  <c r="CF78" i="4" s="1"/>
  <c r="AC34" i="4"/>
  <c r="CR45" i="4"/>
  <c r="CM64" i="4"/>
  <c r="CQ68" i="4"/>
  <c r="AC45" i="4"/>
  <c r="AC49" i="4" s="1"/>
  <c r="CD72" i="4"/>
  <c r="CZ68" i="4"/>
  <c r="CM14" i="4"/>
  <c r="BJ20" i="4"/>
  <c r="BJ37" i="4" s="1"/>
  <c r="CQ20" i="4"/>
  <c r="CN31" i="4"/>
  <c r="CL34" i="4"/>
  <c r="CV42" i="4"/>
  <c r="CR11" i="4"/>
  <c r="CY64" i="4"/>
  <c r="CU45" i="4"/>
  <c r="CJ11" i="4"/>
  <c r="BH20" i="4"/>
  <c r="AB20" i="4"/>
  <c r="CE68" i="4"/>
  <c r="CN20" i="4"/>
  <c r="CR17" i="4"/>
  <c r="CP45" i="4"/>
  <c r="CQ64" i="4"/>
  <c r="AY34" i="4"/>
  <c r="CA14" i="4"/>
  <c r="V72" i="4"/>
  <c r="AC68" i="4"/>
  <c r="AC76" i="4" s="1"/>
  <c r="AC78" i="4" s="1"/>
  <c r="AD20" i="4"/>
  <c r="AD37" i="4" s="1"/>
  <c r="AD39" i="4" s="1"/>
  <c r="BL17" i="4"/>
  <c r="U61" i="4"/>
  <c r="CJ61" i="4"/>
  <c r="Z61" i="4"/>
  <c r="CF11" i="4"/>
  <c r="CJ17" i="4"/>
  <c r="W64" i="4"/>
  <c r="AQ72" i="4"/>
  <c r="AQ76" i="4" s="1"/>
  <c r="AQ78" i="4" s="1"/>
  <c r="CZ45" i="4"/>
  <c r="CH64" i="4"/>
  <c r="BK11" i="4"/>
  <c r="BC31" i="4"/>
  <c r="W11" i="4"/>
  <c r="G28" i="4"/>
  <c r="AB14" i="4"/>
  <c r="CT34" i="4"/>
  <c r="BI64" i="4"/>
  <c r="BJ14" i="4"/>
  <c r="BI45" i="4"/>
  <c r="BI49" i="4" s="1"/>
  <c r="BI34" i="4"/>
  <c r="BI37" i="4" s="1"/>
  <c r="BI39" i="4" s="1"/>
  <c r="CX14" i="4"/>
  <c r="BH61" i="4"/>
  <c r="CW14" i="4"/>
  <c r="CP11" i="4"/>
  <c r="BH17" i="4"/>
  <c r="BI42" i="4"/>
  <c r="CX31" i="4"/>
  <c r="CO45" i="4"/>
  <c r="CN17" i="4"/>
  <c r="BL64" i="4"/>
  <c r="CQ14" i="4"/>
  <c r="AE61" i="4"/>
  <c r="AM11" i="4"/>
  <c r="AP72" i="4"/>
  <c r="CZ14" i="4"/>
  <c r="CX42" i="4"/>
  <c r="CX49" i="4" s="1"/>
  <c r="G70" i="4"/>
  <c r="V20" i="4"/>
  <c r="CT14" i="4"/>
  <c r="BA64" i="4"/>
  <c r="BA76" i="4" s="1"/>
  <c r="BA78" i="4" s="1"/>
  <c r="AX72" i="4"/>
  <c r="AE72" i="4"/>
  <c r="AD64" i="4"/>
  <c r="BC20" i="4"/>
  <c r="BC37" i="4" s="1"/>
  <c r="BC39" i="4" s="1"/>
  <c r="CJ64" i="4"/>
  <c r="CQ72" i="4"/>
  <c r="CW31" i="4"/>
  <c r="CD64" i="4"/>
  <c r="CD76" i="4" s="1"/>
  <c r="CD78" i="4" s="1"/>
  <c r="CY68" i="4"/>
  <c r="BF31" i="4"/>
  <c r="CT17" i="4"/>
  <c r="CG61" i="4"/>
  <c r="CL42" i="4"/>
  <c r="CH45" i="4"/>
  <c r="CH49" i="4" s="1"/>
  <c r="BF45" i="4"/>
  <c r="BF49" i="4" s="1"/>
  <c r="AZ61" i="4"/>
  <c r="CW64" i="4"/>
  <c r="CU20" i="4"/>
  <c r="CH20" i="4"/>
  <c r="CP68" i="4"/>
  <c r="CP76" i="4" s="1"/>
  <c r="CD68" i="4"/>
  <c r="CM68" i="4"/>
  <c r="CG45" i="4"/>
  <c r="CR64" i="4"/>
  <c r="CR76" i="4" s="1"/>
  <c r="CR78" i="4" s="1"/>
  <c r="CR20" i="4"/>
  <c r="CD20" i="4"/>
  <c r="CR42" i="4"/>
  <c r="CR49" i="4" s="1"/>
  <c r="CR34" i="4"/>
  <c r="G34" i="4" s="1"/>
  <c r="CL68" i="4"/>
  <c r="CF42" i="4"/>
  <c r="CF49" i="4" s="1"/>
  <c r="CO42" i="4"/>
  <c r="CH11" i="4"/>
  <c r="CD11" i="4"/>
  <c r="CF61" i="4"/>
  <c r="CZ42" i="4"/>
  <c r="CZ49" i="4" s="1"/>
  <c r="CG64" i="4"/>
  <c r="CG76" i="4" s="1"/>
  <c r="CG78" i="4" s="1"/>
  <c r="N34" i="4"/>
  <c r="CH14" i="4"/>
  <c r="CO20" i="4"/>
  <c r="CV61" i="4"/>
  <c r="AB17" i="4"/>
  <c r="AF14" i="4"/>
  <c r="J42" i="4"/>
  <c r="BD72" i="4"/>
  <c r="BD76" i="4" s="1"/>
  <c r="BD78" i="4" s="1"/>
  <c r="BJ42" i="4"/>
  <c r="T20" i="4"/>
  <c r="AE31" i="4"/>
  <c r="AE37" i="4" s="1"/>
  <c r="CX61" i="4"/>
  <c r="BH34" i="4"/>
  <c r="BA45" i="4"/>
  <c r="CZ17" i="4"/>
  <c r="G17" i="4" s="1"/>
  <c r="CY20" i="4"/>
  <c r="CP31" i="4"/>
  <c r="CJ14" i="4"/>
  <c r="CN64" i="4"/>
  <c r="CN11" i="4"/>
  <c r="CO34" i="4"/>
  <c r="CP42" i="4"/>
  <c r="CP49" i="4" s="1"/>
  <c r="CQ17" i="4"/>
  <c r="CN72" i="4"/>
  <c r="CN76" i="4" s="1"/>
  <c r="CN78" i="4" s="1"/>
  <c r="V45" i="4"/>
  <c r="AA20" i="4"/>
  <c r="CT45" i="4"/>
  <c r="CN14" i="4"/>
  <c r="CG14" i="4"/>
  <c r="CE31" i="4"/>
  <c r="CF20" i="4"/>
  <c r="CF37" i="4" s="1"/>
  <c r="CF39" i="4" s="1"/>
  <c r="CJ20" i="4"/>
  <c r="G20" i="4" s="1"/>
  <c r="BK45" i="4"/>
  <c r="CM17" i="4"/>
  <c r="CU34" i="4"/>
  <c r="CW45" i="4"/>
  <c r="CW49" i="4" s="1"/>
  <c r="CX72" i="4"/>
  <c r="BG14" i="4"/>
  <c r="CI11" i="4"/>
  <c r="BG34" i="4"/>
  <c r="CP20" i="4"/>
  <c r="CR31" i="4"/>
  <c r="CQ45" i="4"/>
  <c r="CQ49" i="4" s="1"/>
  <c r="CG11" i="4"/>
  <c r="CQ11" i="4"/>
  <c r="CO68" i="4"/>
  <c r="CJ68" i="4"/>
  <c r="CV17" i="4"/>
  <c r="CV37" i="4" s="1"/>
  <c r="CV39" i="4" s="1"/>
  <c r="F28" i="4"/>
  <c r="CT31" i="4"/>
  <c r="K31" i="4"/>
  <c r="CW61" i="4"/>
  <c r="CD31" i="4"/>
  <c r="F29" i="4"/>
  <c r="G36" i="4"/>
  <c r="Z11" i="4"/>
  <c r="AY31" i="4"/>
  <c r="BK64" i="4"/>
  <c r="CY31" i="4"/>
  <c r="CI31" i="4"/>
  <c r="CW11" i="4"/>
  <c r="CX17" i="4"/>
  <c r="CN61" i="4"/>
  <c r="CL45" i="4"/>
  <c r="CL49" i="4" s="1"/>
  <c r="CP34" i="4"/>
  <c r="CG17" i="4"/>
  <c r="CU11" i="4"/>
  <c r="CW72" i="4"/>
  <c r="CW76" i="4" s="1"/>
  <c r="CW78" i="4" s="1"/>
  <c r="CT61" i="4"/>
  <c r="CY11" i="4"/>
  <c r="CO14" i="4"/>
  <c r="CR14" i="4"/>
  <c r="CR37" i="4" s="1"/>
  <c r="CR39" i="4" s="1"/>
  <c r="CD42" i="4"/>
  <c r="BG31" i="4"/>
  <c r="CL20" i="4"/>
  <c r="CE34" i="4"/>
  <c r="CP17" i="4"/>
  <c r="W17" i="4"/>
  <c r="CM42" i="4"/>
  <c r="CM49" i="4" s="1"/>
  <c r="CP61" i="4"/>
  <c r="CR61" i="4"/>
  <c r="CE61" i="4"/>
  <c r="BG61" i="4"/>
  <c r="CD17" i="4"/>
  <c r="CQ61" i="4"/>
  <c r="CE64" i="4"/>
  <c r="CE14" i="4"/>
  <c r="CQ34" i="4"/>
  <c r="CQ37" i="4" s="1"/>
  <c r="CQ39" i="4" s="1"/>
  <c r="CD45" i="4"/>
  <c r="CD49" i="4" s="1"/>
  <c r="BC42" i="4"/>
  <c r="BA11" i="4"/>
  <c r="AZ11" i="4"/>
  <c r="AA34" i="4"/>
  <c r="AZ72" i="4"/>
  <c r="AZ76" i="4" s="1"/>
  <c r="F57" i="4"/>
  <c r="BG64" i="4"/>
  <c r="BG76" i="4" s="1"/>
  <c r="BG78" i="4" s="1"/>
  <c r="BH64" i="4"/>
  <c r="CJ45" i="4"/>
  <c r="CU42" i="4"/>
  <c r="CU49" i="4" s="1"/>
  <c r="CL14" i="4"/>
  <c r="CL37" i="4" s="1"/>
  <c r="CL39" i="4" s="1"/>
  <c r="CY42" i="4"/>
  <c r="CY49" i="4" s="1"/>
  <c r="BK61" i="4"/>
  <c r="CU72" i="4"/>
  <c r="CU76" i="4" s="1"/>
  <c r="CU78" i="4" s="1"/>
  <c r="CI61" i="4"/>
  <c r="F61" i="4" s="1"/>
  <c r="CU31" i="4"/>
  <c r="BH11" i="4"/>
  <c r="CL61" i="4"/>
  <c r="AE68" i="4"/>
  <c r="AE76" i="4" s="1"/>
  <c r="AE78" i="4" s="1"/>
  <c r="BF68" i="4"/>
  <c r="BF76" i="4" s="1"/>
  <c r="AD72" i="4"/>
  <c r="CN34" i="4"/>
  <c r="CY72" i="4"/>
  <c r="CY76" i="4" s="1"/>
  <c r="CY78" i="4" s="1"/>
  <c r="AE64" i="4"/>
  <c r="CF14" i="4"/>
  <c r="CJ72" i="4"/>
  <c r="CI64" i="4"/>
  <c r="CI76" i="4" s="1"/>
  <c r="CI78" i="4" s="1"/>
  <c r="CJ42" i="4"/>
  <c r="CH17" i="4"/>
  <c r="CO17" i="4"/>
  <c r="CI34" i="4"/>
  <c r="F34" i="4" s="1"/>
  <c r="CM34" i="4"/>
  <c r="CG34" i="4"/>
  <c r="CE72" i="4"/>
  <c r="CM61" i="4"/>
  <c r="CU17" i="4"/>
  <c r="CH31" i="4"/>
  <c r="CL31" i="4"/>
  <c r="CI42" i="4"/>
  <c r="CI49" i="4" s="1"/>
  <c r="CI17" i="4"/>
  <c r="CO61" i="4"/>
  <c r="AI76" i="4"/>
  <c r="AI78" i="4" s="1"/>
  <c r="J49" i="4"/>
  <c r="CA49" i="4"/>
  <c r="AJ49" i="4"/>
  <c r="AN76" i="4"/>
  <c r="CA76" i="4"/>
  <c r="CA78" i="4" s="1"/>
  <c r="P49" i="4"/>
  <c r="J76" i="4"/>
  <c r="J78" i="4" s="1"/>
  <c r="AV37" i="4"/>
  <c r="AV39" i="4" s="1"/>
  <c r="CT49" i="4"/>
  <c r="CB37" i="4"/>
  <c r="CB39" i="4" s="1"/>
  <c r="AL76" i="4"/>
  <c r="AL78" i="4" s="1"/>
  <c r="BX49" i="4"/>
  <c r="BT76" i="4"/>
  <c r="BT78" i="4" s="1"/>
  <c r="BD49" i="4"/>
  <c r="AP37" i="4"/>
  <c r="AP39" i="4" s="1"/>
  <c r="P76" i="4"/>
  <c r="P78" i="4" s="1"/>
  <c r="BY76" i="4"/>
  <c r="BY78" i="4" s="1"/>
  <c r="Z76" i="4"/>
  <c r="CV76" i="4"/>
  <c r="CX76" i="4"/>
  <c r="L76" i="4"/>
  <c r="L78" i="4" s="1"/>
  <c r="BW37" i="4"/>
  <c r="BW39" i="4" s="1"/>
  <c r="CL76" i="4"/>
  <c r="BB37" i="4"/>
  <c r="BB39" i="4" s="1"/>
  <c r="R76" i="4"/>
  <c r="R78" i="4" s="1"/>
  <c r="M76" i="4"/>
  <c r="M78" i="4" s="1"/>
  <c r="AY76" i="4"/>
  <c r="AY78" i="4" s="1"/>
  <c r="AH37" i="4"/>
  <c r="AH39" i="4" s="1"/>
  <c r="AQ37" i="4"/>
  <c r="AQ39" i="4" s="1"/>
  <c r="BB49" i="4"/>
  <c r="P37" i="4"/>
  <c r="P39" i="4" s="1"/>
  <c r="T49" i="4"/>
  <c r="BB76" i="4"/>
  <c r="BB78" i="4" s="1"/>
  <c r="BH37" i="4"/>
  <c r="AF49" i="4"/>
  <c r="N37" i="4"/>
  <c r="AI37" i="4"/>
  <c r="AI39" i="4" s="1"/>
  <c r="AB76" i="4"/>
  <c r="AB78" i="4" s="1"/>
  <c r="R37" i="4"/>
  <c r="R39" i="4" s="1"/>
  <c r="M37" i="4"/>
  <c r="M39" i="4" s="1"/>
  <c r="AH76" i="4"/>
  <c r="AH78" i="4" s="1"/>
  <c r="AM49" i="4"/>
  <c r="AM37" i="4"/>
  <c r="AM39" i="4" s="1"/>
  <c r="X37" i="4"/>
  <c r="AH49" i="4"/>
  <c r="BK49" i="4"/>
  <c r="BG49" i="4"/>
  <c r="M49" i="4"/>
  <c r="BS49" i="4"/>
  <c r="BZ37" i="4"/>
  <c r="BZ39" i="4" s="1"/>
  <c r="AM76" i="4"/>
  <c r="Z37" i="4"/>
  <c r="K49" i="4"/>
  <c r="AZ49" i="4"/>
  <c r="AA49" i="4"/>
  <c r="CJ76" i="4"/>
  <c r="CJ78" i="4" s="1"/>
  <c r="BZ76" i="4"/>
  <c r="BZ78" i="4" s="1"/>
  <c r="BT49" i="4"/>
  <c r="BW76" i="4"/>
  <c r="BW78" i="4" s="1"/>
  <c r="N78" i="4"/>
  <c r="D7" i="6"/>
  <c r="D18" i="6"/>
  <c r="D26" i="6"/>
  <c r="D35" i="6"/>
  <c r="D45" i="6"/>
  <c r="D8" i="6"/>
  <c r="D21" i="6"/>
  <c r="D29" i="6"/>
  <c r="D40" i="6"/>
  <c r="D48" i="6"/>
  <c r="D11" i="6"/>
  <c r="D16" i="6"/>
  <c r="D24" i="6"/>
  <c r="D32" i="6"/>
  <c r="D43" i="6"/>
  <c r="D51" i="6"/>
  <c r="D6" i="6"/>
  <c r="D19" i="6"/>
  <c r="D27" i="6"/>
  <c r="D36" i="6"/>
  <c r="D46" i="6"/>
  <c r="D9" i="6"/>
  <c r="D22" i="6"/>
  <c r="D30" i="6"/>
  <c r="D41" i="6"/>
  <c r="D49" i="6"/>
  <c r="D4" i="6"/>
  <c r="D14" i="6"/>
  <c r="D17" i="6"/>
  <c r="D25" i="6"/>
  <c r="D33" i="6"/>
  <c r="D44" i="6"/>
  <c r="D52" i="6"/>
  <c r="D20" i="6"/>
  <c r="D28" i="6"/>
  <c r="D39" i="6"/>
  <c r="D10" i="6"/>
  <c r="D15" i="6"/>
  <c r="D23" i="6"/>
  <c r="D31" i="6"/>
  <c r="D42" i="6"/>
  <c r="D50" i="6"/>
  <c r="BN22" i="4"/>
  <c r="U78" i="4" l="1"/>
  <c r="L49" i="4"/>
  <c r="BX37" i="4"/>
  <c r="BX39" i="4" s="1"/>
  <c r="BK76" i="4"/>
  <c r="CE49" i="4"/>
  <c r="BI76" i="4"/>
  <c r="BI78" i="4" s="1"/>
  <c r="BF78" i="4"/>
  <c r="G11" i="4"/>
  <c r="CV49" i="4"/>
  <c r="BJ39" i="4"/>
  <c r="BK37" i="4"/>
  <c r="BK39" i="4" s="1"/>
  <c r="AS37" i="4"/>
  <c r="AS39" i="4" s="1"/>
  <c r="K78" i="4"/>
  <c r="AU37" i="4"/>
  <c r="AU39" i="4" s="1"/>
  <c r="BC76" i="4"/>
  <c r="BC78" i="4" s="1"/>
  <c r="AK76" i="4"/>
  <c r="AK78" i="4" s="1"/>
  <c r="AU49" i="4"/>
  <c r="S78" i="4"/>
  <c r="BT37" i="4"/>
  <c r="CT78" i="4"/>
  <c r="V49" i="4"/>
  <c r="X76" i="4"/>
  <c r="K37" i="4"/>
  <c r="K39" i="4" s="1"/>
  <c r="AB37" i="4"/>
  <c r="AB39" i="4" s="1"/>
  <c r="AF37" i="4"/>
  <c r="AF39" i="4" s="1"/>
  <c r="AU76" i="4"/>
  <c r="AU78" i="4" s="1"/>
  <c r="AU80" i="4" s="1"/>
  <c r="BV76" i="4"/>
  <c r="BZ49" i="4"/>
  <c r="CO37" i="4"/>
  <c r="CO39" i="4" s="1"/>
  <c r="S37" i="4"/>
  <c r="S39" i="4" s="1"/>
  <c r="CP37" i="4"/>
  <c r="AX76" i="4"/>
  <c r="AX78" i="4" s="1"/>
  <c r="CA37" i="4"/>
  <c r="CA39" i="4" s="1"/>
  <c r="CH76" i="4"/>
  <c r="CH78" i="4" s="1"/>
  <c r="BD37" i="4"/>
  <c r="BD39" i="4" s="1"/>
  <c r="AX37" i="4"/>
  <c r="AX39" i="4" s="1"/>
  <c r="AL37" i="4"/>
  <c r="AL39" i="4" s="1"/>
  <c r="BS37" i="4"/>
  <c r="O37" i="4"/>
  <c r="AR76" i="4"/>
  <c r="AR78" i="4" s="1"/>
  <c r="O76" i="4"/>
  <c r="O78" i="4" s="1"/>
  <c r="X49" i="4"/>
  <c r="L37" i="4"/>
  <c r="G45" i="4"/>
  <c r="BV37" i="4"/>
  <c r="BV39" i="4" s="1"/>
  <c r="AT76" i="4"/>
  <c r="AT78" i="4" s="1"/>
  <c r="J37" i="4"/>
  <c r="J39" i="4" s="1"/>
  <c r="T76" i="4"/>
  <c r="BA37" i="4"/>
  <c r="BA39" i="4" s="1"/>
  <c r="X39" i="4"/>
  <c r="W37" i="4"/>
  <c r="W39" i="4" s="1"/>
  <c r="BJ78" i="4"/>
  <c r="AM78" i="4"/>
  <c r="AN78" i="4"/>
  <c r="CU37" i="4"/>
  <c r="CU39" i="4" s="1"/>
  <c r="AC37" i="4"/>
  <c r="AC39" i="4" s="1"/>
  <c r="AP76" i="4"/>
  <c r="AP78" i="4" s="1"/>
  <c r="T37" i="4"/>
  <c r="T39" i="4" s="1"/>
  <c r="N39" i="4"/>
  <c r="F17" i="4"/>
  <c r="AE39" i="4"/>
  <c r="W76" i="4"/>
  <c r="W78" i="4" s="1"/>
  <c r="CL78" i="4"/>
  <c r="CZ37" i="4"/>
  <c r="CZ39" i="4" s="1"/>
  <c r="CW37" i="4"/>
  <c r="CW39" i="4" s="1"/>
  <c r="F11" i="4"/>
  <c r="G61" i="4"/>
  <c r="BH76" i="4"/>
  <c r="BH78" i="4" s="1"/>
  <c r="F45" i="4"/>
  <c r="AD76" i="4"/>
  <c r="AD78" i="4" s="1"/>
  <c r="CX37" i="4"/>
  <c r="CX39" i="4" s="1"/>
  <c r="BA49" i="4"/>
  <c r="Z39" i="4"/>
  <c r="G42" i="4"/>
  <c r="CP39" i="4"/>
  <c r="CN37" i="4"/>
  <c r="CN39" i="4" s="1"/>
  <c r="G72" i="4"/>
  <c r="CO49" i="4"/>
  <c r="F14" i="4"/>
  <c r="V37" i="4"/>
  <c r="V39" i="4" s="1"/>
  <c r="CJ49" i="4"/>
  <c r="AZ78" i="4"/>
  <c r="BF37" i="4"/>
  <c r="BF39" i="4" s="1"/>
  <c r="CX78" i="4"/>
  <c r="F68" i="4"/>
  <c r="CE76" i="4"/>
  <c r="CE78" i="4" s="1"/>
  <c r="CG37" i="4"/>
  <c r="CG39" i="4" s="1"/>
  <c r="CT37" i="4"/>
  <c r="CT39" i="4" s="1"/>
  <c r="BG37" i="4"/>
  <c r="BG39" i="4" s="1"/>
  <c r="CM37" i="4"/>
  <c r="CM39" i="4" s="1"/>
  <c r="AA37" i="4"/>
  <c r="AA39" i="4" s="1"/>
  <c r="AA80" i="4" s="1"/>
  <c r="CQ76" i="4"/>
  <c r="CQ78" i="4" s="1"/>
  <c r="V76" i="4"/>
  <c r="V78" i="4" s="1"/>
  <c r="BL37" i="4"/>
  <c r="BL39" i="4" s="1"/>
  <c r="BL80" i="4" s="1"/>
  <c r="CN49" i="4"/>
  <c r="F72" i="4"/>
  <c r="F42" i="4"/>
  <c r="BK78" i="4"/>
  <c r="BK80" i="4" s="1"/>
  <c r="CE37" i="4"/>
  <c r="CE39" i="4" s="1"/>
  <c r="CE80" i="4" s="1"/>
  <c r="CJ37" i="4"/>
  <c r="CJ39" i="4" s="1"/>
  <c r="CJ80" i="4" s="1"/>
  <c r="G14" i="4"/>
  <c r="CH37" i="4"/>
  <c r="CH39" i="4" s="1"/>
  <c r="CH80" i="4" s="1"/>
  <c r="G64" i="4"/>
  <c r="CM76" i="4"/>
  <c r="CM78" i="4" s="1"/>
  <c r="F31" i="4"/>
  <c r="G31" i="4"/>
  <c r="G68" i="4"/>
  <c r="BJ49" i="4"/>
  <c r="BJ80" i="4" s="1"/>
  <c r="F64" i="4"/>
  <c r="BC49" i="4"/>
  <c r="BC80" i="4" s="1"/>
  <c r="CP78" i="4"/>
  <c r="CP80" i="4" s="1"/>
  <c r="F20" i="4"/>
  <c r="AY37" i="4"/>
  <c r="AY39" i="4" s="1"/>
  <c r="CD37" i="4"/>
  <c r="CD39" i="4" s="1"/>
  <c r="CD80" i="4" s="1"/>
  <c r="CO76" i="4"/>
  <c r="CO78" i="4" s="1"/>
  <c r="CO80" i="4" s="1"/>
  <c r="CG49" i="4"/>
  <c r="CY37" i="4"/>
  <c r="CY39" i="4" s="1"/>
  <c r="CY80" i="4" s="1"/>
  <c r="CZ76" i="4"/>
  <c r="CZ78" i="4" s="1"/>
  <c r="J80" i="4"/>
  <c r="AL80" i="4"/>
  <c r="BH39" i="4"/>
  <c r="BH80" i="4" s="1"/>
  <c r="AZ39" i="4"/>
  <c r="AZ80" i="4" s="1"/>
  <c r="L39" i="4"/>
  <c r="L80" i="4" s="1"/>
  <c r="BV78" i="4"/>
  <c r="BV80" i="4" s="1"/>
  <c r="AN49" i="4"/>
  <c r="AN80" i="4" s="1"/>
  <c r="CI37" i="4"/>
  <c r="CI39" i="4" s="1"/>
  <c r="CI80" i="4" s="1"/>
  <c r="T78" i="4"/>
  <c r="T80" i="4" s="1"/>
  <c r="X78" i="4"/>
  <c r="X80" i="4" s="1"/>
  <c r="AK49" i="4"/>
  <c r="CV78" i="4"/>
  <c r="CV80" i="4" s="1"/>
  <c r="Z78" i="4"/>
  <c r="Z80" i="4" s="1"/>
  <c r="AT49" i="4"/>
  <c r="AT80" i="4" s="1"/>
  <c r="AS76" i="4"/>
  <c r="AS78" i="4" s="1"/>
  <c r="AS80" i="4" s="1"/>
  <c r="CB49" i="4"/>
  <c r="CB80" i="4" s="1"/>
  <c r="AI49" i="4"/>
  <c r="AI80" i="4" s="1"/>
  <c r="AV76" i="4"/>
  <c r="AV78" i="4" s="1"/>
  <c r="AV49" i="4"/>
  <c r="O39" i="4"/>
  <c r="O80" i="4" s="1"/>
  <c r="O82" i="4" s="1"/>
  <c r="BS76" i="4"/>
  <c r="BS78" i="4" s="1"/>
  <c r="AY49" i="4"/>
  <c r="CA80" i="4"/>
  <c r="BX80" i="4"/>
  <c r="AR80" i="4"/>
  <c r="R80" i="4"/>
  <c r="CX80" i="4"/>
  <c r="AF80" i="4"/>
  <c r="AJ80" i="4"/>
  <c r="W80" i="4"/>
  <c r="U80" i="4"/>
  <c r="P80" i="4"/>
  <c r="P82" i="4" s="1"/>
  <c r="BD80" i="4"/>
  <c r="BY80" i="4"/>
  <c r="BG80" i="4"/>
  <c r="BB80" i="4"/>
  <c r="AP80" i="4"/>
  <c r="CQ80" i="4"/>
  <c r="AQ80" i="4"/>
  <c r="AE80" i="4"/>
  <c r="BF80" i="4"/>
  <c r="AX80" i="4"/>
  <c r="CU80" i="4"/>
  <c r="CR80" i="4"/>
  <c r="M80" i="4"/>
  <c r="AD80" i="4"/>
  <c r="CT80" i="4"/>
  <c r="AB80" i="4"/>
  <c r="BW80" i="4"/>
  <c r="N80" i="4"/>
  <c r="AC80" i="4"/>
  <c r="S80" i="4"/>
  <c r="BZ80" i="4"/>
  <c r="CL80" i="4"/>
  <c r="K80" i="4"/>
  <c r="BI80" i="4"/>
  <c r="CF80" i="4"/>
  <c r="AH80" i="4"/>
  <c r="AM80" i="4"/>
  <c r="CW80" i="4"/>
  <c r="BT39" i="4"/>
  <c r="BS39" i="4"/>
  <c r="BR16" i="4"/>
  <c r="BO16" i="4"/>
  <c r="BQ15" i="4"/>
  <c r="BQ16" i="4"/>
  <c r="BP19" i="4"/>
  <c r="BN19" i="4"/>
  <c r="BR15" i="4"/>
  <c r="BR18" i="4"/>
  <c r="BN18" i="4"/>
  <c r="BO18" i="4"/>
  <c r="BO15" i="4"/>
  <c r="BO19" i="4"/>
  <c r="BP16" i="4"/>
  <c r="BR19" i="4"/>
  <c r="AK80" i="4" l="1"/>
  <c r="G37" i="4"/>
  <c r="BA80" i="4"/>
  <c r="G39" i="4"/>
  <c r="F78" i="4"/>
  <c r="CM80" i="4"/>
  <c r="F49" i="4"/>
  <c r="V80" i="4"/>
  <c r="CN80" i="4"/>
  <c r="AY80" i="4"/>
  <c r="G78" i="4"/>
  <c r="CG80" i="4"/>
  <c r="CZ80" i="4"/>
  <c r="G76" i="4"/>
  <c r="AV80" i="4"/>
  <c r="F39" i="4"/>
  <c r="F37" i="4"/>
  <c r="G49" i="4"/>
  <c r="F76" i="4"/>
  <c r="BT80" i="4"/>
  <c r="BS80" i="4"/>
  <c r="F80" i="4" s="1"/>
  <c r="F82" i="4" s="1"/>
  <c r="BQ19" i="4"/>
  <c r="BP15" i="4"/>
  <c r="BP18" i="4"/>
  <c r="BQ18" i="4"/>
  <c r="G80" i="4" l="1"/>
  <c r="G82" i="4" s="1"/>
  <c r="BQ20" i="4"/>
  <c r="BQ34" i="4"/>
  <c r="BO20" i="4"/>
  <c r="BR17" i="4"/>
  <c r="BN20" i="4"/>
  <c r="BQ17" i="4"/>
  <c r="BN17" i="4"/>
  <c r="BP20" i="4"/>
  <c r="BP42" i="4"/>
  <c r="BR20" i="4"/>
  <c r="BP17" i="4"/>
  <c r="BO45" i="4"/>
  <c r="BQ45" i="4"/>
  <c r="BR68" i="4"/>
  <c r="BN72" i="4"/>
  <c r="BN68" i="4"/>
  <c r="BO17" i="4"/>
  <c r="BN42" i="4"/>
  <c r="BN31" i="4"/>
  <c r="BR72" i="4"/>
  <c r="BQ42" i="4"/>
  <c r="BN45" i="4"/>
  <c r="BQ68" i="4"/>
  <c r="BN64" i="4"/>
  <c r="BQ64" i="4"/>
  <c r="BO68" i="4"/>
  <c r="BP34" i="4"/>
  <c r="BO64" i="4"/>
  <c r="BR34" i="4"/>
  <c r="BR31" i="4"/>
  <c r="BR45" i="4"/>
  <c r="BR42" i="4"/>
  <c r="BP64" i="4"/>
  <c r="BP31" i="4"/>
  <c r="BR64" i="4"/>
  <c r="BQ72" i="4"/>
  <c r="BO31" i="4"/>
  <c r="BN34" i="4"/>
  <c r="BQ31" i="4"/>
  <c r="BP68" i="4"/>
  <c r="BP72" i="4"/>
  <c r="BO72" i="4"/>
  <c r="BO34" i="4"/>
  <c r="BP45" i="4"/>
  <c r="BO42" i="4"/>
  <c r="P52" i="7"/>
  <c r="G95" i="7"/>
  <c r="J76" i="7"/>
  <c r="H78" i="7"/>
  <c r="O7" i="7"/>
  <c r="C59" i="7"/>
  <c r="C14" i="7"/>
  <c r="L20" i="7"/>
  <c r="Q95" i="7"/>
  <c r="O93" i="7"/>
  <c r="I58" i="7"/>
  <c r="L93" i="7"/>
  <c r="G24" i="7"/>
  <c r="H7" i="7"/>
  <c r="L14" i="7"/>
  <c r="I83" i="7"/>
  <c r="K53" i="7"/>
  <c r="L53" i="7"/>
  <c r="I31" i="7"/>
  <c r="N21" i="7"/>
  <c r="C22" i="7"/>
  <c r="L91" i="7"/>
  <c r="M8" i="7"/>
  <c r="Q27" i="7"/>
  <c r="K93" i="7"/>
  <c r="O13" i="7"/>
  <c r="I23" i="7"/>
  <c r="N49" i="7"/>
  <c r="C69" i="7"/>
  <c r="N93" i="7"/>
  <c r="Q78" i="7"/>
  <c r="O50" i="7"/>
  <c r="C7" i="7"/>
  <c r="I49" i="7"/>
  <c r="L85" i="7"/>
  <c r="M62" i="7"/>
  <c r="K70" i="7"/>
  <c r="I79" i="7"/>
  <c r="M63" i="7"/>
  <c r="M81" i="7"/>
  <c r="G13" i="7"/>
  <c r="C31" i="7"/>
  <c r="N8" i="7"/>
  <c r="Q67" i="7"/>
  <c r="P7" i="7"/>
  <c r="K95" i="7"/>
  <c r="O59" i="7"/>
  <c r="C81" i="7"/>
  <c r="Q52" i="7"/>
  <c r="C48" i="7"/>
  <c r="L69" i="7"/>
  <c r="I21" i="7"/>
  <c r="N38" i="7"/>
  <c r="C20" i="7"/>
  <c r="O17" i="7"/>
  <c r="M24" i="7"/>
  <c r="O8" i="7"/>
  <c r="K91" i="7"/>
  <c r="G51" i="7"/>
  <c r="Q83" i="7"/>
  <c r="K48" i="7"/>
  <c r="Q49" i="7"/>
  <c r="P79" i="7"/>
  <c r="N48" i="7"/>
  <c r="H17" i="7"/>
  <c r="O62" i="7"/>
  <c r="G38" i="7"/>
  <c r="P38" i="7"/>
  <c r="M38" i="7"/>
  <c r="O16" i="7"/>
  <c r="H8" i="7"/>
  <c r="I17" i="7"/>
  <c r="G48" i="7"/>
  <c r="Q62" i="7"/>
  <c r="L48" i="7"/>
  <c r="C85" i="7"/>
  <c r="L21" i="7"/>
  <c r="P27" i="7"/>
  <c r="H16" i="7"/>
  <c r="H42" i="7"/>
  <c r="O24" i="7"/>
  <c r="G8" i="7"/>
  <c r="C54" i="7"/>
  <c r="H6" i="7"/>
  <c r="K85" i="7"/>
  <c r="H93" i="7"/>
  <c r="H52" i="7"/>
  <c r="N17" i="7"/>
  <c r="G70" i="7"/>
  <c r="G41" i="7"/>
  <c r="C79" i="7"/>
  <c r="J95" i="7"/>
  <c r="M69" i="7"/>
  <c r="J83" i="7"/>
  <c r="G17" i="7"/>
  <c r="J59" i="7"/>
  <c r="C17" i="7"/>
  <c r="L49" i="7"/>
  <c r="M51" i="7"/>
  <c r="J91" i="7"/>
  <c r="Q13" i="7"/>
  <c r="J50" i="7"/>
  <c r="N63" i="7"/>
  <c r="H19" i="7"/>
  <c r="N59" i="7"/>
  <c r="O52" i="7"/>
  <c r="O85" i="7"/>
  <c r="H31" i="7"/>
  <c r="I70" i="7"/>
  <c r="M39" i="7"/>
  <c r="M74" i="7"/>
  <c r="P39" i="7"/>
  <c r="I22" i="7"/>
  <c r="N51" i="7"/>
  <c r="L28" i="7"/>
  <c r="O83" i="7"/>
  <c r="H21" i="7"/>
  <c r="J38" i="7"/>
  <c r="P41" i="7"/>
  <c r="J20" i="7"/>
  <c r="G23" i="7"/>
  <c r="L76" i="7"/>
  <c r="P49" i="7"/>
  <c r="G47" i="7"/>
  <c r="G6" i="7"/>
  <c r="N16" i="7"/>
  <c r="H27" i="7"/>
  <c r="I39" i="7"/>
  <c r="G85" i="7"/>
  <c r="H62" i="7"/>
  <c r="K59" i="7"/>
  <c r="M28" i="7"/>
  <c r="O78" i="7"/>
  <c r="M14" i="7"/>
  <c r="K31" i="7"/>
  <c r="L13" i="7"/>
  <c r="M21" i="7"/>
  <c r="M6" i="7"/>
  <c r="M91" i="7"/>
  <c r="M95" i="7"/>
  <c r="N60" i="7"/>
  <c r="G93" i="7"/>
  <c r="J74" i="7"/>
  <c r="J63" i="7"/>
  <c r="N53" i="7"/>
  <c r="O28" i="7"/>
  <c r="J48" i="7"/>
  <c r="P53" i="7"/>
  <c r="M22" i="7"/>
  <c r="P58" i="7"/>
  <c r="H47" i="7"/>
  <c r="O69" i="7"/>
  <c r="K27" i="7"/>
  <c r="H59" i="7"/>
  <c r="L17" i="7"/>
  <c r="I81" i="7"/>
  <c r="G53" i="7"/>
  <c r="C30" i="7"/>
  <c r="C97" i="7"/>
  <c r="K66" i="7"/>
  <c r="K23" i="7"/>
  <c r="Q31" i="7"/>
  <c r="L63" i="7"/>
  <c r="H67" i="7"/>
  <c r="H41" i="7"/>
  <c r="I53" i="7"/>
  <c r="C66" i="7"/>
  <c r="G7" i="7"/>
  <c r="I62" i="7"/>
  <c r="H30" i="7"/>
  <c r="M58" i="7"/>
  <c r="M85" i="7"/>
  <c r="I95" i="7"/>
  <c r="P60" i="7"/>
  <c r="M97" i="7"/>
  <c r="C38" i="7"/>
  <c r="P20" i="7"/>
  <c r="C28" i="7"/>
  <c r="N14" i="7"/>
  <c r="P85" i="7"/>
  <c r="K69" i="7"/>
  <c r="O6" i="7"/>
  <c r="Q7" i="7"/>
  <c r="G69" i="7"/>
  <c r="C60" i="7"/>
  <c r="K17" i="7"/>
  <c r="Q17" i="7"/>
  <c r="N70" i="7"/>
  <c r="O67" i="7"/>
  <c r="M27" i="7"/>
  <c r="C89" i="7"/>
  <c r="O51" i="7"/>
  <c r="L81" i="7"/>
  <c r="M41" i="7"/>
  <c r="L89" i="7"/>
  <c r="K42" i="7"/>
  <c r="Q69" i="7"/>
  <c r="N97" i="7"/>
  <c r="H76" i="7"/>
  <c r="L70" i="7"/>
  <c r="G74" i="7"/>
  <c r="M20" i="7"/>
  <c r="K78" i="7"/>
  <c r="L19" i="7"/>
  <c r="N20" i="7"/>
  <c r="J28" i="7"/>
  <c r="I14" i="7"/>
  <c r="C19" i="7"/>
  <c r="J51" i="7"/>
  <c r="P13" i="7"/>
  <c r="I69" i="7"/>
  <c r="N95" i="7"/>
  <c r="L78" i="7"/>
  <c r="M47" i="7"/>
  <c r="P24" i="7"/>
  <c r="L66" i="7"/>
  <c r="O48" i="7"/>
  <c r="G21" i="7"/>
  <c r="L41" i="7"/>
  <c r="P17" i="7"/>
  <c r="Q63" i="7"/>
  <c r="O66" i="7"/>
  <c r="Q79" i="7"/>
  <c r="J49" i="7"/>
  <c r="H85" i="7"/>
  <c r="H51" i="7"/>
  <c r="O20" i="7"/>
  <c r="K67" i="7"/>
  <c r="C47" i="7"/>
  <c r="H79" i="7"/>
  <c r="O38" i="7"/>
  <c r="N50" i="7"/>
  <c r="O21" i="7"/>
  <c r="M93" i="7"/>
  <c r="Q6" i="7"/>
  <c r="M53" i="7"/>
  <c r="K52" i="7"/>
  <c r="Q8" i="7"/>
  <c r="N30" i="7"/>
  <c r="H83" i="7"/>
  <c r="G91" i="7"/>
  <c r="G52" i="7"/>
  <c r="C6" i="7"/>
  <c r="C64" i="7"/>
  <c r="M16" i="7"/>
  <c r="G66" i="7"/>
  <c r="M30" i="7"/>
  <c r="C52" i="7"/>
  <c r="K21" i="7"/>
  <c r="K22" i="7"/>
  <c r="Q51" i="7"/>
  <c r="P6" i="7"/>
  <c r="H48" i="7"/>
  <c r="N54" i="7"/>
  <c r="K49" i="7"/>
  <c r="C93" i="7"/>
  <c r="M59" i="7"/>
  <c r="BQ53" i="4"/>
  <c r="P62" i="7"/>
  <c r="P42" i="7"/>
  <c r="H64" i="7"/>
  <c r="BN16" i="4"/>
  <c r="N31" i="7"/>
  <c r="P63" i="7"/>
  <c r="K79" i="7"/>
  <c r="M64" i="7"/>
  <c r="N76" i="7"/>
  <c r="K8" i="7"/>
  <c r="I24" i="7"/>
  <c r="C58" i="7"/>
  <c r="G39" i="7"/>
  <c r="G54" i="7"/>
  <c r="K81" i="7"/>
  <c r="Q74" i="7"/>
  <c r="L30" i="7"/>
  <c r="P76" i="7"/>
  <c r="K64" i="7"/>
  <c r="H89" i="7"/>
  <c r="J22" i="7"/>
  <c r="O27" i="7"/>
  <c r="N78" i="7"/>
  <c r="I52" i="7"/>
  <c r="N58" i="7"/>
  <c r="Q30" i="7"/>
  <c r="O74" i="7"/>
  <c r="O60" i="7"/>
  <c r="I41" i="7"/>
  <c r="J14" i="7"/>
  <c r="G63" i="7"/>
  <c r="N6" i="7"/>
  <c r="J19" i="7"/>
  <c r="I74" i="7"/>
  <c r="G89" i="7"/>
  <c r="L8" i="7"/>
  <c r="N41" i="7"/>
  <c r="Q85" i="7"/>
  <c r="O79" i="7"/>
  <c r="G79" i="7"/>
  <c r="G19" i="7"/>
  <c r="C76" i="7"/>
  <c r="N85" i="7"/>
  <c r="G42" i="7"/>
  <c r="L64" i="7"/>
  <c r="C42" i="7"/>
  <c r="C39" i="7"/>
  <c r="J60" i="7"/>
  <c r="C21" i="7"/>
  <c r="J13" i="7"/>
  <c r="J70" i="7"/>
  <c r="P64" i="7"/>
  <c r="C63" i="7"/>
  <c r="P50" i="7"/>
  <c r="Q28" i="7"/>
  <c r="Q47" i="7"/>
  <c r="I20" i="7"/>
  <c r="L31" i="7"/>
  <c r="P66" i="7"/>
  <c r="H54" i="7"/>
  <c r="J23" i="7"/>
  <c r="J85" i="7"/>
  <c r="Q38" i="7"/>
  <c r="J21" i="7"/>
  <c r="H13" i="7"/>
  <c r="K16" i="7"/>
  <c r="K89" i="7"/>
  <c r="H22" i="7"/>
  <c r="H69" i="7"/>
  <c r="I30" i="7"/>
  <c r="G16" i="7"/>
  <c r="G78" i="7"/>
  <c r="H49" i="7"/>
  <c r="J8" i="7"/>
  <c r="J7" i="7"/>
  <c r="L54" i="7"/>
  <c r="G50" i="7"/>
  <c r="C50" i="7"/>
  <c r="O14" i="7"/>
  <c r="Q53" i="7"/>
  <c r="N67" i="7"/>
  <c r="N42" i="7"/>
  <c r="P30" i="7"/>
  <c r="P8" i="7"/>
  <c r="L7" i="7"/>
  <c r="H91" i="7"/>
  <c r="K19" i="7"/>
  <c r="H63" i="7"/>
  <c r="Q41" i="7"/>
  <c r="G76" i="7"/>
  <c r="L16" i="7"/>
  <c r="P69" i="7"/>
  <c r="I16" i="7"/>
  <c r="P70" i="7"/>
  <c r="C62" i="7"/>
  <c r="I19" i="7"/>
  <c r="L22" i="7"/>
  <c r="O47" i="7"/>
  <c r="K54" i="7"/>
  <c r="O58" i="7"/>
  <c r="O30" i="7"/>
  <c r="M50" i="7"/>
  <c r="C95" i="7"/>
  <c r="G59" i="7"/>
  <c r="K62" i="7"/>
  <c r="P89" i="7"/>
  <c r="N7" i="7"/>
  <c r="Q54" i="7"/>
  <c r="Q60" i="7"/>
  <c r="K14" i="7"/>
  <c r="Q66" i="7"/>
  <c r="L95" i="7"/>
  <c r="K97" i="7"/>
  <c r="N79" i="7"/>
  <c r="C8" i="7"/>
  <c r="G20" i="7"/>
  <c r="N23" i="7"/>
  <c r="M31" i="7"/>
  <c r="N62" i="7"/>
  <c r="G67" i="7"/>
  <c r="L27" i="7"/>
  <c r="J27" i="7"/>
  <c r="P16" i="7"/>
  <c r="J67" i="7"/>
  <c r="Q19" i="7"/>
  <c r="J93" i="7"/>
  <c r="M23" i="7"/>
  <c r="H66" i="7"/>
  <c r="N74" i="7"/>
  <c r="P22" i="7"/>
  <c r="L74" i="7"/>
  <c r="M67" i="7"/>
  <c r="N52" i="7"/>
  <c r="M48" i="7"/>
  <c r="H58" i="7"/>
  <c r="O23" i="7"/>
  <c r="I97" i="7"/>
  <c r="K74" i="7"/>
  <c r="P54" i="7"/>
  <c r="O97" i="7"/>
  <c r="I42" i="7"/>
  <c r="L58" i="7"/>
  <c r="J58" i="7"/>
  <c r="I76" i="7"/>
  <c r="C23" i="7"/>
  <c r="P74" i="7"/>
  <c r="M79" i="7"/>
  <c r="L97" i="7"/>
  <c r="P48" i="7"/>
  <c r="I13" i="7"/>
  <c r="N81" i="7"/>
  <c r="C78" i="7"/>
  <c r="K50" i="7"/>
  <c r="K30" i="7"/>
  <c r="O41" i="7"/>
  <c r="Q89" i="7"/>
  <c r="G14" i="7"/>
  <c r="H24" i="7"/>
  <c r="C83" i="7"/>
  <c r="I93" i="7"/>
  <c r="K6" i="7"/>
  <c r="Q50" i="7"/>
  <c r="M17" i="7"/>
  <c r="Q97" i="7"/>
  <c r="I47" i="7"/>
  <c r="O89" i="7"/>
  <c r="Q22" i="7"/>
  <c r="O53" i="7"/>
  <c r="M54" i="7"/>
  <c r="K63" i="7"/>
  <c r="O54" i="7"/>
  <c r="C91" i="7"/>
  <c r="L47" i="7"/>
  <c r="C16" i="7"/>
  <c r="BR53" i="4"/>
  <c r="I8" i="7"/>
  <c r="Q42" i="7"/>
  <c r="L38" i="7"/>
  <c r="M89" i="7"/>
  <c r="C53" i="7"/>
  <c r="K28" i="7"/>
  <c r="L67" i="7"/>
  <c r="P83" i="7"/>
  <c r="M66" i="7"/>
  <c r="J89" i="7"/>
  <c r="Q76" i="7"/>
  <c r="H60" i="7"/>
  <c r="N24" i="7"/>
  <c r="K20" i="7"/>
  <c r="Q16" i="7"/>
  <c r="Q21" i="7"/>
  <c r="P91" i="7"/>
  <c r="M7" i="7"/>
  <c r="M60" i="7"/>
  <c r="J17" i="7"/>
  <c r="BN15" i="4"/>
  <c r="J30" i="7"/>
  <c r="H28" i="7"/>
  <c r="N89" i="7"/>
  <c r="O19" i="7"/>
  <c r="J54" i="7"/>
  <c r="G62" i="7"/>
  <c r="P97" i="7"/>
  <c r="I51" i="7"/>
  <c r="L51" i="7"/>
  <c r="I54" i="7"/>
  <c r="K83" i="7"/>
  <c r="J97" i="7"/>
  <c r="L6" i="7"/>
  <c r="P95" i="7"/>
  <c r="N64" i="7"/>
  <c r="I7" i="7"/>
  <c r="L42" i="7"/>
  <c r="M42" i="7"/>
  <c r="K58" i="7"/>
  <c r="I85" i="7"/>
  <c r="P51" i="7"/>
  <c r="C70" i="7"/>
  <c r="G64" i="7"/>
  <c r="Q48" i="7"/>
  <c r="J24" i="7"/>
  <c r="K76" i="7"/>
  <c r="C24" i="7"/>
  <c r="J53" i="7"/>
  <c r="G27" i="7"/>
  <c r="P23" i="7"/>
  <c r="P28" i="7"/>
  <c r="BN53" i="4"/>
  <c r="N39" i="7"/>
  <c r="P31" i="7"/>
  <c r="G49" i="7"/>
  <c r="K38" i="7"/>
  <c r="O49" i="7"/>
  <c r="K51" i="7"/>
  <c r="M49" i="7"/>
  <c r="H53" i="7"/>
  <c r="I48" i="7"/>
  <c r="H50" i="7"/>
  <c r="J16" i="7"/>
  <c r="J31" i="7"/>
  <c r="L23" i="7"/>
  <c r="I59" i="7"/>
  <c r="O95" i="7"/>
  <c r="O70" i="7"/>
  <c r="J42" i="7"/>
  <c r="J62" i="7"/>
  <c r="N69" i="7"/>
  <c r="N66" i="7"/>
  <c r="K39" i="7"/>
  <c r="M52" i="7"/>
  <c r="M83" i="7"/>
  <c r="I89" i="7"/>
  <c r="H70" i="7"/>
  <c r="O81" i="7"/>
  <c r="N27" i="7"/>
  <c r="I91" i="7"/>
  <c r="N22" i="7"/>
  <c r="J39" i="7"/>
  <c r="P93" i="7"/>
  <c r="O64" i="7"/>
  <c r="K47" i="7"/>
  <c r="Q93" i="7"/>
  <c r="L59" i="7"/>
  <c r="C27" i="7"/>
  <c r="M78" i="7"/>
  <c r="H14" i="7"/>
  <c r="L62" i="7"/>
  <c r="H81" i="7"/>
  <c r="P81" i="7"/>
  <c r="BO53" i="4"/>
  <c r="J66" i="7"/>
  <c r="L60" i="7"/>
  <c r="C51" i="7"/>
  <c r="P19" i="7"/>
  <c r="J69" i="7"/>
  <c r="Q59" i="7"/>
  <c r="C41" i="7"/>
  <c r="J6" i="7"/>
  <c r="O39" i="7"/>
  <c r="M19" i="7"/>
  <c r="G97" i="7"/>
  <c r="O76" i="7"/>
  <c r="K24" i="7"/>
  <c r="K60" i="7"/>
  <c r="N91" i="7"/>
  <c r="H95" i="7"/>
  <c r="O22" i="7"/>
  <c r="C74" i="7"/>
  <c r="G31" i="7"/>
  <c r="L24" i="7"/>
  <c r="I38" i="7"/>
  <c r="G28" i="7"/>
  <c r="Q23" i="7"/>
  <c r="G81" i="7"/>
  <c r="H23" i="7"/>
  <c r="C13" i="7"/>
  <c r="Q64" i="7"/>
  <c r="P47" i="7"/>
  <c r="I28" i="7"/>
  <c r="C67" i="7"/>
  <c r="I64" i="7"/>
  <c r="L79" i="7"/>
  <c r="C49" i="7"/>
  <c r="K13" i="7"/>
  <c r="Q39" i="7"/>
  <c r="P78" i="7"/>
  <c r="N19" i="7"/>
  <c r="J41" i="7"/>
  <c r="P21" i="7"/>
  <c r="M70" i="7"/>
  <c r="J79" i="7"/>
  <c r="I6" i="7"/>
  <c r="O91" i="7"/>
  <c r="I67" i="7"/>
  <c r="N28" i="7"/>
  <c r="L83" i="7"/>
  <c r="I50" i="7"/>
  <c r="J52" i="7"/>
  <c r="J47" i="7"/>
  <c r="L52" i="7"/>
  <c r="N13" i="7"/>
  <c r="G58" i="7"/>
  <c r="M76" i="7"/>
  <c r="I60" i="7"/>
  <c r="I27" i="7"/>
  <c r="L39" i="7"/>
  <c r="I66" i="7"/>
  <c r="Q24" i="7"/>
  <c r="I78" i="7"/>
  <c r="G83" i="7"/>
  <c r="Q70" i="7"/>
  <c r="Q14" i="7"/>
  <c r="O63" i="7"/>
  <c r="H97" i="7"/>
  <c r="Q81" i="7"/>
  <c r="M13" i="7"/>
  <c r="H20" i="7"/>
  <c r="O31" i="7"/>
  <c r="K7" i="7"/>
  <c r="P67" i="7"/>
  <c r="G22" i="7"/>
  <c r="H39" i="7"/>
  <c r="I63" i="7"/>
  <c r="K41" i="7"/>
  <c r="J78" i="7"/>
  <c r="BP53" i="4"/>
  <c r="Q91" i="7"/>
  <c r="G60" i="7"/>
  <c r="Q20" i="7"/>
  <c r="H74" i="7"/>
  <c r="L50" i="7"/>
  <c r="Q58" i="7"/>
  <c r="P59" i="7"/>
  <c r="J64" i="7"/>
  <c r="P14" i="7"/>
  <c r="O42" i="7"/>
  <c r="G30" i="7"/>
  <c r="H38" i="7"/>
  <c r="N47" i="7"/>
  <c r="J81" i="7"/>
  <c r="N83" i="7"/>
  <c r="M88" i="7" l="1"/>
  <c r="H75" i="7"/>
  <c r="P55" i="7"/>
  <c r="I61" i="7"/>
  <c r="J80" i="7"/>
  <c r="J90" i="7"/>
  <c r="K77" i="7"/>
  <c r="N12" i="7"/>
  <c r="P75" i="7"/>
  <c r="M92" i="7"/>
  <c r="K55" i="7"/>
  <c r="G26" i="7"/>
  <c r="C80" i="7"/>
  <c r="R81" i="7"/>
  <c r="R59" i="7"/>
  <c r="G55" i="7"/>
  <c r="H84" i="7"/>
  <c r="P96" i="7"/>
  <c r="J29" i="7"/>
  <c r="R67" i="7"/>
  <c r="H37" i="7"/>
  <c r="O96" i="7"/>
  <c r="O40" i="7"/>
  <c r="L29" i="7"/>
  <c r="P10" i="7"/>
  <c r="E53" i="4"/>
  <c r="BE20" i="4"/>
  <c r="BP61" i="4"/>
  <c r="K90" i="7"/>
  <c r="L84" i="7"/>
  <c r="BR61" i="4"/>
  <c r="J37" i="7"/>
  <c r="H94" i="7"/>
  <c r="N15" i="7"/>
  <c r="G96" i="7"/>
  <c r="P77" i="7"/>
  <c r="O12" i="7"/>
  <c r="I10" i="7"/>
  <c r="L75" i="7"/>
  <c r="G18" i="7"/>
  <c r="I15" i="7"/>
  <c r="G73" i="7"/>
  <c r="I80" i="7"/>
  <c r="N84" i="7"/>
  <c r="E71" i="4"/>
  <c r="BE68" i="4"/>
  <c r="C40" i="7"/>
  <c r="R41" i="7"/>
  <c r="BE31" i="4"/>
  <c r="K37" i="7"/>
  <c r="K65" i="7"/>
  <c r="I26" i="7"/>
  <c r="P57" i="7"/>
  <c r="E67" i="4"/>
  <c r="M29" i="7"/>
  <c r="L88" i="7"/>
  <c r="M40" i="7"/>
  <c r="K57" i="7"/>
  <c r="O77" i="7"/>
  <c r="R24" i="7"/>
  <c r="K94" i="7"/>
  <c r="G80" i="7"/>
  <c r="Q80" i="7"/>
  <c r="M94" i="7"/>
  <c r="O73" i="7"/>
  <c r="K18" i="7"/>
  <c r="P61" i="7"/>
  <c r="N26" i="7"/>
  <c r="R31" i="7"/>
  <c r="E22" i="4"/>
  <c r="BE17" i="4"/>
  <c r="R19" i="7"/>
  <c r="C18" i="7"/>
  <c r="P26" i="7"/>
  <c r="R60" i="7"/>
  <c r="E35" i="4"/>
  <c r="R62" i="7"/>
  <c r="C61" i="7"/>
  <c r="K10" i="7"/>
  <c r="N94" i="7"/>
  <c r="E74" i="4"/>
  <c r="J65" i="7"/>
  <c r="R21" i="7"/>
  <c r="I82" i="7"/>
  <c r="K40" i="7"/>
  <c r="L61" i="7"/>
  <c r="J68" i="7"/>
  <c r="R38" i="7"/>
  <c r="C37" i="7"/>
  <c r="P73" i="7"/>
  <c r="J75" i="7"/>
  <c r="Q15" i="7"/>
  <c r="G12" i="7"/>
  <c r="R78" i="7"/>
  <c r="C77" i="7"/>
  <c r="E57" i="4"/>
  <c r="J94" i="7"/>
  <c r="Q88" i="7"/>
  <c r="G29" i="7"/>
  <c r="P84" i="7"/>
  <c r="O82" i="7"/>
  <c r="R51" i="7"/>
  <c r="E69" i="4"/>
  <c r="H96" i="7"/>
  <c r="G90" i="7"/>
  <c r="N65" i="7"/>
  <c r="E23" i="4"/>
  <c r="R50" i="7"/>
  <c r="I55" i="7"/>
  <c r="L82" i="7"/>
  <c r="J84" i="7"/>
  <c r="P40" i="7"/>
  <c r="P37" i="7"/>
  <c r="H68" i="7"/>
  <c r="P94" i="7"/>
  <c r="H55" i="7"/>
  <c r="L37" i="7"/>
  <c r="M68" i="7"/>
  <c r="H29" i="7"/>
  <c r="O29" i="7"/>
  <c r="R8" i="7"/>
  <c r="C75" i="7"/>
  <c r="R76" i="7"/>
  <c r="J61" i="7"/>
  <c r="P82" i="7"/>
  <c r="O90" i="7"/>
  <c r="R63" i="7"/>
  <c r="Q75" i="7"/>
  <c r="R91" i="7"/>
  <c r="C90" i="7"/>
  <c r="H10" i="7"/>
  <c r="I88" i="7"/>
  <c r="L26" i="7"/>
  <c r="H18" i="7"/>
  <c r="J15" i="7"/>
  <c r="K80" i="7"/>
  <c r="M77" i="7"/>
  <c r="R23" i="7"/>
  <c r="N37" i="7"/>
  <c r="O65" i="7"/>
  <c r="R42" i="7"/>
  <c r="E18" i="4"/>
  <c r="L77" i="7"/>
  <c r="H80" i="7"/>
  <c r="K61" i="7"/>
  <c r="P65" i="7"/>
  <c r="E21" i="4"/>
  <c r="AW76" i="4"/>
  <c r="G75" i="7"/>
  <c r="E70" i="4"/>
  <c r="N92" i="7"/>
  <c r="J92" i="7"/>
  <c r="J12" i="7"/>
  <c r="J88" i="7"/>
  <c r="I73" i="7"/>
  <c r="G57" i="7"/>
  <c r="R22" i="7"/>
  <c r="E56" i="4"/>
  <c r="G84" i="7"/>
  <c r="Q10" i="7"/>
  <c r="Q92" i="7"/>
  <c r="I77" i="7"/>
  <c r="O94" i="7"/>
  <c r="I37" i="7"/>
  <c r="R14" i="7"/>
  <c r="C55" i="7"/>
  <c r="R47" i="7"/>
  <c r="E36" i="4"/>
  <c r="M61" i="7"/>
  <c r="O55" i="7"/>
  <c r="M37" i="7"/>
  <c r="J18" i="7"/>
  <c r="K82" i="7"/>
  <c r="C65" i="7"/>
  <c r="R66" i="7"/>
  <c r="N75" i="7"/>
  <c r="N10" i="7"/>
  <c r="P15" i="7"/>
  <c r="K15" i="7"/>
  <c r="L68" i="7"/>
  <c r="E59" i="4"/>
  <c r="E8" i="4"/>
  <c r="R53" i="7"/>
  <c r="I96" i="7"/>
  <c r="I57" i="7"/>
  <c r="O75" i="7"/>
  <c r="N82" i="7"/>
  <c r="BE61" i="4"/>
  <c r="E7" i="4"/>
  <c r="R49" i="7"/>
  <c r="BE14" i="4"/>
  <c r="N57" i="7"/>
  <c r="H61" i="7"/>
  <c r="L73" i="7"/>
  <c r="N18" i="7"/>
  <c r="E29" i="4"/>
  <c r="Q65" i="7"/>
  <c r="E25" i="4"/>
  <c r="M75" i="7"/>
  <c r="J10" i="7"/>
  <c r="H73" i="7"/>
  <c r="L40" i="7"/>
  <c r="M12" i="7"/>
  <c r="K73" i="7"/>
  <c r="P92" i="7"/>
  <c r="I84" i="7"/>
  <c r="O92" i="7"/>
  <c r="J55" i="7"/>
  <c r="M65" i="7"/>
  <c r="J26" i="7"/>
  <c r="I65" i="7"/>
  <c r="Q55" i="7"/>
  <c r="M26" i="7"/>
  <c r="N88" i="7"/>
  <c r="K12" i="7"/>
  <c r="O68" i="7"/>
  <c r="H77" i="7"/>
  <c r="H15" i="7"/>
  <c r="R74" i="7"/>
  <c r="C73" i="7"/>
  <c r="I18" i="7"/>
  <c r="O84" i="7"/>
  <c r="N40" i="7"/>
  <c r="Q29" i="7"/>
  <c r="M73" i="7"/>
  <c r="R7" i="7"/>
  <c r="E73" i="4"/>
  <c r="C82" i="7"/>
  <c r="R83" i="7"/>
  <c r="R52" i="7"/>
  <c r="L18" i="7"/>
  <c r="E43" i="4"/>
  <c r="BE11" i="4"/>
  <c r="E32" i="4"/>
  <c r="L94" i="7"/>
  <c r="O26" i="7"/>
  <c r="R48" i="7"/>
  <c r="CC76" i="4"/>
  <c r="N68" i="7"/>
  <c r="Q18" i="7"/>
  <c r="Q37" i="7"/>
  <c r="Q82" i="7"/>
  <c r="R30" i="7"/>
  <c r="C29" i="7"/>
  <c r="Q26" i="7"/>
  <c r="L15" i="7"/>
  <c r="M84" i="7"/>
  <c r="I29" i="7"/>
  <c r="Q84" i="7"/>
  <c r="M82" i="7"/>
  <c r="P90" i="7"/>
  <c r="G94" i="7"/>
  <c r="Q68" i="7"/>
  <c r="L12" i="7"/>
  <c r="M57" i="7"/>
  <c r="Q40" i="7"/>
  <c r="C68" i="7"/>
  <c r="R69" i="7"/>
  <c r="I40" i="7"/>
  <c r="M15" i="7"/>
  <c r="L55" i="7"/>
  <c r="P12" i="7"/>
  <c r="K84" i="7"/>
  <c r="I90" i="7"/>
  <c r="R58" i="7"/>
  <c r="C57" i="7"/>
  <c r="H26" i="7"/>
  <c r="BE72" i="4"/>
  <c r="R28" i="7"/>
  <c r="H88" i="7"/>
  <c r="G77" i="7"/>
  <c r="Q73" i="7"/>
  <c r="I75" i="7"/>
  <c r="E44" i="4"/>
  <c r="P80" i="7"/>
  <c r="E46" i="4"/>
  <c r="G61" i="7"/>
  <c r="E33" i="4"/>
  <c r="L65" i="7"/>
  <c r="BE42" i="4"/>
  <c r="R85" i="7"/>
  <c r="C84" i="7"/>
  <c r="BE64" i="4"/>
  <c r="Q77" i="7"/>
  <c r="E54" i="4"/>
  <c r="R39" i="7"/>
  <c r="O18" i="7"/>
  <c r="P88" i="7"/>
  <c r="R6" i="7"/>
  <c r="C10" i="7"/>
  <c r="K68" i="7"/>
  <c r="L90" i="7"/>
  <c r="K29" i="7"/>
  <c r="G65" i="7"/>
  <c r="M90" i="7"/>
  <c r="R79" i="7"/>
  <c r="J82" i="7"/>
  <c r="L57" i="7"/>
  <c r="N29" i="7"/>
  <c r="G10" i="7"/>
  <c r="Q57" i="7"/>
  <c r="I12" i="7"/>
  <c r="R17" i="7"/>
  <c r="N77" i="7"/>
  <c r="G82" i="7"/>
  <c r="M55" i="7"/>
  <c r="O80" i="7"/>
  <c r="G15" i="7"/>
  <c r="N90" i="7"/>
  <c r="R54" i="7"/>
  <c r="O15" i="7"/>
  <c r="C94" i="7"/>
  <c r="R95" i="7"/>
  <c r="J96" i="7"/>
  <c r="K88" i="7"/>
  <c r="Q90" i="7"/>
  <c r="O61" i="7"/>
  <c r="E58" i="4"/>
  <c r="Q61" i="7"/>
  <c r="G40" i="7"/>
  <c r="J57" i="7"/>
  <c r="M10" i="7"/>
  <c r="R97" i="7"/>
  <c r="C96" i="7"/>
  <c r="I68" i="7"/>
  <c r="R13" i="7"/>
  <c r="C12" i="7"/>
  <c r="G88" i="7"/>
  <c r="E24" i="4"/>
  <c r="L92" i="7"/>
  <c r="K75" i="7"/>
  <c r="E19" i="4"/>
  <c r="R64" i="7"/>
  <c r="H65" i="7"/>
  <c r="L96" i="7"/>
  <c r="H92" i="7"/>
  <c r="BQ61" i="4"/>
  <c r="P18" i="7"/>
  <c r="E26" i="4"/>
  <c r="N61" i="7"/>
  <c r="BN61" i="4"/>
  <c r="J73" i="7"/>
  <c r="P68" i="7"/>
  <c r="Q94" i="7"/>
  <c r="K26" i="7"/>
  <c r="C15" i="7"/>
  <c r="R16" i="7"/>
  <c r="P29" i="7"/>
  <c r="C88" i="7"/>
  <c r="R89" i="7"/>
  <c r="G68" i="7"/>
  <c r="H90" i="7"/>
  <c r="E55" i="4"/>
  <c r="H12" i="7"/>
  <c r="BE34" i="4"/>
  <c r="BO61" i="4"/>
  <c r="N96" i="7"/>
  <c r="R93" i="7"/>
  <c r="C92" i="7"/>
  <c r="E65" i="4"/>
  <c r="Q96" i="7"/>
  <c r="M96" i="7"/>
  <c r="G37" i="7"/>
  <c r="N55" i="7"/>
  <c r="E28" i="4"/>
  <c r="O10" i="7"/>
  <c r="E27" i="4"/>
  <c r="G92" i="7"/>
  <c r="J77" i="7"/>
  <c r="O57" i="7"/>
  <c r="N80" i="7"/>
  <c r="L10" i="7"/>
  <c r="I92" i="7"/>
  <c r="M80" i="7"/>
  <c r="M18" i="7"/>
  <c r="H82" i="7"/>
  <c r="H40" i="7"/>
  <c r="H43" i="7" s="1"/>
  <c r="I94" i="7"/>
  <c r="BE45" i="4"/>
  <c r="K96" i="7"/>
  <c r="H57" i="7"/>
  <c r="R20" i="7"/>
  <c r="E66" i="4"/>
  <c r="R70" i="7"/>
  <c r="O37" i="7"/>
  <c r="K92" i="7"/>
  <c r="R27" i="7"/>
  <c r="C26" i="7"/>
  <c r="N73" i="7"/>
  <c r="Q12" i="7"/>
  <c r="O88" i="7"/>
  <c r="J40" i="7"/>
  <c r="J43" i="7" s="1"/>
  <c r="L80" i="7"/>
  <c r="BP49" i="4"/>
  <c r="E15" i="4"/>
  <c r="BO49" i="4"/>
  <c r="BN49" i="4"/>
  <c r="BO76" i="4"/>
  <c r="BR49" i="4"/>
  <c r="BQ76" i="4"/>
  <c r="BN76" i="4"/>
  <c r="BR76" i="4"/>
  <c r="BP76" i="4"/>
  <c r="BQ49" i="4"/>
  <c r="BR14" i="4"/>
  <c r="BR37" i="4" s="1"/>
  <c r="BQ14" i="4"/>
  <c r="BQ37" i="4" s="1"/>
  <c r="BP14" i="4"/>
  <c r="BP37" i="4" s="1"/>
  <c r="BO14" i="4"/>
  <c r="BO37" i="4" s="1"/>
  <c r="BN14" i="4"/>
  <c r="BN37" i="4" s="1"/>
  <c r="L43" i="7" l="1"/>
  <c r="C43" i="7"/>
  <c r="I43" i="7"/>
  <c r="M43" i="7"/>
  <c r="Q43" i="7"/>
  <c r="K43" i="7"/>
  <c r="AG76" i="4"/>
  <c r="AG78" i="4" s="1"/>
  <c r="AG80" i="4" s="1"/>
  <c r="P43" i="7"/>
  <c r="G32" i="7"/>
  <c r="G34" i="7" s="1"/>
  <c r="J32" i="7"/>
  <c r="J34" i="7" s="1"/>
  <c r="BP78" i="4"/>
  <c r="R73" i="7"/>
  <c r="BR78" i="4"/>
  <c r="BU76" i="4"/>
  <c r="BU78" i="4" s="1"/>
  <c r="K32" i="7"/>
  <c r="K34" i="7" s="1"/>
  <c r="C32" i="7"/>
  <c r="C34" i="7" s="1"/>
  <c r="BO78" i="4"/>
  <c r="N43" i="7"/>
  <c r="BN78" i="4"/>
  <c r="G43" i="7"/>
  <c r="AW78" i="4"/>
  <c r="AW80" i="4" s="1"/>
  <c r="R12" i="7"/>
  <c r="O32" i="7"/>
  <c r="O34" i="7" s="1"/>
  <c r="R29" i="7"/>
  <c r="CC78" i="4"/>
  <c r="P98" i="7"/>
  <c r="P100" i="7" s="1"/>
  <c r="R75" i="7"/>
  <c r="R61" i="7"/>
  <c r="I32" i="7"/>
  <c r="I34" i="7" s="1"/>
  <c r="N32" i="7"/>
  <c r="N34" i="7" s="1"/>
  <c r="BQ78" i="4"/>
  <c r="R65" i="7"/>
  <c r="R77" i="7"/>
  <c r="BE49" i="4"/>
  <c r="R92" i="7"/>
  <c r="M98" i="7"/>
  <c r="M100" i="7" s="1"/>
  <c r="C98" i="7"/>
  <c r="C100" i="7" s="1"/>
  <c r="P32" i="7"/>
  <c r="P34" i="7" s="1"/>
  <c r="I98" i="7"/>
  <c r="I100" i="7" s="1"/>
  <c r="Q76" i="4"/>
  <c r="Q78" i="4" s="1"/>
  <c r="Q80" i="4" s="1"/>
  <c r="L98" i="7"/>
  <c r="L100" i="7" s="1"/>
  <c r="E31" i="4"/>
  <c r="L32" i="7"/>
  <c r="L34" i="7" s="1"/>
  <c r="R88" i="7"/>
  <c r="J98" i="7"/>
  <c r="J100" i="7" s="1"/>
  <c r="AO76" i="4"/>
  <c r="AO78" i="4" s="1"/>
  <c r="R94" i="7"/>
  <c r="R84" i="7"/>
  <c r="Q32" i="7"/>
  <c r="Q34" i="7" s="1"/>
  <c r="E68" i="4"/>
  <c r="R18" i="7"/>
  <c r="O98" i="7"/>
  <c r="O100" i="7" s="1"/>
  <c r="BE37" i="4"/>
  <c r="BE39" i="4" s="1"/>
  <c r="R15" i="7"/>
  <c r="N98" i="7"/>
  <c r="N100" i="7" s="1"/>
  <c r="R57" i="7"/>
  <c r="BE76" i="4"/>
  <c r="BE78" i="4" s="1"/>
  <c r="E20" i="4"/>
  <c r="M32" i="7"/>
  <c r="M34" i="7" s="1"/>
  <c r="R55" i="7"/>
  <c r="Q98" i="7"/>
  <c r="Q100" i="7" s="1"/>
  <c r="Q102" i="7" s="1"/>
  <c r="Q104" i="7" s="1"/>
  <c r="BM76" i="4"/>
  <c r="BM78" i="4" s="1"/>
  <c r="G98" i="7"/>
  <c r="G100" i="7" s="1"/>
  <c r="CS76" i="4"/>
  <c r="CS78" i="4" s="1"/>
  <c r="E72" i="4"/>
  <c r="E45" i="4"/>
  <c r="R80" i="7"/>
  <c r="R90" i="7"/>
  <c r="R68" i="7"/>
  <c r="E61" i="4"/>
  <c r="R26" i="7"/>
  <c r="H32" i="7"/>
  <c r="H34" i="7" s="1"/>
  <c r="R96" i="7"/>
  <c r="E42" i="4"/>
  <c r="R37" i="7"/>
  <c r="H98" i="7"/>
  <c r="H100" i="7" s="1"/>
  <c r="R10" i="7"/>
  <c r="E17" i="4"/>
  <c r="R82" i="7"/>
  <c r="R40" i="7"/>
  <c r="K98" i="7"/>
  <c r="K100" i="7" s="1"/>
  <c r="E64" i="4"/>
  <c r="E34" i="4"/>
  <c r="Y76" i="4"/>
  <c r="Y78" i="4" s="1"/>
  <c r="O43" i="7"/>
  <c r="E16" i="4"/>
  <c r="C102" i="7" l="1"/>
  <c r="C104" i="7" s="1"/>
  <c r="I102" i="7"/>
  <c r="I104" i="7" s="1"/>
  <c r="R43" i="7"/>
  <c r="K102" i="7"/>
  <c r="K104" i="7" s="1"/>
  <c r="N102" i="7"/>
  <c r="N104" i="7" s="1"/>
  <c r="CC80" i="4"/>
  <c r="M102" i="7"/>
  <c r="M104" i="7" s="1"/>
  <c r="BU80" i="4"/>
  <c r="G102" i="7"/>
  <c r="G104" i="7" s="1"/>
  <c r="P102" i="7"/>
  <c r="P104" i="7" s="1"/>
  <c r="J102" i="7"/>
  <c r="J104" i="7" s="1"/>
  <c r="Y80" i="4"/>
  <c r="BE80" i="4"/>
  <c r="CS80" i="4"/>
  <c r="E49" i="4"/>
  <c r="H102" i="7"/>
  <c r="H104" i="7" s="1"/>
  <c r="R32" i="7"/>
  <c r="AO80" i="4"/>
  <c r="L102" i="7"/>
  <c r="L104" i="7" s="1"/>
  <c r="R98" i="7"/>
  <c r="R34" i="7"/>
  <c r="R100" i="7"/>
  <c r="O102" i="7"/>
  <c r="O104" i="7" s="1"/>
  <c r="E76" i="4"/>
  <c r="E78" i="4"/>
  <c r="E37" i="4"/>
  <c r="E14" i="4"/>
  <c r="R104" i="7" l="1"/>
  <c r="R102" i="7"/>
  <c r="I82" i="4"/>
  <c r="BN9" i="4"/>
  <c r="BN11" i="4" l="1"/>
  <c r="BN39" i="4" s="1"/>
  <c r="BN80" i="4" s="1"/>
  <c r="BQ9" i="4"/>
  <c r="BO9" i="4"/>
  <c r="BP9" i="4"/>
  <c r="BR9" i="4"/>
  <c r="E9" i="4" l="1"/>
  <c r="BO11" i="4"/>
  <c r="BO39" i="4" s="1"/>
  <c r="BO80" i="4" s="1"/>
  <c r="BP11" i="4"/>
  <c r="BP39" i="4" s="1"/>
  <c r="BP80" i="4" s="1"/>
  <c r="BR11" i="4"/>
  <c r="BR39" i="4" s="1"/>
  <c r="BR80" i="4" s="1"/>
  <c r="BQ11" i="4"/>
  <c r="BQ39" i="4" s="1"/>
  <c r="BQ80" i="4" s="1"/>
  <c r="E11" i="4" l="1"/>
  <c r="E39" i="4" l="1"/>
  <c r="BM80" i="4"/>
  <c r="E80" i="4" l="1"/>
  <c r="E82" i="4" s="1"/>
  <c r="J82" i="4" l="1"/>
  <c r="K4" i="4" s="1"/>
  <c r="K82" i="4" s="1"/>
  <c r="L4" i="4" s="1"/>
  <c r="L82" i="4" s="1"/>
  <c r="M4" i="4" s="1"/>
  <c r="M82" i="4" s="1"/>
  <c r="N4" i="4" s="1"/>
  <c r="N82" i="4" s="1"/>
  <c r="Q4" i="4" s="1"/>
  <c r="R4" i="4" s="1"/>
  <c r="Q82" i="4" l="1"/>
  <c r="R82" i="4" s="1"/>
  <c r="S4" i="4" s="1"/>
  <c r="S82" i="4" s="1"/>
  <c r="T4" i="4" s="1"/>
  <c r="T82" i="4" s="1"/>
  <c r="U4" i="4" s="1"/>
  <c r="U82" i="4" s="1"/>
  <c r="V4" i="4" s="1"/>
  <c r="V82" i="4" s="1"/>
  <c r="Y4" i="4" s="1"/>
  <c r="Z4" i="4" s="1"/>
  <c r="X4" i="4"/>
  <c r="X82" i="4" s="1"/>
  <c r="W4" i="4"/>
  <c r="W82" i="4" s="1"/>
  <c r="AF4" i="4" l="1"/>
  <c r="AF82" i="4" s="1"/>
  <c r="Y82" i="4"/>
  <c r="AE4" i="4"/>
  <c r="AE82" i="4" s="1"/>
  <c r="AG4" i="4" l="1"/>
  <c r="AH4" i="4" s="1"/>
  <c r="Z82" i="4"/>
  <c r="AA4" i="4" s="1"/>
  <c r="AA82" i="4" s="1"/>
  <c r="AB4" i="4" s="1"/>
  <c r="AB82" i="4" s="1"/>
  <c r="AC4" i="4" s="1"/>
  <c r="AC82" i="4" s="1"/>
  <c r="AD4" i="4" s="1"/>
  <c r="AD82" i="4" s="1"/>
  <c r="AM4" i="4" l="1"/>
  <c r="AM82" i="4" s="1"/>
  <c r="AG82" i="4"/>
  <c r="AO4" i="4" s="1"/>
  <c r="AN4" i="4"/>
  <c r="AN82" i="4" s="1"/>
  <c r="AP4" i="4" l="1"/>
  <c r="AH82" i="4"/>
  <c r="AI4" i="4" s="1"/>
  <c r="AI82" i="4" s="1"/>
  <c r="AJ4" i="4" s="1"/>
  <c r="AJ82" i="4" s="1"/>
  <c r="AK4" i="4" s="1"/>
  <c r="AK82" i="4" s="1"/>
  <c r="AL4" i="4" s="1"/>
  <c r="AL82" i="4" s="1"/>
  <c r="AV4" i="4" l="1"/>
  <c r="AV82" i="4" s="1"/>
  <c r="AO82" i="4"/>
  <c r="AU4" i="4"/>
  <c r="AU82" i="4" s="1"/>
  <c r="AW4" i="4" l="1"/>
  <c r="AX4" i="4" s="1"/>
  <c r="AP82" i="4"/>
  <c r="AQ4" i="4" s="1"/>
  <c r="AQ82" i="4" s="1"/>
  <c r="AR4" i="4" s="1"/>
  <c r="AR82" i="4" s="1"/>
  <c r="AS4" i="4" s="1"/>
  <c r="AS82" i="4" s="1"/>
  <c r="AT4" i="4" s="1"/>
  <c r="AT82" i="4" s="1"/>
  <c r="BD4" i="4" l="1"/>
  <c r="BD82" i="4" s="1"/>
  <c r="AW82" i="4"/>
  <c r="BC4" i="4"/>
  <c r="BC82" i="4" s="1"/>
  <c r="BE4" i="4" l="1"/>
  <c r="BF4" i="4" s="1"/>
  <c r="AX82" i="4"/>
  <c r="AY4" i="4" s="1"/>
  <c r="AY82" i="4" s="1"/>
  <c r="AZ4" i="4" s="1"/>
  <c r="AZ82" i="4" s="1"/>
  <c r="BA4" i="4" s="1"/>
  <c r="BA82" i="4" s="1"/>
  <c r="BB4" i="4" s="1"/>
  <c r="BB82" i="4" s="1"/>
  <c r="BL4" i="4" l="1"/>
  <c r="BL82" i="4" s="1"/>
  <c r="BE82" i="4"/>
  <c r="BK4" i="4"/>
  <c r="BK82" i="4" s="1"/>
  <c r="BM4" i="4" l="1"/>
  <c r="BN4" i="4" s="1"/>
  <c r="BF82" i="4"/>
  <c r="BG4" i="4" s="1"/>
  <c r="BG82" i="4" s="1"/>
  <c r="BH4" i="4" s="1"/>
  <c r="BH82" i="4" s="1"/>
  <c r="BI4" i="4" s="1"/>
  <c r="BI82" i="4" s="1"/>
  <c r="BJ4" i="4" s="1"/>
  <c r="BJ82" i="4" s="1"/>
  <c r="BS4" i="4" l="1"/>
  <c r="BS82" i="4" s="1"/>
  <c r="BM82" i="4"/>
  <c r="BT4" i="4"/>
  <c r="BT82" i="4" s="1"/>
  <c r="BN82" i="4" l="1"/>
  <c r="BO4" i="4" s="1"/>
  <c r="BO82" i="4" s="1"/>
  <c r="BP4" i="4" s="1"/>
  <c r="BP82" i="4" s="1"/>
  <c r="BQ4" i="4" s="1"/>
  <c r="BQ82" i="4" s="1"/>
  <c r="BR4" i="4" s="1"/>
  <c r="BR82" i="4" s="1"/>
  <c r="BU4" i="4"/>
  <c r="BV4" i="4" s="1"/>
  <c r="BU82" i="4" l="1"/>
  <c r="CB4" i="4"/>
  <c r="CB82" i="4" s="1"/>
  <c r="CA4" i="4"/>
  <c r="CA82" i="4" s="1"/>
  <c r="BV82" i="4" l="1"/>
  <c r="BW4" i="4" s="1"/>
  <c r="BW82" i="4" s="1"/>
  <c r="BX4" i="4" s="1"/>
  <c r="BX82" i="4" s="1"/>
  <c r="BY4" i="4" s="1"/>
  <c r="BY82" i="4" s="1"/>
  <c r="BZ4" i="4" s="1"/>
  <c r="BZ82" i="4" s="1"/>
  <c r="CC4" i="4"/>
  <c r="CD4" i="4" s="1"/>
  <c r="CC82" i="4" l="1"/>
  <c r="CI4" i="4"/>
  <c r="CI82" i="4" s="1"/>
  <c r="CJ4" i="4"/>
  <c r="CJ82" i="4" s="1"/>
  <c r="CD82" i="4" l="1"/>
  <c r="CE4" i="4" s="1"/>
  <c r="CE82" i="4" s="1"/>
  <c r="CF4" i="4" s="1"/>
  <c r="CF82" i="4" s="1"/>
  <c r="CG4" i="4" s="1"/>
  <c r="CG82" i="4" s="1"/>
  <c r="CH4" i="4" s="1"/>
  <c r="CH82" i="4" s="1"/>
  <c r="CK4" i="4"/>
  <c r="CL4" i="4" s="1"/>
  <c r="CK82" i="4" l="1"/>
  <c r="CQ4" i="4"/>
  <c r="CQ82" i="4" s="1"/>
  <c r="CR4" i="4"/>
  <c r="CR82" i="4" s="1"/>
  <c r="CL82" i="4" l="1"/>
  <c r="CM4" i="4" s="1"/>
  <c r="CM82" i="4" s="1"/>
  <c r="CN4" i="4" s="1"/>
  <c r="CN82" i="4" s="1"/>
  <c r="CO4" i="4" s="1"/>
  <c r="CO82" i="4" s="1"/>
  <c r="CP4" i="4" s="1"/>
  <c r="CP82" i="4" s="1"/>
  <c r="CS4" i="4"/>
  <c r="CT4" i="4" s="1"/>
  <c r="CS82" i="4" l="1"/>
  <c r="CT82" i="4" s="1"/>
  <c r="CU4" i="4" s="1"/>
  <c r="CU82" i="4" s="1"/>
  <c r="CV4" i="4" s="1"/>
  <c r="CV82" i="4" s="1"/>
  <c r="CW4" i="4" s="1"/>
  <c r="CW82" i="4" s="1"/>
  <c r="CX4" i="4" s="1"/>
  <c r="CX82" i="4" s="1"/>
  <c r="CY4" i="4"/>
  <c r="CY82" i="4" s="1"/>
  <c r="CZ4" i="4"/>
  <c r="CZ8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M12" authorId="0" shapeId="0" xr:uid="{C410252F-275A-4791-A087-C53B5DBFA4E4}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Satu Invoice Soil tes &amp; Topografi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<sst xmlns="http://schemas.openxmlformats.org/spreadsheetml/2006/main" count="3547" uniqueCount="674">
  <si>
    <t>Index</t>
  </si>
  <si>
    <t>FORM STATEMENT OF CASHFLOWS
PT. WIRA CIPTA PERKASA</t>
  </si>
  <si>
    <t>W1</t>
  </si>
  <si>
    <t>W2</t>
  </si>
  <si>
    <t>W3</t>
  </si>
  <si>
    <t>W4</t>
  </si>
  <si>
    <t>W5</t>
  </si>
  <si>
    <t>I</t>
  </si>
  <si>
    <t>ENGINEERING PROCUREMENT CONSTRUCTION INSTALATION (EPCI)</t>
  </si>
  <si>
    <t>COMPRESSOR &amp; TRUNKLINE</t>
  </si>
  <si>
    <t>SIMENGGARIS</t>
  </si>
  <si>
    <t>GEODIPA DIENG &amp; PATUHA</t>
  </si>
  <si>
    <t>- DIENG</t>
  </si>
  <si>
    <t>- PATUHA</t>
  </si>
  <si>
    <t>MEDCO POWER (TURAB)</t>
  </si>
  <si>
    <t>PGE ACEH</t>
  </si>
  <si>
    <t>MSTB</t>
  </si>
  <si>
    <t>II</t>
  </si>
  <si>
    <t>MAN POWER SUPPORT (MPS)</t>
  </si>
  <si>
    <t>PENGEMBALIAN EXPENSE DINAS</t>
  </si>
  <si>
    <t>PENCAIRAN BNI - KANGEAN SCM</t>
  </si>
  <si>
    <t>PENCAIRAN DEPOSITO</t>
  </si>
  <si>
    <t>BUNGA DEPOSITO MDR 750JT</t>
  </si>
  <si>
    <t>BUNGA DEPOSITO BNI 10M</t>
  </si>
  <si>
    <t>CAMPAIGN AKSELERAN</t>
  </si>
  <si>
    <t>PEGASUS</t>
  </si>
  <si>
    <t>PIONEER INVESTMENT</t>
  </si>
  <si>
    <t>PIONEER - O&amp;M</t>
  </si>
  <si>
    <t>PIONEER - OH</t>
  </si>
  <si>
    <t>PIONEER - TOH</t>
  </si>
  <si>
    <t>KSO PTM - WCP</t>
  </si>
  <si>
    <t>PENGEMBALIAN GELDANA</t>
  </si>
  <si>
    <t>Indirect Cost</t>
  </si>
  <si>
    <t>Petty Cash</t>
  </si>
  <si>
    <t>Direct Cost</t>
  </si>
  <si>
    <t>CA Dinas</t>
  </si>
  <si>
    <t>PT Indo Citra Tamasya</t>
  </si>
  <si>
    <t>HO</t>
  </si>
  <si>
    <t>Operasional</t>
  </si>
  <si>
    <t>Gaji MSTB</t>
  </si>
  <si>
    <t>Gaji Premier</t>
  </si>
  <si>
    <t>Gaji All Project</t>
  </si>
  <si>
    <t>Gaji Bentu</t>
  </si>
  <si>
    <t>Gaji ITA</t>
  </si>
  <si>
    <t>PT Flemings</t>
  </si>
  <si>
    <t>Service Mobil Ops (Hilux)</t>
  </si>
  <si>
    <t>Sewa Perahu</t>
  </si>
  <si>
    <t>I.2</t>
  </si>
  <si>
    <t>I.2.1.1</t>
  </si>
  <si>
    <t>I.2.1.2</t>
  </si>
  <si>
    <t>I.3</t>
  </si>
  <si>
    <t>I.3.1</t>
  </si>
  <si>
    <t>I.3.1.1</t>
  </si>
  <si>
    <t>I.3.1.2</t>
  </si>
  <si>
    <t>I.4</t>
  </si>
  <si>
    <t>I.5</t>
  </si>
  <si>
    <t>I.1</t>
  </si>
  <si>
    <t>I.1.1</t>
  </si>
  <si>
    <t>I.1.1.1</t>
  </si>
  <si>
    <t>I.1.1.1.1</t>
  </si>
  <si>
    <t>I.1.1.1.2</t>
  </si>
  <si>
    <t>I.1.1.1.3</t>
  </si>
  <si>
    <t>I.1.1.1.4</t>
  </si>
  <si>
    <t>I.1.1.1.5</t>
  </si>
  <si>
    <t>I.1.1.2.1</t>
  </si>
  <si>
    <t>I.1.1.2.2</t>
  </si>
  <si>
    <t>I.1.1.2.3</t>
  </si>
  <si>
    <t>I.1.1.2.4</t>
  </si>
  <si>
    <t>II.1</t>
  </si>
  <si>
    <t>PREMIER</t>
  </si>
  <si>
    <t>II.1.1</t>
  </si>
  <si>
    <t>II.1.1.1</t>
  </si>
  <si>
    <t>II.1.1.1.1</t>
  </si>
  <si>
    <t>II.1.1.1.2</t>
  </si>
  <si>
    <t>II.1.1.2</t>
  </si>
  <si>
    <t>II.1.1.2.1</t>
  </si>
  <si>
    <t>II.1.1.2.2</t>
  </si>
  <si>
    <t>II.1.1.2.3</t>
  </si>
  <si>
    <t>II.1.1.2.4</t>
  </si>
  <si>
    <t>II.2</t>
  </si>
  <si>
    <t>TPC JAKARTA</t>
  </si>
  <si>
    <t>II.3</t>
  </si>
  <si>
    <t>II.4</t>
  </si>
  <si>
    <t>II.5</t>
  </si>
  <si>
    <t>II.6</t>
  </si>
  <si>
    <t>HEAD OFFICE (HO)</t>
  </si>
  <si>
    <t>III</t>
  </si>
  <si>
    <t>III.1</t>
  </si>
  <si>
    <t>GAJI</t>
  </si>
  <si>
    <t>III.1.1</t>
  </si>
  <si>
    <t>III.1.2</t>
  </si>
  <si>
    <t>III.1.3</t>
  </si>
  <si>
    <t>III.1.4</t>
  </si>
  <si>
    <t>III.1.5</t>
  </si>
  <si>
    <t>III.1.6</t>
  </si>
  <si>
    <t>III.1.7</t>
  </si>
  <si>
    <t>III.1.8</t>
  </si>
  <si>
    <t>III.2</t>
  </si>
  <si>
    <t>III.3</t>
  </si>
  <si>
    <t>III.4</t>
  </si>
  <si>
    <t>III.5</t>
  </si>
  <si>
    <t>III.6</t>
  </si>
  <si>
    <t>III.7</t>
  </si>
  <si>
    <t>III.8</t>
  </si>
  <si>
    <t>OTHERS</t>
  </si>
  <si>
    <t>ATK</t>
  </si>
  <si>
    <t>III.9</t>
  </si>
  <si>
    <t>ENGINEERING PROCUREMENT CONSTRUCTION INSTALLATION (EPCI)</t>
  </si>
  <si>
    <t>I.3.2</t>
  </si>
  <si>
    <t>I.6</t>
  </si>
  <si>
    <t>EMP TPC JAKARTA</t>
  </si>
  <si>
    <t>EMP LIFTING</t>
  </si>
  <si>
    <t>EMP DRIVER</t>
  </si>
  <si>
    <t>EMP TUNAS</t>
  </si>
  <si>
    <t>EMP GEBANG</t>
  </si>
  <si>
    <t>EMP BENTU FIELD</t>
  </si>
  <si>
    <t>II.7</t>
  </si>
  <si>
    <t>EMP DWO</t>
  </si>
  <si>
    <t>II.8</t>
  </si>
  <si>
    <t>IT GEOLOGIST</t>
  </si>
  <si>
    <t>II.9</t>
  </si>
  <si>
    <t>MALACCA SHE</t>
  </si>
  <si>
    <t>II.10</t>
  </si>
  <si>
    <t>MALACCA GS</t>
  </si>
  <si>
    <t>II.11</t>
  </si>
  <si>
    <t>MALACCA MAINTENANCE</t>
  </si>
  <si>
    <t>II.12</t>
  </si>
  <si>
    <t>II.13</t>
  </si>
  <si>
    <t>ICT BLUE PRINT</t>
  </si>
  <si>
    <t>II.14</t>
  </si>
  <si>
    <t>KEI ELECTRICAL</t>
  </si>
  <si>
    <t>II.15</t>
  </si>
  <si>
    <t>KEI MECHANICAL</t>
  </si>
  <si>
    <t>II.16</t>
  </si>
  <si>
    <t>KEI PAGERUNGAN</t>
  </si>
  <si>
    <t>II.17</t>
  </si>
  <si>
    <t>KEI PRGA</t>
  </si>
  <si>
    <t>II.18</t>
  </si>
  <si>
    <t>KEI SCM</t>
  </si>
  <si>
    <t>II.19</t>
  </si>
  <si>
    <t>GEODIPA</t>
  </si>
  <si>
    <t>IV</t>
  </si>
  <si>
    <t>RECEIVE FROM FUNDING</t>
  </si>
  <si>
    <t>IV.1</t>
  </si>
  <si>
    <t>IV.2</t>
  </si>
  <si>
    <t>IV.3</t>
  </si>
  <si>
    <t>IV.4</t>
  </si>
  <si>
    <t>IV.5</t>
  </si>
  <si>
    <t>IV.6</t>
  </si>
  <si>
    <t>IV.7</t>
  </si>
  <si>
    <t>IV.8</t>
  </si>
  <si>
    <t>IV.9</t>
  </si>
  <si>
    <t>IV.10</t>
  </si>
  <si>
    <t>IV.11</t>
  </si>
  <si>
    <t>IV.12</t>
  </si>
  <si>
    <t>IV.13</t>
  </si>
  <si>
    <t>STATEMENT OF CASHFLOWS
PT. WIRA CIPTA PERKASA</t>
  </si>
  <si>
    <t>Beginning balance</t>
  </si>
  <si>
    <t>Cashflows from OPERATING</t>
  </si>
  <si>
    <t>Receive from operating</t>
  </si>
  <si>
    <t>EPCI</t>
  </si>
  <si>
    <t>MPS</t>
  </si>
  <si>
    <t>Others</t>
  </si>
  <si>
    <t>Total receive from operating</t>
  </si>
  <si>
    <t>Payment for operating</t>
  </si>
  <si>
    <t>A. Gaji</t>
  </si>
  <si>
    <t>B. BPJS Kes &amp; TK</t>
  </si>
  <si>
    <t>C. Pajak</t>
  </si>
  <si>
    <t>D. Lembaga Pembiayaan Kendaraan</t>
  </si>
  <si>
    <t>E. Vendor</t>
  </si>
  <si>
    <t>F. Others</t>
  </si>
  <si>
    <t>Petty cash Site Office</t>
  </si>
  <si>
    <t>Petty cash Jakarta Office</t>
  </si>
  <si>
    <t>Miscellaneous</t>
  </si>
  <si>
    <t>Bank (interest)/charges</t>
  </si>
  <si>
    <t>Total payment for operating</t>
  </si>
  <si>
    <t>Net Cashflows from OPERATING</t>
  </si>
  <si>
    <t>Cashflows from INVESTING</t>
  </si>
  <si>
    <t>Purchase of assets</t>
  </si>
  <si>
    <t>A. Site/Workshop</t>
  </si>
  <si>
    <t>B. Office Jakarta</t>
  </si>
  <si>
    <t>Receive from disposal of assets</t>
  </si>
  <si>
    <t>Net Cashflows from INVESTING</t>
  </si>
  <si>
    <t>Cashflows from FUNDING</t>
  </si>
  <si>
    <t>Receive from funding</t>
  </si>
  <si>
    <t>- Bank</t>
  </si>
  <si>
    <t>- Campaign Akseleran</t>
  </si>
  <si>
    <t>- Pioneer</t>
  </si>
  <si>
    <t>- Pegasus</t>
  </si>
  <si>
    <t>- PTM</t>
  </si>
  <si>
    <t>- Geldana</t>
  </si>
  <si>
    <t>- KSO PTM WCP</t>
  </si>
  <si>
    <t>- Others</t>
  </si>
  <si>
    <t>Total receive from funding</t>
  </si>
  <si>
    <t>Payment for funding</t>
  </si>
  <si>
    <t xml:space="preserve"> - Bank BNI</t>
  </si>
  <si>
    <t>Deposito</t>
  </si>
  <si>
    <t>Principal</t>
  </si>
  <si>
    <t>Interest &amp; charges</t>
  </si>
  <si>
    <t xml:space="preserve"> - Bank BRI</t>
  </si>
  <si>
    <t xml:space="preserve"> - Akseleran</t>
  </si>
  <si>
    <t xml:space="preserve"> - Pioneer</t>
  </si>
  <si>
    <t xml:space="preserve"> - MRA (Cicilan Kantor Taman)</t>
  </si>
  <si>
    <t xml:space="preserve"> - MRA</t>
  </si>
  <si>
    <t xml:space="preserve"> - BSSL</t>
  </si>
  <si>
    <t xml:space="preserve"> - KSO PTM &amp; WCP</t>
  </si>
  <si>
    <t>- Modal KSO Medco Suban</t>
  </si>
  <si>
    <t>- Koordinasi Medco Suban</t>
  </si>
  <si>
    <t xml:space="preserve"> - Geldana</t>
  </si>
  <si>
    <t xml:space="preserve"> - EMSB</t>
  </si>
  <si>
    <t xml:space="preserve"> - HMD</t>
  </si>
  <si>
    <t xml:space="preserve"> - DPA</t>
  </si>
  <si>
    <t xml:space="preserve"> - Sabrina</t>
  </si>
  <si>
    <t xml:space="preserve"> - Adimukti</t>
  </si>
  <si>
    <t xml:space="preserve"> - Mahesa Genta Tiyasa</t>
  </si>
  <si>
    <t xml:space="preserve"> - Petroflex (PPD)</t>
  </si>
  <si>
    <t xml:space="preserve"> - Pinjaman Karyawan </t>
  </si>
  <si>
    <t>Total payment for funding</t>
  </si>
  <si>
    <t>Net Cashflows from FUNDING</t>
  </si>
  <si>
    <t>Net cashflows</t>
  </si>
  <si>
    <t>Ending Balance</t>
  </si>
  <si>
    <t xml:space="preserve">TOTAL </t>
  </si>
  <si>
    <t>I.1.1.2</t>
  </si>
  <si>
    <t>I.3.1.3</t>
  </si>
  <si>
    <t>I.3.1.4</t>
  </si>
  <si>
    <t>I.3.1.5</t>
  </si>
  <si>
    <t>I.3.1.6</t>
  </si>
  <si>
    <t>Paid Planning</t>
  </si>
  <si>
    <t>Outstanding</t>
  </si>
  <si>
    <t>Aktual Paid</t>
  </si>
  <si>
    <t>Budget</t>
  </si>
  <si>
    <t>Index-AR</t>
  </si>
  <si>
    <t>Index-AP</t>
  </si>
  <si>
    <t>V</t>
  </si>
  <si>
    <t>INDEX</t>
  </si>
  <si>
    <t>Cashflows From Operating</t>
  </si>
  <si>
    <t>A</t>
  </si>
  <si>
    <t>B</t>
  </si>
  <si>
    <t>Beginning Balance</t>
  </si>
  <si>
    <t>B1</t>
  </si>
  <si>
    <t>B2</t>
  </si>
  <si>
    <t>B3</t>
  </si>
  <si>
    <t>Net-cashflows from operating</t>
  </si>
  <si>
    <t>Cashflows From Investing</t>
  </si>
  <si>
    <t>C</t>
  </si>
  <si>
    <t>Cashflows From Funding</t>
  </si>
  <si>
    <t>D</t>
  </si>
  <si>
    <t>I.DC</t>
  </si>
  <si>
    <t>I.IC</t>
  </si>
  <si>
    <t>II.DC</t>
  </si>
  <si>
    <t>II.IC</t>
  </si>
  <si>
    <t>D1</t>
  </si>
  <si>
    <t>D2</t>
  </si>
  <si>
    <t>D3</t>
  </si>
  <si>
    <t>E</t>
  </si>
  <si>
    <t>Net-cashflows from investing</t>
  </si>
  <si>
    <t>PGE ACEH PHASE 2</t>
  </si>
  <si>
    <t>MEDCO O&amp;M PALEMBANG</t>
  </si>
  <si>
    <t>SIAK KAMPAR</t>
  </si>
  <si>
    <t>ENI</t>
  </si>
  <si>
    <t>FORM STATEMENT OF CASH-OUT
PT. WIRA CIPTA PERKASA</t>
  </si>
  <si>
    <t>O&amp;M PGE ACEH</t>
  </si>
  <si>
    <t>MELIBUR</t>
  </si>
  <si>
    <t>I.7</t>
  </si>
  <si>
    <t>MEDCO TURAP</t>
  </si>
  <si>
    <t>I.8</t>
  </si>
  <si>
    <t>I.9</t>
  </si>
  <si>
    <t>KILANG PERTAMINA BALIKPAPAN</t>
  </si>
  <si>
    <t>I.10</t>
  </si>
  <si>
    <t>EMP IPAL</t>
  </si>
  <si>
    <t>KEI</t>
  </si>
  <si>
    <t>DWO</t>
  </si>
  <si>
    <t>ITA</t>
  </si>
  <si>
    <t>EMP SO DRIVER</t>
  </si>
  <si>
    <t>MAHESA</t>
  </si>
  <si>
    <t>Geldana</t>
  </si>
  <si>
    <t>Pencairan Deposito BNI</t>
  </si>
  <si>
    <t>Pencairan BNI (PMT)</t>
  </si>
  <si>
    <t>Pencairan BNI (Medco Palembang)</t>
  </si>
  <si>
    <t>Pencairan BNI (Premier)</t>
  </si>
  <si>
    <t>Pencairan BRI (ITA HR)</t>
  </si>
  <si>
    <t>Pencairan BRI (KEI SCM)</t>
  </si>
  <si>
    <t>Sisa Porsi PGE Aceh</t>
  </si>
  <si>
    <t>Pencairan Lentera</t>
  </si>
  <si>
    <t>PT XXX (Vendor Financing (KROG, SAS)</t>
  </si>
  <si>
    <t>Pengembalian Pioneer</t>
  </si>
  <si>
    <t>Pengembalian GPA</t>
  </si>
  <si>
    <t>Pinjam Mahesa</t>
  </si>
  <si>
    <t>Pinjam GPA</t>
  </si>
  <si>
    <t>Residu KI 1 Mandiri</t>
  </si>
  <si>
    <t>Bunga Deposito - Mandiri 10M</t>
  </si>
  <si>
    <t>Bunga Deposito MDR</t>
  </si>
  <si>
    <t>Asuransi</t>
  </si>
  <si>
    <t>Pengembalian CA</t>
  </si>
  <si>
    <t>Pencairan KMK Mandiri</t>
  </si>
  <si>
    <t>Pencairan KI Mandiri - Aceh</t>
  </si>
  <si>
    <t>Pencairan KI2 Mandiri - Aceh</t>
  </si>
  <si>
    <t>III.1.9</t>
  </si>
  <si>
    <t>III.1.10</t>
  </si>
  <si>
    <t>III.1.11</t>
  </si>
  <si>
    <t>III.1.12</t>
  </si>
  <si>
    <t>III.1.13</t>
  </si>
  <si>
    <t>III.1.14</t>
  </si>
  <si>
    <t>III.1.15</t>
  </si>
  <si>
    <t>III.1.16</t>
  </si>
  <si>
    <t>III.1.17</t>
  </si>
  <si>
    <t>III.1.18</t>
  </si>
  <si>
    <t>III.1.19</t>
  </si>
  <si>
    <t>III.1.20</t>
  </si>
  <si>
    <t>III.1.21</t>
  </si>
  <si>
    <t>III.1.22</t>
  </si>
  <si>
    <t>III.1.23</t>
  </si>
  <si>
    <t>SUM</t>
  </si>
  <si>
    <t>TOTAL</t>
  </si>
  <si>
    <t>D. Bank</t>
  </si>
  <si>
    <t>E. Non-Bank</t>
  </si>
  <si>
    <t>F. Lembaga Pembiayaan Kendaraan</t>
  </si>
  <si>
    <t>G. Vendor</t>
  </si>
  <si>
    <t>I. Others 2</t>
  </si>
  <si>
    <t>H. Others</t>
  </si>
  <si>
    <t>C1</t>
  </si>
  <si>
    <t>F</t>
  </si>
  <si>
    <t>Net Cashflows</t>
  </si>
  <si>
    <t>Forcash/Remaining</t>
  </si>
  <si>
    <t>Actual</t>
  </si>
  <si>
    <t>FORM STATEMENT OF CASH-IN
PT. WIRA CIPTA PERKASA</t>
  </si>
  <si>
    <t>PT. Exatra Engineering</t>
  </si>
  <si>
    <t>CV Cipta Meuria Sejahtera</t>
  </si>
  <si>
    <t>Reimburesement (ict)</t>
  </si>
  <si>
    <t>Jasa Engineering Design &amp; 3D Modeling</t>
  </si>
  <si>
    <t>Soil Test</t>
  </si>
  <si>
    <t>Topography</t>
  </si>
  <si>
    <t>HAZOP &amp; HAZID</t>
  </si>
  <si>
    <t>Gas Compressor Package</t>
  </si>
  <si>
    <t>EPC Air fan Cooler</t>
  </si>
  <si>
    <t>Fire Suppression System</t>
  </si>
  <si>
    <t>Cable</t>
  </si>
  <si>
    <t xml:space="preserve">Lighting </t>
  </si>
  <si>
    <t xml:space="preserve">Lightning Protection Sys </t>
  </si>
  <si>
    <t>Grounding</t>
  </si>
  <si>
    <t>Cable Ladder &amp; Accessories</t>
  </si>
  <si>
    <t>Bulk Material</t>
  </si>
  <si>
    <t>KERUI</t>
  </si>
  <si>
    <t>KROG</t>
  </si>
  <si>
    <t>PT. Sarana Mitra Usaha</t>
  </si>
  <si>
    <t>tba</t>
  </si>
  <si>
    <t>PT. Safara Abadi Sentosa</t>
  </si>
  <si>
    <t>PT Jembo Cable Company</t>
  </si>
  <si>
    <t>PT. Mercury Tekindo Internusa</t>
  </si>
  <si>
    <t>PT Aneka Daya Indonesia</t>
  </si>
  <si>
    <t>PT Mandiri Perkasa Elektrika</t>
  </si>
  <si>
    <t>Reassembly Gas Compressor Package (ISBL)</t>
  </si>
  <si>
    <t>Mechanical Erection &amp; Installation (OSBL)</t>
  </si>
  <si>
    <t>I.1.1.1.65</t>
  </si>
  <si>
    <t>I.1.1.1.66</t>
  </si>
  <si>
    <t>I.1.1.1.67</t>
  </si>
  <si>
    <t>I.1.1.1.68</t>
  </si>
  <si>
    <t>I.1.1.1.69</t>
  </si>
  <si>
    <t>I.1.1.1.70</t>
  </si>
  <si>
    <t>I.1.1.1.71</t>
  </si>
  <si>
    <t>I.1.1.1.72</t>
  </si>
  <si>
    <t>I.1.1.1.73</t>
  </si>
  <si>
    <t>I.1.1.1.74</t>
  </si>
  <si>
    <t>I.1.1.1.75</t>
  </si>
  <si>
    <t>I.1.1.1.76</t>
  </si>
  <si>
    <t>I.1.1.1.77</t>
  </si>
  <si>
    <t>I.1.1.1.78</t>
  </si>
  <si>
    <t>I.1.1.1.79</t>
  </si>
  <si>
    <t>Shelter Gas Compressor</t>
  </si>
  <si>
    <t>Discharge Scrubber</t>
  </si>
  <si>
    <t>Fuel Gas System</t>
  </si>
  <si>
    <t>Pipe Support &amp; Sleeper</t>
  </si>
  <si>
    <t>Pipe Rack</t>
  </si>
  <si>
    <t>Fitup &amp; Welding</t>
  </si>
  <si>
    <t>Install Valve &amp; Accessories</t>
  </si>
  <si>
    <t>Hot Taping</t>
  </si>
  <si>
    <t>Painting</t>
  </si>
  <si>
    <t>Lighting Installation</t>
  </si>
  <si>
    <t>Cable Installation</t>
  </si>
  <si>
    <t>Field Instrument Installation</t>
  </si>
  <si>
    <t>Merger Test &amp; Continuity Test</t>
  </si>
  <si>
    <t>Function Test</t>
  </si>
  <si>
    <t>1,1</t>
  </si>
  <si>
    <t>1,2</t>
  </si>
  <si>
    <t>1,3</t>
  </si>
  <si>
    <t>2,1,1</t>
  </si>
  <si>
    <t>2,1,5</t>
  </si>
  <si>
    <t>2,2,1,2</t>
  </si>
  <si>
    <t xml:space="preserve">Project Manager </t>
  </si>
  <si>
    <t xml:space="preserve">Deputy project Manager </t>
  </si>
  <si>
    <t>Site Manager</t>
  </si>
  <si>
    <t>Project Control</t>
  </si>
  <si>
    <t>Engineer Manager</t>
  </si>
  <si>
    <t>Construction Superintendent</t>
  </si>
  <si>
    <t>BPJS Ketengakerjaan (7,74%)</t>
  </si>
  <si>
    <t>BPJS Jaminan Pensiun (3%)</t>
  </si>
  <si>
    <t>BPJS Kesehatan (5%)</t>
  </si>
  <si>
    <t>Internet</t>
  </si>
  <si>
    <t>PLN</t>
  </si>
  <si>
    <t>Catering</t>
  </si>
  <si>
    <t>Utility</t>
  </si>
  <si>
    <t>Social Cost</t>
  </si>
  <si>
    <t>Mob - Demob Personil (on Leave, Loading unloading)</t>
  </si>
  <si>
    <t>Management Visit</t>
  </si>
  <si>
    <t>APD, HSE &amp; MCU</t>
  </si>
  <si>
    <t>Sallary &amp; Meal Allowance</t>
  </si>
  <si>
    <t>Pungki</t>
  </si>
  <si>
    <t>1,1,1,1</t>
  </si>
  <si>
    <t>Ellang</t>
  </si>
  <si>
    <t>1,1,1,2</t>
  </si>
  <si>
    <t>Ages</t>
  </si>
  <si>
    <t>1,1,1,3</t>
  </si>
  <si>
    <t>Hannas</t>
  </si>
  <si>
    <t>1,1,1,4</t>
  </si>
  <si>
    <t>Lus</t>
  </si>
  <si>
    <t>1,1,1,5</t>
  </si>
  <si>
    <t>Wawan</t>
  </si>
  <si>
    <t>1,1,1,6</t>
  </si>
  <si>
    <t>1,1,2,1</t>
  </si>
  <si>
    <t>1,1,2,2</t>
  </si>
  <si>
    <t>1,1,2,3</t>
  </si>
  <si>
    <t>1,2,1</t>
  </si>
  <si>
    <t>1,2,2</t>
  </si>
  <si>
    <t>1,2,4</t>
  </si>
  <si>
    <t>1,3,3</t>
  </si>
  <si>
    <t>1,3,4</t>
  </si>
  <si>
    <t>1,3,5</t>
  </si>
  <si>
    <t>1,3,6</t>
  </si>
  <si>
    <t>1,5,1</t>
  </si>
  <si>
    <t>1,7,2</t>
  </si>
  <si>
    <t>1,7,3</t>
  </si>
  <si>
    <t>3,1,1</t>
  </si>
  <si>
    <t>3,1,2</t>
  </si>
  <si>
    <t>3,2,1</t>
  </si>
  <si>
    <t>3,2,2</t>
  </si>
  <si>
    <t>3,2,3</t>
  </si>
  <si>
    <t>3,2,4</t>
  </si>
  <si>
    <t>3,2,5</t>
  </si>
  <si>
    <t>3,2,6</t>
  </si>
  <si>
    <t>3,3,1</t>
  </si>
  <si>
    <t>3,3,2</t>
  </si>
  <si>
    <t>3,3,3</t>
  </si>
  <si>
    <t>3,3,4</t>
  </si>
  <si>
    <t>3,6,1,1</t>
  </si>
  <si>
    <t>3,6,1,2</t>
  </si>
  <si>
    <t>3,6,2</t>
  </si>
  <si>
    <t>Nitrogen Purging</t>
  </si>
  <si>
    <t>4,1</t>
  </si>
  <si>
    <t>Commissioning</t>
  </si>
  <si>
    <t>Diki</t>
  </si>
  <si>
    <t>1,1,1,13</t>
  </si>
  <si>
    <t>Field Engineer Civil &amp; Structure</t>
  </si>
  <si>
    <t>1,1,1,14</t>
  </si>
  <si>
    <t>Field Engineer Piping</t>
  </si>
  <si>
    <t>Cecep</t>
  </si>
  <si>
    <t>Field Engineer Mechanical</t>
  </si>
  <si>
    <t>Anita</t>
  </si>
  <si>
    <t>1,1,15</t>
  </si>
  <si>
    <t>Field Engineer Process</t>
  </si>
  <si>
    <t>Otto</t>
  </si>
  <si>
    <t>1,1,16</t>
  </si>
  <si>
    <t>Field Engineer Electric / Instrument</t>
  </si>
  <si>
    <t>Ali</t>
  </si>
  <si>
    <t>1,1,19</t>
  </si>
  <si>
    <t>Humas</t>
  </si>
  <si>
    <t>1,2,3</t>
  </si>
  <si>
    <t>Workshop (Baja Ringan)</t>
  </si>
  <si>
    <t>1,4,1</t>
  </si>
  <si>
    <t>Rental minibus</t>
  </si>
  <si>
    <t>1,4,2</t>
  </si>
  <si>
    <t>BBM</t>
  </si>
  <si>
    <t>Mob - Demob (Portacamp, Equipment, Consumables)</t>
  </si>
  <si>
    <t>Biaya Pendahuluan</t>
  </si>
  <si>
    <t>1,7,4</t>
  </si>
  <si>
    <t>Performance Bond &amp; CAR</t>
  </si>
  <si>
    <t>2,2,2,1</t>
  </si>
  <si>
    <t>2,2,2,2</t>
  </si>
  <si>
    <t>I.1.1.2.5</t>
  </si>
  <si>
    <t>I.1.1.2.6</t>
  </si>
  <si>
    <t>I.1.1.2.7</t>
  </si>
  <si>
    <t>I.1.1.2.8</t>
  </si>
  <si>
    <t>I.1.1.2.9</t>
  </si>
  <si>
    <t>I.1.1.2.10</t>
  </si>
  <si>
    <t>I.1.1.2.11</t>
  </si>
  <si>
    <t>I.1.1.2.12</t>
  </si>
  <si>
    <t>I.1.1.2.13</t>
  </si>
  <si>
    <t>I.1.1.2.14</t>
  </si>
  <si>
    <t>I.1.1.2.15</t>
  </si>
  <si>
    <t>I.1.1.2.16</t>
  </si>
  <si>
    <t>I.1.1.2.17</t>
  </si>
  <si>
    <t>I.1.1.2.18</t>
  </si>
  <si>
    <t>I.1.1.2.19</t>
  </si>
  <si>
    <t>I.1.1.2.20</t>
  </si>
  <si>
    <t>I.1.1.2.21</t>
  </si>
  <si>
    <t>I.1.1.2.22</t>
  </si>
  <si>
    <t>I.1.1.2.23</t>
  </si>
  <si>
    <t>I.1.1.2.24</t>
  </si>
  <si>
    <t>I.1.1.2.25</t>
  </si>
  <si>
    <t>I.1.1.2.26</t>
  </si>
  <si>
    <t>I.1.1.2.27</t>
  </si>
  <si>
    <t>I.1.1.2.28</t>
  </si>
  <si>
    <t>I.1.1.2.29</t>
  </si>
  <si>
    <t>Rental House</t>
  </si>
  <si>
    <t>On Leave Personil</t>
  </si>
  <si>
    <t>PT. Mahesa Genta Tiyasa</t>
  </si>
  <si>
    <t>1,4</t>
  </si>
  <si>
    <t>2,2,1,3</t>
  </si>
  <si>
    <t>2,2,3,2</t>
  </si>
  <si>
    <t>2,2,3,3</t>
  </si>
  <si>
    <t>2,2,3,4</t>
  </si>
  <si>
    <t>2,2,3,5</t>
  </si>
  <si>
    <t>2,2,3,6</t>
  </si>
  <si>
    <t>2,2,3,7</t>
  </si>
  <si>
    <t>3,4,2</t>
  </si>
  <si>
    <t>3,4,3</t>
  </si>
  <si>
    <t>3,5,1</t>
  </si>
  <si>
    <t>3,5,2</t>
  </si>
  <si>
    <t>3,6,1,3</t>
  </si>
  <si>
    <t>3,6,1,4</t>
  </si>
  <si>
    <t xml:space="preserve">HSE Coordinator </t>
  </si>
  <si>
    <t>HSE Admin</t>
  </si>
  <si>
    <t>Warehouse</t>
  </si>
  <si>
    <t>Kompensasi Akhir Kontrak</t>
  </si>
  <si>
    <t>Furniture</t>
  </si>
  <si>
    <t>1,3,2</t>
  </si>
  <si>
    <t>PT Tri Aldino Sejahtera</t>
  </si>
  <si>
    <t>PT. Mandiri Perkasa Elektrika</t>
  </si>
  <si>
    <t>PT Contromatic Prima Mandiri</t>
  </si>
  <si>
    <t>PT. Mitra Wira Pratama</t>
  </si>
  <si>
    <t>PT Valve Engineer Indonesia</t>
  </si>
  <si>
    <t>PT Kotaminyak Internusa</t>
  </si>
  <si>
    <t>PT Endress+Hauser</t>
  </si>
  <si>
    <t>PT Sarana Instrument</t>
  </si>
  <si>
    <t>Jembo</t>
  </si>
  <si>
    <t>Local</t>
  </si>
  <si>
    <t>FLS</t>
  </si>
  <si>
    <t>QA/QC (Civil &amp; Structure)</t>
  </si>
  <si>
    <t>QA/QC (Mechanical &amp; Piping)</t>
  </si>
  <si>
    <t>QA/QC (Electric &amp; Instrument)</t>
  </si>
  <si>
    <t>Project Control Site</t>
  </si>
  <si>
    <t>Document Control</t>
  </si>
  <si>
    <t xml:space="preserve">Driver </t>
  </si>
  <si>
    <t>Engagement</t>
  </si>
  <si>
    <t>I.1.1.1.6</t>
  </si>
  <si>
    <t>I.1.1.1.7</t>
  </si>
  <si>
    <t>I.1.1.1.8</t>
  </si>
  <si>
    <t>I.1.1.1.9</t>
  </si>
  <si>
    <t>I.1.1.1.10</t>
  </si>
  <si>
    <t>I.1.1.1.11</t>
  </si>
  <si>
    <t>I.1.1.1.12</t>
  </si>
  <si>
    <t>I.1.1.1.13</t>
  </si>
  <si>
    <t>I.1.1.1.14</t>
  </si>
  <si>
    <t>I.1.1.1.15</t>
  </si>
  <si>
    <t>I.1.1.1.16</t>
  </si>
  <si>
    <t>CA</t>
  </si>
  <si>
    <t>I.1.1.1.80</t>
  </si>
  <si>
    <t>I.1.1.1.81</t>
  </si>
  <si>
    <t>I.1.1.1.82</t>
  </si>
  <si>
    <t>Arifa Medikal Klinik</t>
  </si>
  <si>
    <t>Beras Tumpah Gemilang</t>
  </si>
  <si>
    <t>KJPP Sugianto Prasodjo dan Rekan</t>
  </si>
  <si>
    <t>Indo Citra Tamasya, PT</t>
  </si>
  <si>
    <t>Anugrah Tenda</t>
  </si>
  <si>
    <t>Arifa Medikal Klinik, PT</t>
  </si>
  <si>
    <t>Cahaya Khanza, CV</t>
  </si>
  <si>
    <t>Cahaya Intan Sejahtera</t>
  </si>
  <si>
    <t>Exatra Enjiinering</t>
  </si>
  <si>
    <t>Indo Citra Tamasya</t>
  </si>
  <si>
    <t>🟪 Box Ungu – Index Utama</t>
  </si>
  <si>
    <t>🧾 Panduan Struktur dan Penggunaan Workbook Cashflow (CF)</t>
  </si>
  <si>
    <t>Ketentuan penggunaan:</t>
  </si>
  <si>
    <t>🟩 Box Hijau – Cell Nilai Awal dan Tahun</t>
  </si>
  <si>
    <t>🟥 Box Merah – Kolom Agregasi Bulanan</t>
  </si>
  <si>
    <t>Setiap kolom bulan berisi formula yang menjumlahkan total penerimaan dan pengeluaran dari seluruh transaksi bulanan.</t>
  </si>
  <si>
    <t>Hindari memodifikasi isi formula atau memotong baris agar tidak memutus hubungan antar sheet.</t>
  </si>
  <si>
    <t>🟦 Box Biru – Kolom Tambahan (Opsional/Fleksibel)</t>
  </si>
  <si>
    <t>Perhitungan mingguan (weekly progress)</t>
  </si>
  <si>
    <t>Forecasting dan remaining budget</t>
  </si>
  <si>
    <t>Perbandingan dengan budget (budget vs actual)</t>
  </si>
  <si>
    <t>Indikator performa atau catatan tambahan</t>
  </si>
  <si>
    <t>➕ Panduan Menambah Akun Baru di CF YTD</t>
  </si>
  <si>
    <t>Untuk memperbanyak jumlah akun atau index yang ingin dihitung, ikuti langkah berikut agar formula tetap berfungsi otomatis:</t>
  </si>
  <si>
    <t>4. Jika ingin menambah lebih dari satu baris sekaligus, blok beberapa baris sebelum menekan kombinasi tersebut.</t>
  </si>
  <si>
    <t>💡 Tips Pemakaian Aman</t>
  </si>
  <si>
    <t>A. PANDUAN OPERASIONAL SHEET CF YTD</t>
  </si>
  <si>
    <t>B. PANDUAN OPERASIONAL SHEET CASH OUT-(MONTLY)</t>
  </si>
  <si>
    <r>
      <t xml:space="preserve">Workbook ini terdiri dari tiga jenis </t>
    </r>
    <r>
      <rPr>
        <b/>
        <sz val="14"/>
        <color theme="1"/>
        <rFont val="Calibri"/>
        <family val="2"/>
        <charset val="1"/>
        <scheme val="minor"/>
      </rPr>
      <t>sheet utama</t>
    </r>
    <r>
      <rPr>
        <sz val="14"/>
        <color theme="1"/>
        <rFont val="Calibri"/>
        <family val="2"/>
        <charset val="1"/>
        <scheme val="minor"/>
      </rPr>
      <t>, yaitu:</t>
    </r>
  </si>
  <si>
    <r>
      <t>1. CF YTD (Year-to-Date)</t>
    </r>
    <r>
      <rPr>
        <sz val="14"/>
        <color theme="1"/>
        <rFont val="Calibri"/>
        <family val="2"/>
        <charset val="1"/>
        <scheme val="minor"/>
      </rPr>
      <t xml:space="preserve"> – berfungsi sebagai ringkasan agregat tahunan.</t>
    </r>
  </si>
  <si>
    <r>
      <t>2. Cash In (Bulanan)</t>
    </r>
    <r>
      <rPr>
        <sz val="14"/>
        <color theme="1"/>
        <rFont val="Calibri"/>
        <family val="2"/>
        <charset val="1"/>
        <scheme val="minor"/>
      </rPr>
      <t xml:space="preserve"> – berisi data penerimaan kas setiap bulan.</t>
    </r>
  </si>
  <si>
    <r>
      <t>3. Cash Out (Bulanan)</t>
    </r>
    <r>
      <rPr>
        <sz val="14"/>
        <color theme="1"/>
        <rFont val="Calibri"/>
        <family val="2"/>
        <charset val="1"/>
        <scheme val="minor"/>
      </rPr>
      <t xml:space="preserve"> – berisi data pengeluaran kas setiap bulan.</t>
    </r>
  </si>
  <si>
    <r>
      <t xml:space="preserve">Sheet </t>
    </r>
    <r>
      <rPr>
        <b/>
        <sz val="14"/>
        <color theme="1"/>
        <rFont val="Calibri"/>
        <family val="2"/>
        <charset val="1"/>
        <scheme val="minor"/>
      </rPr>
      <t>CF YTD</t>
    </r>
    <r>
      <rPr>
        <sz val="14"/>
        <color theme="1"/>
        <rFont val="Calibri"/>
        <family val="2"/>
        <charset val="1"/>
        <scheme val="minor"/>
      </rPr>
      <t xml:space="preserve"> menjadi pusat perhitungan dan menampilkan hasil agregasi otomatis dari seluruh data bulanan. Struktur utamanya terbagi ke dalam </t>
    </r>
    <r>
      <rPr>
        <b/>
        <sz val="14"/>
        <color theme="1"/>
        <rFont val="Calibri"/>
        <family val="2"/>
        <charset val="1"/>
        <scheme val="minor"/>
      </rPr>
      <t>empat bagian (box berwarna)</t>
    </r>
    <r>
      <rPr>
        <sz val="14"/>
        <color theme="1"/>
        <rFont val="Calibri"/>
        <family val="2"/>
        <charset val="1"/>
        <scheme val="minor"/>
      </rPr>
      <t xml:space="preserve"> yang memiliki fungsi berbeda, yaitu: </t>
    </r>
    <r>
      <rPr>
        <b/>
        <sz val="14"/>
        <color theme="1"/>
        <rFont val="Calibri"/>
        <family val="2"/>
        <charset val="1"/>
        <scheme val="minor"/>
      </rPr>
      <t>Box Ungu (Index), Box Hijau (Nilai Awal dan Tahun), Box Merah (Agregasi Bulanan), dan Box Biru (Kolom Tambahan)</t>
    </r>
    <r>
      <rPr>
        <sz val="14"/>
        <color theme="1"/>
        <rFont val="Calibri"/>
        <family val="2"/>
        <charset val="1"/>
        <scheme val="minor"/>
      </rPr>
      <t>.</t>
    </r>
  </si>
  <si>
    <r>
      <t xml:space="preserve">Bagian ini berfungsi sebagai </t>
    </r>
    <r>
      <rPr>
        <b/>
        <sz val="14"/>
        <color theme="1"/>
        <rFont val="Calibri"/>
        <family val="2"/>
        <charset val="1"/>
        <scheme val="minor"/>
      </rPr>
      <t>identitas atau penanda utama (index)</t>
    </r>
    <r>
      <rPr>
        <sz val="14"/>
        <color theme="1"/>
        <rFont val="Calibri"/>
        <family val="2"/>
        <charset val="1"/>
        <scheme val="minor"/>
      </rPr>
      <t xml:space="preserve"> yang digunakan untuk menghubungkan data antar sheet.</t>
    </r>
  </si>
  <si>
    <r>
      <t xml:space="preserve">Setiap nilai dalam kolom index akan digunakan oleh formula di sheet </t>
    </r>
    <r>
      <rPr>
        <b/>
        <sz val="14"/>
        <color theme="1"/>
        <rFont val="Calibri"/>
        <family val="2"/>
        <charset val="1"/>
        <scheme val="minor"/>
      </rPr>
      <t>CF YTD</t>
    </r>
    <r>
      <rPr>
        <sz val="14"/>
        <color theme="1"/>
        <rFont val="Calibri"/>
        <family val="2"/>
        <charset val="1"/>
        <scheme val="minor"/>
      </rPr>
      <t xml:space="preserve"> untuk melakukan </t>
    </r>
    <r>
      <rPr>
        <b/>
        <sz val="14"/>
        <color theme="1"/>
        <rFont val="Calibri"/>
        <family val="2"/>
        <charset val="1"/>
        <scheme val="minor"/>
      </rPr>
      <t>agregasi otomatis</t>
    </r>
    <r>
      <rPr>
        <sz val="14"/>
        <color theme="1"/>
        <rFont val="Calibri"/>
        <family val="2"/>
        <charset val="1"/>
        <scheme val="minor"/>
      </rPr>
      <t xml:space="preserve"> terhadap data dengan index yang sama di sheet </t>
    </r>
    <r>
      <rPr>
        <b/>
        <sz val="14"/>
        <color theme="1"/>
        <rFont val="Calibri"/>
        <family val="2"/>
        <charset val="1"/>
        <scheme val="minor"/>
      </rPr>
      <t>Cash In</t>
    </r>
    <r>
      <rPr>
        <sz val="14"/>
        <color theme="1"/>
        <rFont val="Calibri"/>
        <family val="2"/>
        <charset val="1"/>
        <scheme val="minor"/>
      </rPr>
      <t xml:space="preserve"> dan </t>
    </r>
    <r>
      <rPr>
        <b/>
        <sz val="14"/>
        <color theme="1"/>
        <rFont val="Calibri"/>
        <family val="2"/>
        <charset val="1"/>
        <scheme val="minor"/>
      </rPr>
      <t>Cash Out</t>
    </r>
    <r>
      <rPr>
        <sz val="14"/>
        <color theme="1"/>
        <rFont val="Calibri"/>
        <family val="2"/>
        <charset val="1"/>
        <scheme val="minor"/>
      </rPr>
      <t xml:space="preserve"> bulanan.</t>
    </r>
  </si>
  <si>
    <r>
      <t xml:space="preserve">Nilai pada kolom </t>
    </r>
    <r>
      <rPr>
        <b/>
        <sz val="14"/>
        <color theme="1"/>
        <rFont val="Calibri"/>
        <family val="2"/>
        <charset val="1"/>
        <scheme val="minor"/>
      </rPr>
      <t>index</t>
    </r>
    <r>
      <rPr>
        <sz val="14"/>
        <color theme="1"/>
        <rFont val="Calibri"/>
        <family val="2"/>
        <charset val="1"/>
        <scheme val="minor"/>
      </rPr>
      <t xml:space="preserve"> dapat </t>
    </r>
    <r>
      <rPr>
        <b/>
        <sz val="14"/>
        <color theme="1"/>
        <rFont val="Calibri"/>
        <family val="2"/>
        <charset val="1"/>
        <scheme val="minor"/>
      </rPr>
      <t>diubah atau disesuaikan</t>
    </r>
    <r>
      <rPr>
        <sz val="14"/>
        <color theme="1"/>
        <rFont val="Calibri"/>
        <family val="2"/>
        <charset val="1"/>
        <scheme val="minor"/>
      </rPr>
      <t xml:space="preserve"> sesuai kebutuhan, misalnya menambah akun, proyek, atau kategori biaya baru.</t>
    </r>
  </si>
  <si>
    <r>
      <t xml:space="preserve">Penulisan index harus </t>
    </r>
    <r>
      <rPr>
        <b/>
        <sz val="14"/>
        <color theme="1"/>
        <rFont val="Calibri"/>
        <family val="2"/>
        <charset val="1"/>
        <scheme val="minor"/>
      </rPr>
      <t>konsisten</t>
    </r>
    <r>
      <rPr>
        <sz val="14"/>
        <color theme="1"/>
        <rFont val="Calibri"/>
        <family val="2"/>
        <charset val="1"/>
        <scheme val="minor"/>
      </rPr>
      <t xml:space="preserve"> dengan index yang digunakan di sheet </t>
    </r>
    <r>
      <rPr>
        <i/>
        <sz val="14"/>
        <color theme="1"/>
        <rFont val="Calibri"/>
        <family val="2"/>
        <charset val="1"/>
        <scheme val="minor"/>
      </rPr>
      <t>Cash In</t>
    </r>
    <r>
      <rPr>
        <sz val="14"/>
        <color theme="1"/>
        <rFont val="Calibri"/>
        <family val="2"/>
        <charset val="1"/>
        <scheme val="minor"/>
      </rPr>
      <t xml:space="preserve"> dan </t>
    </r>
    <r>
      <rPr>
        <i/>
        <sz val="14"/>
        <color theme="1"/>
        <rFont val="Calibri"/>
        <family val="2"/>
        <charset val="1"/>
        <scheme val="minor"/>
      </rPr>
      <t>Cash Out</t>
    </r>
    <r>
      <rPr>
        <sz val="14"/>
        <color theme="1"/>
        <rFont val="Calibri"/>
        <family val="2"/>
        <charset val="1"/>
        <scheme val="minor"/>
      </rPr>
      <t xml:space="preserve"> agar proses agregasi berjalan dengan benar.</t>
    </r>
  </si>
  <si>
    <r>
      <t xml:space="preserve">Hindari </t>
    </r>
    <r>
      <rPr>
        <b/>
        <sz val="14"/>
        <color theme="1"/>
        <rFont val="Calibri"/>
        <family val="2"/>
        <charset val="1"/>
        <scheme val="minor"/>
      </rPr>
      <t>duplikasi nama index</t>
    </r>
    <r>
      <rPr>
        <sz val="14"/>
        <color theme="1"/>
        <rFont val="Calibri"/>
        <family val="2"/>
        <charset val="1"/>
        <scheme val="minor"/>
      </rPr>
      <t xml:space="preserve"> yang tidak diperlukan karena dapat menyebabkan hasil agregat terhitung ganda.</t>
    </r>
  </si>
  <si>
    <r>
      <t xml:space="preserve">Jika menambah akun baru, lakukan dengan </t>
    </r>
    <r>
      <rPr>
        <b/>
        <sz val="14"/>
        <color theme="1"/>
        <rFont val="Calibri"/>
        <family val="2"/>
        <charset val="1"/>
        <scheme val="minor"/>
      </rPr>
      <t>menyalin seluruh baris (Copy entire row)</t>
    </r>
    <r>
      <rPr>
        <sz val="14"/>
        <color theme="1"/>
        <rFont val="Calibri"/>
        <family val="2"/>
        <charset val="1"/>
        <scheme val="minor"/>
      </rPr>
      <t xml:space="preserve"> agar seluruh formula dan referensi tetap berfungsi.</t>
    </r>
  </si>
  <si>
    <r>
      <t xml:space="preserve">Bagian ini berisi </t>
    </r>
    <r>
      <rPr>
        <b/>
        <sz val="14"/>
        <color theme="1"/>
        <rFont val="Calibri"/>
        <family val="2"/>
        <charset val="1"/>
        <scheme val="minor"/>
      </rPr>
      <t>cell pengaturan utama</t>
    </r>
    <r>
      <rPr>
        <sz val="14"/>
        <color theme="1"/>
        <rFont val="Calibri"/>
        <family val="2"/>
        <charset val="1"/>
        <scheme val="minor"/>
      </rPr>
      <t xml:space="preserve"> yang menentukan </t>
    </r>
    <r>
      <rPr>
        <b/>
        <sz val="14"/>
        <color theme="1"/>
        <rFont val="Calibri"/>
        <family val="2"/>
        <charset val="1"/>
        <scheme val="minor"/>
      </rPr>
      <t>tahun laporan</t>
    </r>
    <r>
      <rPr>
        <sz val="14"/>
        <color theme="1"/>
        <rFont val="Calibri"/>
        <family val="2"/>
        <charset val="1"/>
        <scheme val="minor"/>
      </rPr>
      <t xml:space="preserve"> serta </t>
    </r>
    <r>
      <rPr>
        <b/>
        <sz val="14"/>
        <color theme="1"/>
        <rFont val="Calibri"/>
        <family val="2"/>
        <charset val="1"/>
        <scheme val="minor"/>
      </rPr>
      <t>saldo awal (opening balance)</t>
    </r>
    <r>
      <rPr>
        <sz val="14"/>
        <color theme="1"/>
        <rFont val="Calibri"/>
        <family val="2"/>
        <charset val="1"/>
        <scheme val="minor"/>
      </rPr>
      <t xml:space="preserve"> untuk seluruh perhitungan cashflow.</t>
    </r>
  </si>
  <si>
    <r>
      <t xml:space="preserve">Nilai yang dimasukkan di sini akan </t>
    </r>
    <r>
      <rPr>
        <b/>
        <sz val="14"/>
        <color theme="1"/>
        <rFont val="Calibri"/>
        <family val="2"/>
        <charset val="1"/>
        <scheme val="minor"/>
      </rPr>
      <t>terdistribusi otomatis</t>
    </r>
    <r>
      <rPr>
        <sz val="14"/>
        <color theme="1"/>
        <rFont val="Calibri"/>
        <family val="2"/>
        <charset val="1"/>
        <scheme val="minor"/>
      </rPr>
      <t xml:space="preserve"> ke setiap sheet bulanan, dan menjadi </t>
    </r>
    <r>
      <rPr>
        <b/>
        <sz val="14"/>
        <color theme="1"/>
        <rFont val="Calibri"/>
        <family val="2"/>
        <charset val="1"/>
        <scheme val="minor"/>
      </rPr>
      <t>dasar perhitungan awal</t>
    </r>
    <r>
      <rPr>
        <sz val="14"/>
        <color theme="1"/>
        <rFont val="Calibri"/>
        <family val="2"/>
        <charset val="1"/>
        <scheme val="minor"/>
      </rPr>
      <t xml:space="preserve"> saldo kas.</t>
    </r>
  </si>
  <si>
    <r>
      <t xml:space="preserve">Nilai tahun dan saldo awal </t>
    </r>
    <r>
      <rPr>
        <b/>
        <sz val="14"/>
        <color theme="1"/>
        <rFont val="Calibri"/>
        <family val="2"/>
        <charset val="1"/>
        <scheme val="minor"/>
      </rPr>
      <t>boleh diubah</t>
    </r>
    <r>
      <rPr>
        <sz val="14"/>
        <color theme="1"/>
        <rFont val="Calibri"/>
        <family val="2"/>
        <charset val="1"/>
        <scheme val="minor"/>
      </rPr>
      <t xml:space="preserve"> kapan pun sesuai kebutuhan atau periode pelaporan.</t>
    </r>
  </si>
  <si>
    <r>
      <t xml:space="preserve">Format tahun sebaiknya menggunakan format numerik (contoh: </t>
    </r>
    <r>
      <rPr>
        <sz val="14"/>
        <color theme="1"/>
        <rFont val="Arial Unicode MS"/>
      </rPr>
      <t>2025</t>
    </r>
    <r>
      <rPr>
        <sz val="14"/>
        <color theme="1"/>
        <rFont val="Calibri"/>
        <family val="2"/>
        <charset val="1"/>
        <scheme val="minor"/>
      </rPr>
      <t>) agar referensi antar sheet terbaca dengan benar.</t>
    </r>
  </si>
  <si>
    <r>
      <t xml:space="preserve">Setiap perubahan di cell ini akan </t>
    </r>
    <r>
      <rPr>
        <b/>
        <sz val="14"/>
        <color theme="1"/>
        <rFont val="Calibri"/>
        <family val="2"/>
        <charset val="1"/>
        <scheme val="minor"/>
      </rPr>
      <t>secara otomatis memperbarui nilai awal</t>
    </r>
    <r>
      <rPr>
        <sz val="14"/>
        <color theme="1"/>
        <rFont val="Calibri"/>
        <family val="2"/>
        <charset val="1"/>
        <scheme val="minor"/>
      </rPr>
      <t xml:space="preserve"> di seluruh sheet </t>
    </r>
    <r>
      <rPr>
        <i/>
        <sz val="14"/>
        <color theme="1"/>
        <rFont val="Calibri"/>
        <family val="2"/>
        <charset val="1"/>
        <scheme val="minor"/>
      </rPr>
      <t>Cash In</t>
    </r>
    <r>
      <rPr>
        <sz val="14"/>
        <color theme="1"/>
        <rFont val="Calibri"/>
        <family val="2"/>
        <charset val="1"/>
        <scheme val="minor"/>
      </rPr>
      <t xml:space="preserve"> dan </t>
    </r>
    <r>
      <rPr>
        <i/>
        <sz val="14"/>
        <color theme="1"/>
        <rFont val="Calibri"/>
        <family val="2"/>
        <charset val="1"/>
        <scheme val="minor"/>
      </rPr>
      <t>Cash Out</t>
    </r>
    <r>
      <rPr>
        <sz val="14"/>
        <color theme="1"/>
        <rFont val="Calibri"/>
        <family val="2"/>
        <charset val="1"/>
        <scheme val="minor"/>
      </rPr>
      <t>.</t>
    </r>
  </si>
  <si>
    <r>
      <t xml:space="preserve">Disarankan untuk </t>
    </r>
    <r>
      <rPr>
        <b/>
        <sz val="14"/>
        <color theme="1"/>
        <rFont val="Calibri"/>
        <family val="2"/>
        <charset val="1"/>
        <scheme val="minor"/>
      </rPr>
      <t>tidak menghapus atau menimpa formula</t>
    </r>
    <r>
      <rPr>
        <sz val="14"/>
        <color theme="1"/>
        <rFont val="Calibri"/>
        <family val="2"/>
        <charset val="1"/>
        <scheme val="minor"/>
      </rPr>
      <t xml:space="preserve"> di area terhubung dengan cell ini agar link antar sheet tidak rusak.</t>
    </r>
  </si>
  <si>
    <r>
      <t xml:space="preserve">Kolom ini menampilkan hasil </t>
    </r>
    <r>
      <rPr>
        <b/>
        <sz val="14"/>
        <color theme="1"/>
        <rFont val="Calibri"/>
        <family val="2"/>
        <charset val="1"/>
        <scheme val="minor"/>
      </rPr>
      <t>agregasi otomatis</t>
    </r>
    <r>
      <rPr>
        <sz val="14"/>
        <color theme="1"/>
        <rFont val="Calibri"/>
        <family val="2"/>
        <charset val="1"/>
        <scheme val="minor"/>
      </rPr>
      <t xml:space="preserve"> dari nilai-nilai pada sheet </t>
    </r>
    <r>
      <rPr>
        <b/>
        <sz val="14"/>
        <color theme="1"/>
        <rFont val="Calibri"/>
        <family val="2"/>
        <charset val="1"/>
        <scheme val="minor"/>
      </rPr>
      <t>Cash In</t>
    </r>
    <r>
      <rPr>
        <sz val="14"/>
        <color theme="1"/>
        <rFont val="Calibri"/>
        <family val="2"/>
        <charset val="1"/>
        <scheme val="minor"/>
      </rPr>
      <t xml:space="preserve"> dan </t>
    </r>
    <r>
      <rPr>
        <b/>
        <sz val="14"/>
        <color theme="1"/>
        <rFont val="Calibri"/>
        <family val="2"/>
        <charset val="1"/>
        <scheme val="minor"/>
      </rPr>
      <t>Cash Out</t>
    </r>
    <r>
      <rPr>
        <sz val="14"/>
        <color theme="1"/>
        <rFont val="Calibri"/>
        <family val="2"/>
        <charset val="1"/>
        <scheme val="minor"/>
      </rPr>
      <t xml:space="preserve"> berdasarkan </t>
    </r>
    <r>
      <rPr>
        <b/>
        <sz val="14"/>
        <color theme="1"/>
        <rFont val="Calibri"/>
        <family val="2"/>
        <charset val="1"/>
        <scheme val="minor"/>
      </rPr>
      <t>index ungu</t>
    </r>
    <r>
      <rPr>
        <sz val="14"/>
        <color theme="1"/>
        <rFont val="Calibri"/>
        <family val="2"/>
        <charset val="1"/>
        <scheme val="minor"/>
      </rPr>
      <t>.</t>
    </r>
  </si>
  <si>
    <r>
      <t xml:space="preserve">Seluruh cell pada kolom bulan </t>
    </r>
    <r>
      <rPr>
        <b/>
        <sz val="14"/>
        <color theme="1"/>
        <rFont val="Calibri"/>
        <family val="2"/>
        <charset val="1"/>
        <scheme val="minor"/>
      </rPr>
      <t>berisi formula otomatis</t>
    </r>
    <r>
      <rPr>
        <sz val="14"/>
        <color theme="1"/>
        <rFont val="Calibri"/>
        <family val="2"/>
        <charset val="1"/>
        <scheme val="minor"/>
      </rPr>
      <t xml:space="preserve">, sehingga </t>
    </r>
    <r>
      <rPr>
        <b/>
        <sz val="14"/>
        <color theme="1"/>
        <rFont val="Calibri"/>
        <family val="2"/>
        <charset val="1"/>
        <scheme val="minor"/>
      </rPr>
      <t>tidak disarankan melakukan perubahan manual</t>
    </r>
    <r>
      <rPr>
        <sz val="14"/>
        <color theme="1"/>
        <rFont val="Calibri"/>
        <family val="2"/>
        <charset val="1"/>
        <scheme val="minor"/>
      </rPr>
      <t xml:space="preserve"> untuk menghindari error atau rusaknya referensi data.</t>
    </r>
  </si>
  <si>
    <r>
      <t xml:space="preserve">Jika perlu menambah akun, </t>
    </r>
    <r>
      <rPr>
        <b/>
        <sz val="14"/>
        <color theme="1"/>
        <rFont val="Calibri"/>
        <family val="2"/>
        <charset val="1"/>
        <scheme val="minor"/>
      </rPr>
      <t>copy seluruh baris</t>
    </r>
    <r>
      <rPr>
        <sz val="14"/>
        <color theme="1"/>
        <rFont val="Calibri"/>
        <family val="2"/>
        <charset val="1"/>
        <scheme val="minor"/>
      </rPr>
      <t xml:space="preserve"> (bukan cell individu) dari baris lain yang sudah berfungsi normal.</t>
    </r>
  </si>
  <si>
    <r>
      <t xml:space="preserve">Untuk memastikan keamanan data, lakukan </t>
    </r>
    <r>
      <rPr>
        <b/>
        <sz val="14"/>
        <color theme="1"/>
        <rFont val="Calibri"/>
        <family val="2"/>
        <charset val="1"/>
        <scheme val="minor"/>
      </rPr>
      <t>backup file</t>
    </r>
    <r>
      <rPr>
        <sz val="14"/>
        <color theme="1"/>
        <rFont val="Calibri"/>
        <family val="2"/>
        <charset val="1"/>
        <scheme val="minor"/>
      </rPr>
      <t xml:space="preserve"> sebelum menambah atau menghapus akun baru.</t>
    </r>
  </si>
  <si>
    <r>
      <t xml:space="preserve">Bagian ini bersifat </t>
    </r>
    <r>
      <rPr>
        <b/>
        <sz val="14"/>
        <color theme="1"/>
        <rFont val="Calibri"/>
        <family val="2"/>
        <charset val="1"/>
        <scheme val="minor"/>
      </rPr>
      <t>opsional dan fleksibel</t>
    </r>
    <r>
      <rPr>
        <sz val="14"/>
        <color theme="1"/>
        <rFont val="Calibri"/>
        <family val="2"/>
        <charset val="1"/>
        <scheme val="minor"/>
      </rPr>
      <t>. Dapat digunakan untuk menambahkan kolom analisis tambahan seperti:</t>
    </r>
  </si>
  <si>
    <r>
      <t xml:space="preserve">1. Pilih </t>
    </r>
    <r>
      <rPr>
        <b/>
        <sz val="14"/>
        <color theme="1"/>
        <rFont val="Calibri"/>
        <family val="2"/>
        <charset val="1"/>
        <scheme val="minor"/>
      </rPr>
      <t>satu baris penuh</t>
    </r>
    <r>
      <rPr>
        <sz val="14"/>
        <color theme="1"/>
        <rFont val="Calibri"/>
        <family val="2"/>
        <charset val="1"/>
        <scheme val="minor"/>
      </rPr>
      <t xml:space="preserve"> tepat di bawah akun terakhir yang ingin ditambah.</t>
    </r>
  </si>
  <si>
    <r>
      <t xml:space="preserve">Tekan </t>
    </r>
    <r>
      <rPr>
        <b/>
        <sz val="14"/>
        <color theme="1"/>
        <rFont val="Calibri"/>
        <family val="2"/>
        <charset val="1"/>
        <scheme val="minor"/>
      </rPr>
      <t>Shift + Space</t>
    </r>
    <r>
      <rPr>
        <sz val="14"/>
        <color theme="1"/>
        <rFont val="Calibri"/>
        <family val="2"/>
        <charset val="1"/>
        <scheme val="minor"/>
      </rPr>
      <t xml:space="preserve"> untuk menyeleksi seluruh baris.</t>
    </r>
  </si>
  <si>
    <r>
      <t xml:space="preserve">2. Tekan </t>
    </r>
    <r>
      <rPr>
        <b/>
        <sz val="14"/>
        <color theme="1"/>
        <rFont val="Calibri"/>
        <family val="2"/>
        <charset val="1"/>
        <scheme val="minor"/>
      </rPr>
      <t>Ctrl + C</t>
    </r>
    <r>
      <rPr>
        <sz val="14"/>
        <color theme="1"/>
        <rFont val="Calibri"/>
        <family val="2"/>
        <charset val="1"/>
        <scheme val="minor"/>
      </rPr>
      <t xml:space="preserve"> untuk menyalin baris tersebut.</t>
    </r>
  </si>
  <si>
    <r>
      <t xml:space="preserve">3. Tekan </t>
    </r>
    <r>
      <rPr>
        <b/>
        <sz val="14"/>
        <color theme="1"/>
        <rFont val="Calibri"/>
        <family val="2"/>
        <charset val="1"/>
        <scheme val="minor"/>
      </rPr>
      <t>Ctrl + Shift + +</t>
    </r>
    <r>
      <rPr>
        <sz val="14"/>
        <color theme="1"/>
        <rFont val="Calibri"/>
        <family val="2"/>
        <charset val="1"/>
        <scheme val="minor"/>
      </rPr>
      <t xml:space="preserve"> atau klik kanan → </t>
    </r>
    <r>
      <rPr>
        <i/>
        <sz val="14"/>
        <color theme="1"/>
        <rFont val="Calibri"/>
        <family val="2"/>
        <charset val="1"/>
        <scheme val="minor"/>
      </rPr>
      <t>Insert Copied Cells</t>
    </r>
    <r>
      <rPr>
        <sz val="14"/>
        <color theme="1"/>
        <rFont val="Calibri"/>
        <family val="2"/>
        <charset val="1"/>
        <scheme val="minor"/>
      </rPr>
      <t xml:space="preserve"> → pilih </t>
    </r>
    <r>
      <rPr>
        <i/>
        <sz val="14"/>
        <color theme="1"/>
        <rFont val="Calibri"/>
        <family val="2"/>
        <charset val="1"/>
        <scheme val="minor"/>
      </rPr>
      <t>Insert row below</t>
    </r>
    <r>
      <rPr>
        <sz val="14"/>
        <color theme="1"/>
        <rFont val="Calibri"/>
        <family val="2"/>
        <charset val="1"/>
        <scheme val="minor"/>
      </rPr>
      <t>.</t>
    </r>
  </si>
  <si>
    <r>
      <t xml:space="preserve">⚠️ </t>
    </r>
    <r>
      <rPr>
        <b/>
        <sz val="14"/>
        <color theme="1"/>
        <rFont val="Calibri"/>
        <family val="2"/>
        <charset val="1"/>
        <scheme val="minor"/>
      </rPr>
      <t>Tekan hanya satu kali</t>
    </r>
    <r>
      <rPr>
        <sz val="14"/>
        <color theme="1"/>
        <rFont val="Calibri"/>
        <family val="2"/>
        <charset val="1"/>
        <scheme val="minor"/>
      </rPr>
      <t>, bukan dua kali, agar susunan baris tidak bergeser.</t>
    </r>
  </si>
  <si>
    <r>
      <t xml:space="preserve">5. Setelah baris baru muncul, ubah nilai pada </t>
    </r>
    <r>
      <rPr>
        <b/>
        <sz val="14"/>
        <color theme="1"/>
        <rFont val="Calibri"/>
        <family val="2"/>
        <charset val="1"/>
        <scheme val="minor"/>
      </rPr>
      <t>kolom index (box ungu)</t>
    </r>
    <r>
      <rPr>
        <sz val="14"/>
        <color theme="1"/>
        <rFont val="Calibri"/>
        <family val="2"/>
        <charset val="1"/>
        <scheme val="minor"/>
      </rPr>
      <t xml:space="preserve"> sesuai akun yang baru ditambahkan.</t>
    </r>
  </si>
  <si>
    <r>
      <t xml:space="preserve">6. Pastikan index baru juga tersedia di sheet </t>
    </r>
    <r>
      <rPr>
        <i/>
        <sz val="14"/>
        <color theme="1"/>
        <rFont val="Calibri"/>
        <family val="2"/>
        <charset val="1"/>
        <scheme val="minor"/>
      </rPr>
      <t>Cash In</t>
    </r>
    <r>
      <rPr>
        <sz val="14"/>
        <color theme="1"/>
        <rFont val="Calibri"/>
        <family val="2"/>
        <charset val="1"/>
        <scheme val="minor"/>
      </rPr>
      <t xml:space="preserve"> dan </t>
    </r>
    <r>
      <rPr>
        <i/>
        <sz val="14"/>
        <color theme="1"/>
        <rFont val="Calibri"/>
        <family val="2"/>
        <charset val="1"/>
        <scheme val="minor"/>
      </rPr>
      <t>Cash Out</t>
    </r>
    <r>
      <rPr>
        <sz val="14"/>
        <color theme="1"/>
        <rFont val="Calibri"/>
        <family val="2"/>
        <charset val="1"/>
        <scheme val="minor"/>
      </rPr>
      <t xml:space="preserve"> agar hasil agregasinya muncul di kolom bulan.</t>
    </r>
  </si>
  <si>
    <r>
      <t xml:space="preserve">Gunakan </t>
    </r>
    <r>
      <rPr>
        <b/>
        <sz val="14"/>
        <color theme="1"/>
        <rFont val="Calibri"/>
        <family val="2"/>
        <charset val="1"/>
        <scheme val="minor"/>
      </rPr>
      <t>copy row</t>
    </r>
    <r>
      <rPr>
        <sz val="14"/>
        <color theme="1"/>
        <rFont val="Calibri"/>
        <family val="2"/>
        <charset val="1"/>
        <scheme val="minor"/>
      </rPr>
      <t xml:space="preserve"> daripada copy cell untuk menambah akun agar formula tetap utuh.</t>
    </r>
  </si>
  <si>
    <r>
      <t xml:space="preserve">Hindari </t>
    </r>
    <r>
      <rPr>
        <b/>
        <sz val="14"/>
        <color theme="1"/>
        <rFont val="Calibri"/>
        <family val="2"/>
        <charset val="1"/>
        <scheme val="minor"/>
      </rPr>
      <t>menghapus baris langsung</t>
    </r>
    <r>
      <rPr>
        <sz val="14"/>
        <color theme="1"/>
        <rFont val="Calibri"/>
        <family val="2"/>
        <charset val="1"/>
        <scheme val="minor"/>
      </rPr>
      <t xml:space="preserve"> di area formula. Jika perlu, kosongkan nilai tanpa menghapus baris.</t>
    </r>
  </si>
  <si>
    <r>
      <t xml:space="preserve">🧾 Panduan Struktur dan Penggunaan Sheet </t>
    </r>
    <r>
      <rPr>
        <b/>
        <i/>
        <sz val="18"/>
        <color theme="1"/>
        <rFont val="Calibri"/>
        <family val="2"/>
        <charset val="1"/>
        <scheme val="minor"/>
      </rPr>
      <t>Cash Out</t>
    </r>
    <r>
      <rPr>
        <b/>
        <sz val="18"/>
        <color theme="1"/>
        <rFont val="Calibri"/>
        <family val="2"/>
        <charset val="1"/>
        <scheme val="minor"/>
      </rPr>
      <t xml:space="preserve"> (Bulanan)</t>
    </r>
  </si>
  <si>
    <r>
      <t xml:space="preserve">Sheet </t>
    </r>
    <r>
      <rPr>
        <b/>
        <i/>
        <sz val="11"/>
        <color theme="1"/>
        <rFont val="Calibri"/>
        <family val="2"/>
        <charset val="1"/>
        <scheme val="minor"/>
      </rPr>
      <t>Cash Out</t>
    </r>
    <r>
      <rPr>
        <sz val="11"/>
        <color theme="1"/>
        <rFont val="Calibri"/>
        <family val="2"/>
        <charset val="1"/>
        <scheme val="minor"/>
      </rPr>
      <t xml:space="preserve"> digunakan untuk mencatat dan mengelompokkan seluruh </t>
    </r>
    <r>
      <rPr>
        <b/>
        <sz val="11"/>
        <color theme="1"/>
        <rFont val="Calibri"/>
        <family val="2"/>
        <charset val="1"/>
        <scheme val="minor"/>
      </rPr>
      <t>pengeluaran kas (cash outflow)</t>
    </r>
    <r>
      <rPr>
        <sz val="11"/>
        <color theme="1"/>
        <rFont val="Calibri"/>
        <family val="2"/>
        <charset val="1"/>
        <scheme val="minor"/>
      </rPr>
      <t xml:space="preserve"> berdasarkan kategori atau akun tertentu.</t>
    </r>
  </si>
  <si>
    <r>
      <t xml:space="preserve">Setiap data pada sheet ini akan </t>
    </r>
    <r>
      <rPr>
        <b/>
        <sz val="11"/>
        <color theme="1"/>
        <rFont val="Calibri"/>
        <family val="2"/>
        <charset val="1"/>
        <scheme val="minor"/>
      </rPr>
      <t>secara otomatis terhubung</t>
    </r>
    <r>
      <rPr>
        <sz val="11"/>
        <color theme="1"/>
        <rFont val="Calibri"/>
        <family val="2"/>
        <charset val="1"/>
        <scheme val="minor"/>
      </rPr>
      <t xml:space="preserve"> ke sheet </t>
    </r>
    <r>
      <rPr>
        <b/>
        <sz val="11"/>
        <color theme="1"/>
        <rFont val="Calibri"/>
        <family val="2"/>
        <charset val="1"/>
        <scheme val="minor"/>
      </rPr>
      <t>CF YTD</t>
    </r>
    <r>
      <rPr>
        <sz val="11"/>
        <color theme="1"/>
        <rFont val="Calibri"/>
        <family val="2"/>
        <charset val="1"/>
        <scheme val="minor"/>
      </rPr>
      <t>, sehingga hasil agregasinya dapat muncul di kolom bulanan pada laporan utama.</t>
    </r>
  </si>
  <si>
    <t>Struktur pada sheet ini dibagi menjadi tiga bagian utama sesuai warna:</t>
  </si>
  <si>
    <t>Box Ungu (Index), Box Merah (Agregasi Nilai), dan Box Biru (Kolom Tambahan).</t>
  </si>
  <si>
    <t>🟪 Box Ungu – Index Cash Out</t>
  </si>
  <si>
    <r>
      <t xml:space="preserve">Bagian ini berfungsi sebagai </t>
    </r>
    <r>
      <rPr>
        <b/>
        <sz val="11"/>
        <color theme="1"/>
        <rFont val="Calibri"/>
        <family val="2"/>
        <charset val="1"/>
        <scheme val="minor"/>
      </rPr>
      <t>identitas utama (index)</t>
    </r>
    <r>
      <rPr>
        <sz val="11"/>
        <color theme="1"/>
        <rFont val="Calibri"/>
        <family val="2"/>
        <charset val="1"/>
        <scheme val="minor"/>
      </rPr>
      <t xml:space="preserve"> untuk setiap jenis pengeluaran.</t>
    </r>
  </si>
  <si>
    <r>
      <t xml:space="preserve">Setiap nilai index di sini akan digunakan oleh formula di sheet </t>
    </r>
    <r>
      <rPr>
        <b/>
        <sz val="11"/>
        <color theme="1"/>
        <rFont val="Calibri"/>
        <family val="2"/>
        <charset val="1"/>
        <scheme val="minor"/>
      </rPr>
      <t>CF YTD</t>
    </r>
    <r>
      <rPr>
        <sz val="11"/>
        <color theme="1"/>
        <rFont val="Calibri"/>
        <family val="2"/>
        <charset val="1"/>
        <scheme val="minor"/>
      </rPr>
      <t xml:space="preserve"> untuk menarik dan mengagregasikan nilai total pengeluaran sesuai periode bulanan.</t>
    </r>
  </si>
  <si>
    <t>Fungsi utama:</t>
  </si>
  <si>
    <r>
      <t xml:space="preserve">Menjadi </t>
    </r>
    <r>
      <rPr>
        <b/>
        <sz val="11"/>
        <color theme="1"/>
        <rFont val="Calibri"/>
        <family val="2"/>
        <charset val="1"/>
        <scheme val="minor"/>
      </rPr>
      <t>penghubung antar sheet</t>
    </r>
    <r>
      <rPr>
        <sz val="11"/>
        <color theme="1"/>
        <rFont val="Calibri"/>
        <family val="2"/>
        <charset val="1"/>
        <scheme val="minor"/>
      </rPr>
      <t xml:space="preserve"> antara </t>
    </r>
    <r>
      <rPr>
        <i/>
        <sz val="11"/>
        <color theme="1"/>
        <rFont val="Calibri"/>
        <family val="2"/>
        <charset val="1"/>
        <scheme val="minor"/>
      </rPr>
      <t>Cash Out</t>
    </r>
    <r>
      <rPr>
        <sz val="11"/>
        <color theme="1"/>
        <rFont val="Calibri"/>
        <family val="2"/>
        <charset val="1"/>
        <scheme val="minor"/>
      </rPr>
      <t xml:space="preserve"> bulanan dan CF YTD.</t>
    </r>
  </si>
  <si>
    <r>
      <t xml:space="preserve">Menentukan </t>
    </r>
    <r>
      <rPr>
        <b/>
        <sz val="11"/>
        <color theme="1"/>
        <rFont val="Calibri"/>
        <family val="2"/>
        <charset val="1"/>
        <scheme val="minor"/>
      </rPr>
      <t>akun mana saja yang ingin ditampilkan</t>
    </r>
    <r>
      <rPr>
        <sz val="11"/>
        <color theme="1"/>
        <rFont val="Calibri"/>
        <family val="2"/>
        <charset val="1"/>
        <scheme val="minor"/>
      </rPr>
      <t xml:space="preserve"> di laporan utama (CF YTD).</t>
    </r>
  </si>
  <si>
    <r>
      <t xml:space="preserve">Jika index pada sheet </t>
    </r>
    <r>
      <rPr>
        <i/>
        <sz val="11"/>
        <color theme="1"/>
        <rFont val="Calibri"/>
        <family val="2"/>
        <charset val="1"/>
        <scheme val="minor"/>
      </rPr>
      <t>Cash Out</t>
    </r>
    <r>
      <rPr>
        <sz val="11"/>
        <color theme="1"/>
        <rFont val="Calibri"/>
        <family val="2"/>
        <charset val="1"/>
        <scheme val="minor"/>
      </rPr>
      <t xml:space="preserve"> sama dengan index pada CF YTD, maka sistem akan otomatis melakukan perhitungan agregat.</t>
    </r>
  </si>
  <si>
    <r>
      <t xml:space="preserve">Index diisi secara manual, menggunakan nama atau kode akun yang </t>
    </r>
    <r>
      <rPr>
        <b/>
        <sz val="11"/>
        <color theme="1"/>
        <rFont val="Calibri"/>
        <family val="2"/>
        <charset val="1"/>
        <scheme val="minor"/>
      </rPr>
      <t>identik dengan kolom index di CF YTD</t>
    </r>
    <r>
      <rPr>
        <sz val="11"/>
        <color theme="1"/>
        <rFont val="Calibri"/>
        <family val="2"/>
        <charset val="1"/>
        <scheme val="minor"/>
      </rPr>
      <t>.</t>
    </r>
  </si>
  <si>
    <t>Jika ingin menambah akun baru, cukup tambahkan baris baru dan isi kolom index dengan nama yang sama seperti di CF YTD.</t>
  </si>
  <si>
    <r>
      <t xml:space="preserve">Pengguna dapat </t>
    </r>
    <r>
      <rPr>
        <b/>
        <sz val="11"/>
        <color theme="1"/>
        <rFont val="Calibri"/>
        <family val="2"/>
        <charset val="1"/>
        <scheme val="minor"/>
      </rPr>
      <t>memilih index tertentu</t>
    </r>
    <r>
      <rPr>
        <sz val="11"/>
        <color theme="1"/>
        <rFont val="Calibri"/>
        <family val="2"/>
        <charset val="1"/>
        <scheme val="minor"/>
      </rPr>
      <t xml:space="preserve"> yang akan ditampilkan di CF YTD; index yang tidak memiliki pasangan di CF YTD tidak akan ditampilkan.</t>
    </r>
  </si>
  <si>
    <t>Hindari pengubahan struktur kolom atau pemindahan urutan index tanpa menyesuaikan formula di CF YTD.</t>
  </si>
  <si>
    <t>🟥 Box Merah – Kolom Nilai Pengeluaran (Agregasi Otomatis)</t>
  </si>
  <si>
    <r>
      <t xml:space="preserve">Kolom ini berisi </t>
    </r>
    <r>
      <rPr>
        <b/>
        <sz val="11"/>
        <color theme="1"/>
        <rFont val="Calibri"/>
        <family val="2"/>
        <charset val="1"/>
        <scheme val="minor"/>
      </rPr>
      <t>formula otomatis</t>
    </r>
    <r>
      <rPr>
        <sz val="11"/>
        <color theme="1"/>
        <rFont val="Calibri"/>
        <family val="2"/>
        <charset val="1"/>
        <scheme val="minor"/>
      </rPr>
      <t xml:space="preserve"> yang menghitung total nilai pengeluaran untuk setiap akun berdasarkan data pada </t>
    </r>
    <r>
      <rPr>
        <b/>
        <sz val="11"/>
        <color theme="1"/>
        <rFont val="Calibri"/>
        <family val="2"/>
        <charset val="1"/>
        <scheme val="minor"/>
      </rPr>
      <t>Box Hijau (Input Nilai Detail)</t>
    </r>
    <r>
      <rPr>
        <sz val="11"/>
        <color theme="1"/>
        <rFont val="Calibri"/>
        <family val="2"/>
        <charset val="1"/>
        <scheme val="minor"/>
      </rPr>
      <t>.</t>
    </r>
  </si>
  <si>
    <r>
      <t xml:space="preserve">Fungsinya adalah untuk melakukan </t>
    </r>
    <r>
      <rPr>
        <b/>
        <sz val="11"/>
        <color theme="1"/>
        <rFont val="Calibri"/>
        <family val="2"/>
        <charset val="1"/>
        <scheme val="minor"/>
      </rPr>
      <t>agregasi data bulanan</t>
    </r>
    <r>
      <rPr>
        <sz val="11"/>
        <color theme="1"/>
        <rFont val="Calibri"/>
        <family val="2"/>
        <charset val="1"/>
        <scheme val="minor"/>
      </rPr>
      <t xml:space="preserve"> agar hasil totalnya dapat dikirim secara otomatis ke sheet </t>
    </r>
    <r>
      <rPr>
        <b/>
        <sz val="11"/>
        <color theme="1"/>
        <rFont val="Calibri"/>
        <family val="2"/>
        <charset val="1"/>
        <scheme val="minor"/>
      </rPr>
      <t>CF YTD</t>
    </r>
    <r>
      <rPr>
        <sz val="11"/>
        <color theme="1"/>
        <rFont val="Calibri"/>
        <family val="2"/>
        <charset val="1"/>
        <scheme val="minor"/>
      </rPr>
      <t>.</t>
    </r>
  </si>
  <si>
    <t>Fungsi dan ketentuan:</t>
  </si>
  <si>
    <r>
      <t xml:space="preserve">Setiap kolom merah berisi </t>
    </r>
    <r>
      <rPr>
        <b/>
        <sz val="11"/>
        <color theme="1"/>
        <rFont val="Calibri"/>
        <family val="2"/>
        <charset val="1"/>
        <scheme val="minor"/>
      </rPr>
      <t>formula agregasi</t>
    </r>
    <r>
      <rPr>
        <sz val="11"/>
        <color theme="1"/>
        <rFont val="Calibri"/>
        <family val="2"/>
        <charset val="1"/>
        <scheme val="minor"/>
      </rPr>
      <t xml:space="preserve"> (misalnya </t>
    </r>
    <r>
      <rPr>
        <sz val="10"/>
        <color theme="1"/>
        <rFont val="Arial Unicode MS"/>
      </rPr>
      <t>=SUMIF()</t>
    </r>
    <r>
      <rPr>
        <sz val="11"/>
        <color theme="1"/>
        <rFont val="Calibri"/>
        <family val="2"/>
        <charset val="1"/>
        <scheme val="minor"/>
      </rPr>
      <t xml:space="preserve"> atau </t>
    </r>
    <r>
      <rPr>
        <sz val="10"/>
        <color theme="1"/>
        <rFont val="Arial Unicode MS"/>
      </rPr>
      <t>=SUMIFS()</t>
    </r>
    <r>
      <rPr>
        <sz val="11"/>
        <color theme="1"/>
        <rFont val="Calibri"/>
        <family val="2"/>
        <charset val="1"/>
        <scheme val="minor"/>
      </rPr>
      <t>) yang mengambil nilai dari Box Hijau berdasarkan index yang sama.</t>
    </r>
  </si>
  <si>
    <r>
      <t xml:space="preserve">Pengguna </t>
    </r>
    <r>
      <rPr>
        <b/>
        <sz val="11"/>
        <color theme="1"/>
        <rFont val="Calibri"/>
        <family val="2"/>
        <charset val="1"/>
        <scheme val="minor"/>
      </rPr>
      <t>tidak disarankan melakukan perubahan manual</t>
    </r>
    <r>
      <rPr>
        <sz val="11"/>
        <color theme="1"/>
        <rFont val="Calibri"/>
        <family val="2"/>
        <charset val="1"/>
        <scheme val="minor"/>
      </rPr>
      <t xml:space="preserve"> pada cell di kolom merah, karena dapat merusak hubungan antar sheet.</t>
    </r>
  </si>
  <si>
    <r>
      <t xml:space="preserve">Untuk menambah akun baru, </t>
    </r>
    <r>
      <rPr>
        <b/>
        <sz val="11"/>
        <color theme="1"/>
        <rFont val="Calibri"/>
        <family val="2"/>
        <charset val="1"/>
        <scheme val="minor"/>
      </rPr>
      <t>salin seluruh baris aktif</t>
    </r>
    <r>
      <rPr>
        <sz val="11"/>
        <color theme="1"/>
        <rFont val="Calibri"/>
        <family val="2"/>
        <charset val="1"/>
        <scheme val="minor"/>
      </rPr>
      <t xml:space="preserve"> agar formula tetap berfungsi dengan benar.</t>
    </r>
  </si>
  <si>
    <t>Pastikan format nilai di Box Hijau berupa angka numerik agar rumus agregasi tidak menghasilkan error.</t>
  </si>
  <si>
    <t>Kolom merah secara otomatis akan menjumlahkan total pengeluaran per akun dan menampilkannya di CF YTD sesuai periode bulan yang sama.</t>
  </si>
  <si>
    <t>🟩 Box Hijau – Input Nilai Pengeluaran Detail</t>
  </si>
  <si>
    <r>
      <t xml:space="preserve">Bagian ini merupakan area </t>
    </r>
    <r>
      <rPr>
        <b/>
        <sz val="11"/>
        <color theme="1"/>
        <rFont val="Calibri"/>
        <family val="2"/>
        <charset val="1"/>
        <scheme val="minor"/>
      </rPr>
      <t>input utama</t>
    </r>
    <r>
      <rPr>
        <sz val="11"/>
        <color theme="1"/>
        <rFont val="Calibri"/>
        <family val="2"/>
        <charset val="1"/>
        <scheme val="minor"/>
      </rPr>
      <t xml:space="preserve"> tempat pengguna memasukkan rincian nominal pengeluaran.</t>
    </r>
  </si>
  <si>
    <r>
      <t xml:space="preserve">Nilai yang diisi di sini akan </t>
    </r>
    <r>
      <rPr>
        <b/>
        <sz val="11"/>
        <color theme="1"/>
        <rFont val="Calibri"/>
        <family val="2"/>
        <charset val="1"/>
        <scheme val="minor"/>
      </rPr>
      <t>secara otomatis diolah oleh formula di Box Merah</t>
    </r>
    <r>
      <rPr>
        <sz val="11"/>
        <color theme="1"/>
        <rFont val="Calibri"/>
        <family val="2"/>
        <charset val="1"/>
        <scheme val="minor"/>
      </rPr>
      <t xml:space="preserve"> untuk menghasilkan total per akun.</t>
    </r>
  </si>
  <si>
    <t>Pengguna mengisi nilai aktual pengeluaran pada kolom sesuai tanggal, akun, atau kategori transaksi.</t>
  </si>
  <si>
    <t>Dapat mencakup rincian seperti tanggal transaksi, nama vendor, deskripsi biaya, dan jumlah pengeluaran.</t>
  </si>
  <si>
    <t>Tidak memerlukan rumus tambahan; nilai murni diinput manual.</t>
  </si>
  <si>
    <t>Nilai pada cell ini akan secara otomatis tersambung ke Box Merah, lalu ke CF YTD.</t>
  </si>
  <si>
    <t>🟦 Box Biru – Kolom Tambahan (Opsional dan Fleksibel)</t>
  </si>
  <si>
    <r>
      <t xml:space="preserve">Bagian ini bersifat </t>
    </r>
    <r>
      <rPr>
        <b/>
        <sz val="11"/>
        <color theme="1"/>
        <rFont val="Calibri"/>
        <family val="2"/>
        <charset val="1"/>
        <scheme val="minor"/>
      </rPr>
      <t>opsional</t>
    </r>
    <r>
      <rPr>
        <sz val="11"/>
        <color theme="1"/>
        <rFont val="Calibri"/>
        <family val="2"/>
        <charset val="1"/>
        <scheme val="minor"/>
      </rPr>
      <t xml:space="preserve"> dan dapat digunakan untuk menambahkan informasi tambahan yang tidak masuk ke perhitungan utama.</t>
    </r>
  </si>
  <si>
    <t>Fungsi utamanya untuk membantu analisis, perencanaan, dan pelacakan data pengeluaran secara lebih rinci.</t>
  </si>
  <si>
    <t>Contoh penggunaannya:</t>
  </si>
  <si>
    <t>Catatan mingguan (Weekly Tracking)</t>
  </si>
  <si>
    <t>Forecast / Remaining Budget</t>
  </si>
  <si>
    <t>Rencana pengeluaran mendatang (Budget Plan)</t>
  </si>
  <si>
    <t>Keterangan tambahan seperti PIC, nomor invoice, atau catatan pembelian</t>
  </si>
  <si>
    <r>
      <t xml:space="preserve">➕ Panduan Menambah Akun Baru di Sheet </t>
    </r>
    <r>
      <rPr>
        <b/>
        <i/>
        <sz val="18"/>
        <color theme="1"/>
        <rFont val="Calibri"/>
        <family val="2"/>
        <charset val="1"/>
        <scheme val="minor"/>
      </rPr>
      <t>Cash Out</t>
    </r>
  </si>
  <si>
    <r>
      <t xml:space="preserve">1. Pilih </t>
    </r>
    <r>
      <rPr>
        <b/>
        <sz val="11"/>
        <color theme="1"/>
        <rFont val="Calibri"/>
        <family val="2"/>
        <charset val="1"/>
        <scheme val="minor"/>
      </rPr>
      <t>seluruh baris</t>
    </r>
    <r>
      <rPr>
        <sz val="11"/>
        <color theme="1"/>
        <rFont val="Calibri"/>
        <family val="2"/>
        <charset val="1"/>
        <scheme val="minor"/>
      </rPr>
      <t xml:space="preserve"> tepat di bawah akun terakhir yang ingin ditambah.</t>
    </r>
  </si>
  <si>
    <r>
      <t xml:space="preserve">Tekan </t>
    </r>
    <r>
      <rPr>
        <b/>
        <sz val="11"/>
        <color theme="1"/>
        <rFont val="Calibri"/>
        <family val="2"/>
        <charset val="1"/>
        <scheme val="minor"/>
      </rPr>
      <t>Shift + Space</t>
    </r>
    <r>
      <rPr>
        <sz val="11"/>
        <color theme="1"/>
        <rFont val="Calibri"/>
        <family val="2"/>
        <charset val="1"/>
        <scheme val="minor"/>
      </rPr>
      <t xml:space="preserve"> untuk menyeleksi baris penuh.</t>
    </r>
  </si>
  <si>
    <r>
      <t xml:space="preserve">2. Tekan </t>
    </r>
    <r>
      <rPr>
        <b/>
        <sz val="11"/>
        <color theme="1"/>
        <rFont val="Calibri"/>
        <family val="2"/>
        <charset val="1"/>
        <scheme val="minor"/>
      </rPr>
      <t>Ctrl + C</t>
    </r>
    <r>
      <rPr>
        <sz val="11"/>
        <color theme="1"/>
        <rFont val="Calibri"/>
        <family val="2"/>
        <charset val="1"/>
        <scheme val="minor"/>
      </rPr>
      <t xml:space="preserve"> untuk menyalin baris tersebut.</t>
    </r>
  </si>
  <si>
    <r>
      <t xml:space="preserve">3. Tekan </t>
    </r>
    <r>
      <rPr>
        <b/>
        <sz val="11"/>
        <color theme="1"/>
        <rFont val="Calibri"/>
        <family val="2"/>
        <charset val="1"/>
        <scheme val="minor"/>
      </rPr>
      <t>Ctrl + Shift + +</t>
    </r>
    <r>
      <rPr>
        <sz val="11"/>
        <color theme="1"/>
        <rFont val="Calibri"/>
        <family val="2"/>
        <charset val="1"/>
        <scheme val="minor"/>
      </rPr>
      <t xml:space="preserve"> untuk menambahkan baris baru di bawahnya (tekan </t>
    </r>
    <r>
      <rPr>
        <b/>
        <sz val="11"/>
        <color theme="1"/>
        <rFont val="Calibri"/>
        <family val="2"/>
        <charset val="1"/>
        <scheme val="minor"/>
      </rPr>
      <t>satu kali saja</t>
    </r>
    <r>
      <rPr>
        <sz val="11"/>
        <color theme="1"/>
        <rFont val="Calibri"/>
        <family val="2"/>
        <charset val="1"/>
        <scheme val="minor"/>
      </rPr>
      <t>).</t>
    </r>
  </si>
  <si>
    <r>
      <t xml:space="preserve">4. Ganti nilai pada </t>
    </r>
    <r>
      <rPr>
        <b/>
        <sz val="11"/>
        <color theme="1"/>
        <rFont val="Calibri"/>
        <family val="2"/>
        <charset val="1"/>
        <scheme val="minor"/>
      </rPr>
      <t>kolom index (box ungu)</t>
    </r>
    <r>
      <rPr>
        <sz val="11"/>
        <color theme="1"/>
        <rFont val="Calibri"/>
        <family val="2"/>
        <charset val="1"/>
        <scheme val="minor"/>
      </rPr>
      <t xml:space="preserve"> dengan nama akun baru yang ingin ditampilkan di CF YTD.</t>
    </r>
  </si>
  <si>
    <r>
      <t xml:space="preserve">5. Isi nilai pengeluaran pada </t>
    </r>
    <r>
      <rPr>
        <b/>
        <sz val="11"/>
        <color theme="1"/>
        <rFont val="Calibri"/>
        <family val="2"/>
        <charset val="1"/>
        <scheme val="minor"/>
      </rPr>
      <t>Box Hijau</t>
    </r>
    <r>
      <rPr>
        <sz val="11"/>
        <color theme="1"/>
        <rFont val="Calibri"/>
        <family val="2"/>
        <charset val="1"/>
        <scheme val="minor"/>
      </rPr>
      <t xml:space="preserve">, dan sistem akan otomatis melakukan agregasi di </t>
    </r>
    <r>
      <rPr>
        <b/>
        <sz val="11"/>
        <color theme="1"/>
        <rFont val="Calibri"/>
        <family val="2"/>
        <charset val="1"/>
        <scheme val="minor"/>
      </rPr>
      <t>Box Merah</t>
    </r>
    <r>
      <rPr>
        <sz val="11"/>
        <color theme="1"/>
        <rFont val="Calibri"/>
        <family val="2"/>
        <charset val="1"/>
        <scheme val="minor"/>
      </rPr>
      <t xml:space="preserve"> serta memperbarui total di </t>
    </r>
    <r>
      <rPr>
        <b/>
        <sz val="11"/>
        <color theme="1"/>
        <rFont val="Calibri"/>
        <family val="2"/>
        <charset val="1"/>
        <scheme val="minor"/>
      </rPr>
      <t>CF YTD</t>
    </r>
    <r>
      <rPr>
        <sz val="11"/>
        <color theme="1"/>
        <rFont val="Calibri"/>
        <family val="2"/>
        <charset val="1"/>
        <scheme val="minor"/>
      </rPr>
      <t>.</t>
    </r>
  </si>
  <si>
    <t>💡 Tips Penggunaan Aman</t>
  </si>
  <si>
    <r>
      <t xml:space="preserve">Gunakan </t>
    </r>
    <r>
      <rPr>
        <b/>
        <sz val="11"/>
        <color theme="1"/>
        <rFont val="Calibri"/>
        <family val="2"/>
        <charset val="1"/>
        <scheme val="minor"/>
      </rPr>
      <t>copy row</t>
    </r>
    <r>
      <rPr>
        <sz val="11"/>
        <color theme="1"/>
        <rFont val="Calibri"/>
        <family val="2"/>
        <charset val="1"/>
        <scheme val="minor"/>
      </rPr>
      <t>, bukan copy cell, agar formula agregasi tetap utuh.</t>
    </r>
  </si>
  <si>
    <t>Hindari menghapus baris yang sudah berisi formula di Box Merah.</t>
  </si>
  <si>
    <r>
      <t xml:space="preserve">Pastikan semua index di </t>
    </r>
    <r>
      <rPr>
        <i/>
        <sz val="11"/>
        <color theme="1"/>
        <rFont val="Calibri"/>
        <family val="2"/>
        <charset val="1"/>
        <scheme val="minor"/>
      </rPr>
      <t>Cash Out</t>
    </r>
    <r>
      <rPr>
        <sz val="11"/>
        <color theme="1"/>
        <rFont val="Calibri"/>
        <family val="2"/>
        <charset val="1"/>
        <scheme val="minor"/>
      </rPr>
      <t xml:space="preserve"> juga ada di CF YTD untuk menghindari data hilang saat agregasi.</t>
    </r>
  </si>
  <si>
    <r>
      <t xml:space="preserve">Lakukan </t>
    </r>
    <r>
      <rPr>
        <b/>
        <sz val="11"/>
        <color theme="1"/>
        <rFont val="Calibri"/>
        <family val="2"/>
        <charset val="1"/>
        <scheme val="minor"/>
      </rPr>
      <t>backup file</t>
    </r>
    <r>
      <rPr>
        <sz val="11"/>
        <color theme="1"/>
        <rFont val="Calibri"/>
        <family val="2"/>
        <charset val="1"/>
        <scheme val="minor"/>
      </rPr>
      <t xml:space="preserve"> sebelum melakukan perubahan besar pada struktur sheet.</t>
    </r>
  </si>
  <si>
    <t>PT Baru 1</t>
  </si>
  <si>
    <t>PT Baru 2</t>
  </si>
  <si>
    <t>PT Baru 3</t>
  </si>
  <si>
    <t>2,1,2</t>
  </si>
  <si>
    <t>PT Baru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</si>
</sst>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[$-409]d\-mmm;@"/>
    <numFmt numFmtId="165" formatCode="mmmm\ yy"/>
    <numFmt numFmtId="166" formatCode="dd\ mmm\ yy"/>
    <numFmt numFmtId="167" formatCode="_(* #,##0_);_(* \(#,##0\);_(* &quot;-&quot;_);_(@_)"/>
    <numFmt numFmtId="168" formatCode="[$-409]mmm\-yy;@"/>
    <numFmt numFmtId="169" formatCode="#,##0_ ;[Red]\-#,##0\ "/>
    <numFmt numFmtId="170" formatCode="[$YTD]\-yyyy"/>
    <numFmt numFmtId="171" formatCode="_-* #,##0_-;[Red]\-* #,##0_-;_-* &quot;-&quot;_-;_-@_-"/>
  </numFmts>
  <fonts count="49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9"/>
      <color rgb="FF0070C0"/>
      <name val="Calibri"/>
      <family val="2"/>
      <scheme val="minor"/>
    </font>
    <font>
      <sz val="10"/>
      <color theme="1"/>
      <name val="Calibri Light"/>
      <family val="2"/>
      <scheme val="major"/>
    </font>
    <font>
      <sz val="8"/>
      <name val="Calibri"/>
      <family val="2"/>
      <charset val="1"/>
      <scheme val="minor"/>
    </font>
    <font>
      <b/>
      <u/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i/>
      <sz val="9"/>
      <color rgb="FF0070C0"/>
      <name val="Arial Narrow"/>
      <family val="2"/>
    </font>
    <font>
      <sz val="9"/>
      <name val="Calibri"/>
      <family val="2"/>
      <scheme val="minor"/>
    </font>
    <font>
      <u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0"/>
      <color rgb="FF0070C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"/>
      <scheme val="minor"/>
    </font>
    <font>
      <b/>
      <sz val="18"/>
      <color theme="1"/>
      <name val="Calibri"/>
      <family val="2"/>
      <charset val="1"/>
      <scheme val="minor"/>
    </font>
    <font>
      <b/>
      <sz val="13.5"/>
      <color theme="1"/>
      <name val="Calibri"/>
      <family val="2"/>
      <charset val="1"/>
      <scheme val="minor"/>
    </font>
    <font>
      <sz val="10"/>
      <color theme="1"/>
      <name val="Arial Unicode MS"/>
    </font>
    <font>
      <b/>
      <sz val="13.5"/>
      <color rgb="FF0070C0"/>
      <name val="Calibri"/>
      <family val="2"/>
      <charset val="1"/>
      <scheme val="minor"/>
    </font>
    <font>
      <b/>
      <sz val="13.5"/>
      <color rgb="FFFFC000"/>
      <name val="Calibri"/>
      <family val="2"/>
      <charset val="1"/>
      <scheme val="minor"/>
    </font>
    <font>
      <b/>
      <sz val="13.5"/>
      <color rgb="FFFF0000"/>
      <name val="Calibri"/>
      <family val="2"/>
      <charset val="1"/>
      <scheme val="minor"/>
    </font>
    <font>
      <sz val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4"/>
      <color theme="1"/>
      <name val="Calibri"/>
      <family val="2"/>
      <charset val="1"/>
      <scheme val="minor"/>
    </font>
    <font>
      <b/>
      <sz val="26"/>
      <color theme="1"/>
      <name val="Calibri"/>
      <family val="2"/>
      <scheme val="minor"/>
    </font>
    <font>
      <b/>
      <sz val="14"/>
      <color theme="1"/>
      <name val="Calibri"/>
      <family val="2"/>
      <charset val="1"/>
      <scheme val="minor"/>
    </font>
    <font>
      <b/>
      <sz val="14"/>
      <color rgb="FF7030A0"/>
      <name val="Calibri"/>
      <family val="2"/>
      <charset val="1"/>
      <scheme val="minor"/>
    </font>
    <font>
      <i/>
      <sz val="14"/>
      <color theme="1"/>
      <name val="Calibri"/>
      <family val="2"/>
      <charset val="1"/>
      <scheme val="minor"/>
    </font>
    <font>
      <b/>
      <sz val="14"/>
      <color rgb="FF00B050"/>
      <name val="Calibri"/>
      <family val="2"/>
      <charset val="1"/>
      <scheme val="minor"/>
    </font>
    <font>
      <sz val="14"/>
      <color theme="1"/>
      <name val="Arial Unicode MS"/>
    </font>
    <font>
      <b/>
      <sz val="14"/>
      <color rgb="FFFF0000"/>
      <name val="Calibri"/>
      <family val="2"/>
      <charset val="1"/>
      <scheme val="minor"/>
    </font>
    <font>
      <b/>
      <sz val="14"/>
      <color rgb="FF0070C0"/>
      <name val="Calibri"/>
      <family val="2"/>
      <charset val="1"/>
      <scheme val="minor"/>
    </font>
    <font>
      <b/>
      <sz val="22"/>
      <color theme="1"/>
      <name val="Calibri"/>
      <family val="2"/>
      <scheme val="minor"/>
    </font>
    <font>
      <b/>
      <i/>
      <sz val="18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charset val="1"/>
      <scheme val="minor"/>
    </font>
    <font>
      <b/>
      <sz val="13.5"/>
      <color rgb="FF7030A0"/>
      <name val="Calibri"/>
      <family val="2"/>
      <charset val="1"/>
      <scheme val="minor"/>
    </font>
    <font>
      <b/>
      <sz val="13.5"/>
      <color rgb="FF00B050"/>
      <name val="Calibri"/>
      <family val="2"/>
      <charset val="1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/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ashDot">
        <color auto="1"/>
      </top>
      <bottom style="dashDot">
        <color auto="1"/>
      </bottom>
      <diagonal/>
    </border>
    <border>
      <left/>
      <right/>
      <top style="dashDot">
        <color auto="1"/>
      </top>
      <bottom style="dashDot">
        <color auto="1"/>
      </bottom>
      <diagonal/>
    </border>
    <border>
      <left/>
      <right style="double">
        <color auto="1"/>
      </right>
      <top style="dashDot">
        <color auto="1"/>
      </top>
      <bottom style="dashDot">
        <color auto="1"/>
      </bottom>
      <diagonal/>
    </border>
    <border>
      <left/>
      <right style="double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double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auto="1"/>
      </top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dashed">
        <color auto="1"/>
      </left>
      <right style="dashed">
        <color auto="1"/>
      </right>
      <top style="dashDot">
        <color auto="1"/>
      </top>
      <bottom style="dashDot">
        <color auto="1"/>
      </bottom>
      <diagonal/>
    </border>
    <border>
      <left style="dashed">
        <color auto="1"/>
      </left>
      <right style="dashed">
        <color auto="1"/>
      </right>
      <top/>
      <bottom style="double">
        <color auto="1"/>
      </bottom>
      <diagonal/>
    </border>
    <border>
      <left style="dashed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ashDotDot">
        <color auto="1"/>
      </top>
      <bottom style="dashDotDot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43" fontId="32" fillId="0" borderId="0" applyFont="0" applyFill="0" applyBorder="0" applyAlignment="0" applyProtection="0"/>
  </cellStyleXfs>
  <cellXfs count="432">
    <xf numFmtId="0" fontId="0" fillId="0" borderId="0" xfId="0"/>
    <xf numFmtId="0" fontId="3" fillId="3" borderId="0" xfId="0" applyFont="1" applyFill="1" applyAlignment="1">
      <alignment horizontal="center" vertical="center" wrapText="1"/>
    </xf>
    <xf numFmtId="164" fontId="3" fillId="3" borderId="0" xfId="0" applyNumberFormat="1" applyFont="1" applyFill="1" applyAlignment="1">
      <alignment horizontal="center" vertical="center" wrapText="1"/>
    </xf>
    <xf numFmtId="164" fontId="3" fillId="2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43" fontId="5" fillId="0" borderId="0" xfId="1" quotePrefix="1" applyFont="1" applyFill="1" applyAlignment="1">
      <alignment horizontal="left" indent="1"/>
    </xf>
    <xf numFmtId="41" fontId="5" fillId="0" borderId="0" xfId="2" applyFont="1" applyFill="1"/>
    <xf numFmtId="49" fontId="6" fillId="0" borderId="0" xfId="2" applyNumberFormat="1" applyFont="1" applyFill="1"/>
    <xf numFmtId="49" fontId="5" fillId="0" borderId="0" xfId="2" applyNumberFormat="1" applyFont="1" applyFill="1" applyAlignment="1">
      <alignment horizontal="left" indent="1"/>
    </xf>
    <xf numFmtId="49" fontId="5" fillId="0" borderId="0" xfId="2" applyNumberFormat="1" applyFont="1" applyFill="1" applyAlignment="1">
      <alignment horizontal="left" indent="2"/>
    </xf>
    <xf numFmtId="43" fontId="5" fillId="0" borderId="0" xfId="1" quotePrefix="1" applyFont="1" applyFill="1" applyAlignment="1">
      <alignment horizontal="left" indent="2"/>
    </xf>
    <xf numFmtId="0" fontId="7" fillId="0" borderId="0" xfId="0" applyFont="1" applyAlignment="1">
      <alignment horizontal="left" indent="3"/>
    </xf>
    <xf numFmtId="49" fontId="5" fillId="0" borderId="0" xfId="2" applyNumberFormat="1" applyFont="1" applyFill="1" applyAlignment="1">
      <alignment horizontal="left"/>
    </xf>
    <xf numFmtId="0" fontId="4" fillId="4" borderId="0" xfId="0" applyFont="1" applyFill="1" applyAlignment="1">
      <alignment horizontal="center" vertical="center"/>
    </xf>
    <xf numFmtId="166" fontId="4" fillId="4" borderId="0" xfId="0" applyNumberFormat="1" applyFont="1" applyFill="1" applyAlignment="1">
      <alignment horizontal="center" vertical="center"/>
    </xf>
    <xf numFmtId="49" fontId="5" fillId="5" borderId="0" xfId="2" applyNumberFormat="1" applyFont="1" applyFill="1" applyAlignment="1">
      <alignment horizontal="left" indent="2"/>
    </xf>
    <xf numFmtId="43" fontId="5" fillId="5" borderId="0" xfId="1" quotePrefix="1" applyFont="1" applyFill="1" applyAlignment="1">
      <alignment horizontal="left" indent="2"/>
    </xf>
    <xf numFmtId="0" fontId="0" fillId="5" borderId="0" xfId="0" applyFill="1"/>
    <xf numFmtId="43" fontId="5" fillId="6" borderId="0" xfId="1" quotePrefix="1" applyFont="1" applyFill="1" applyAlignment="1">
      <alignment horizontal="left"/>
    </xf>
    <xf numFmtId="0" fontId="0" fillId="6" borderId="0" xfId="0" applyFill="1"/>
    <xf numFmtId="49" fontId="5" fillId="6" borderId="0" xfId="2" applyNumberFormat="1" applyFont="1" applyFill="1" applyAlignment="1">
      <alignment horizontal="left"/>
    </xf>
    <xf numFmtId="41" fontId="5" fillId="0" borderId="0" xfId="2" applyFont="1" applyFill="1" applyAlignment="1"/>
    <xf numFmtId="164" fontId="3" fillId="7" borderId="0" xfId="0" applyNumberFormat="1" applyFont="1" applyFill="1" applyAlignment="1">
      <alignment horizontal="center" vertical="center" wrapText="1"/>
    </xf>
    <xf numFmtId="0" fontId="3" fillId="0" borderId="0" xfId="0" applyFont="1"/>
    <xf numFmtId="41" fontId="3" fillId="0" borderId="0" xfId="2" applyFont="1" applyFill="1"/>
    <xf numFmtId="0" fontId="9" fillId="7" borderId="0" xfId="0" applyFont="1" applyFill="1"/>
    <xf numFmtId="0" fontId="9" fillId="0" borderId="0" xfId="0" applyFont="1"/>
    <xf numFmtId="0" fontId="10" fillId="0" borderId="0" xfId="0" applyFont="1" applyAlignment="1">
      <alignment horizontal="left"/>
    </xf>
    <xf numFmtId="41" fontId="4" fillId="0" borderId="0" xfId="2" applyFont="1" applyFill="1" applyAlignment="1">
      <alignment horizontal="left"/>
    </xf>
    <xf numFmtId="0" fontId="4" fillId="0" borderId="0" xfId="0" quotePrefix="1" applyFont="1" applyAlignment="1">
      <alignment horizontal="left" indent="1"/>
    </xf>
    <xf numFmtId="41" fontId="4" fillId="0" borderId="0" xfId="2" quotePrefix="1" applyFont="1" applyFill="1" applyAlignment="1">
      <alignment horizontal="left" indent="1"/>
    </xf>
    <xf numFmtId="0" fontId="4" fillId="0" borderId="0" xfId="0" applyFont="1"/>
    <xf numFmtId="0" fontId="3" fillId="0" borderId="0" xfId="0" applyFont="1" applyAlignment="1">
      <alignment horizontal="left"/>
    </xf>
    <xf numFmtId="41" fontId="3" fillId="0" borderId="1" xfId="2" applyFont="1" applyFill="1" applyBorder="1" applyAlignment="1">
      <alignment horizontal="left" indent="1"/>
    </xf>
    <xf numFmtId="0" fontId="10" fillId="0" borderId="0" xfId="0" applyFont="1"/>
    <xf numFmtId="41" fontId="4" fillId="0" borderId="0" xfId="2" applyFont="1" applyFill="1"/>
    <xf numFmtId="0" fontId="4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 indent="1"/>
    </xf>
    <xf numFmtId="41" fontId="6" fillId="0" borderId="0" xfId="2" quotePrefix="1" applyFont="1" applyFill="1" applyAlignment="1">
      <alignment horizontal="left" indent="1"/>
    </xf>
    <xf numFmtId="0" fontId="11" fillId="0" borderId="0" xfId="0" quotePrefix="1" applyFont="1" applyAlignment="1">
      <alignment horizontal="left" indent="1"/>
    </xf>
    <xf numFmtId="41" fontId="3" fillId="0" borderId="0" xfId="2" applyFont="1" applyFill="1" applyBorder="1" applyAlignment="1">
      <alignment horizontal="left" indent="1"/>
    </xf>
    <xf numFmtId="169" fontId="3" fillId="7" borderId="0" xfId="0" applyNumberFormat="1" applyFont="1" applyFill="1"/>
    <xf numFmtId="169" fontId="3" fillId="7" borderId="2" xfId="2" applyNumberFormat="1" applyFont="1" applyFill="1" applyBorder="1" applyAlignment="1"/>
    <xf numFmtId="0" fontId="12" fillId="0" borderId="0" xfId="0" applyFont="1" applyAlignment="1">
      <alignment horizontal="left"/>
    </xf>
    <xf numFmtId="41" fontId="12" fillId="0" borderId="0" xfId="2" quotePrefix="1" applyFont="1" applyFill="1" applyAlignment="1">
      <alignment horizontal="left" indent="1"/>
    </xf>
    <xf numFmtId="0" fontId="12" fillId="0" borderId="0" xfId="0" applyFont="1" applyAlignment="1">
      <alignment horizontal="left" indent="1"/>
    </xf>
    <xf numFmtId="0" fontId="12" fillId="0" borderId="0" xfId="0" quotePrefix="1" applyFont="1" applyAlignment="1">
      <alignment horizontal="left" indent="1"/>
    </xf>
    <xf numFmtId="0" fontId="6" fillId="0" borderId="0" xfId="0" applyFont="1" applyAlignment="1">
      <alignment horizontal="left" indent="2"/>
    </xf>
    <xf numFmtId="0" fontId="4" fillId="0" borderId="0" xfId="0" quotePrefix="1" applyFont="1"/>
    <xf numFmtId="0" fontId="4" fillId="0" borderId="0" xfId="0" applyFont="1" applyAlignment="1">
      <alignment horizontal="left"/>
    </xf>
    <xf numFmtId="41" fontId="4" fillId="0" borderId="0" xfId="2" applyFont="1" applyFill="1" applyBorder="1" applyAlignment="1">
      <alignment horizontal="left" indent="1"/>
    </xf>
    <xf numFmtId="169" fontId="4" fillId="0" borderId="0" xfId="1" applyNumberFormat="1" applyFont="1"/>
    <xf numFmtId="169" fontId="4" fillId="0" borderId="0" xfId="1" applyNumberFormat="1" applyFont="1" applyFill="1"/>
    <xf numFmtId="169" fontId="3" fillId="7" borderId="3" xfId="0" applyNumberFormat="1" applyFont="1" applyFill="1" applyBorder="1"/>
    <xf numFmtId="169" fontId="3" fillId="7" borderId="3" xfId="2" applyNumberFormat="1" applyFont="1" applyFill="1" applyBorder="1"/>
    <xf numFmtId="167" fontId="4" fillId="0" borderId="0" xfId="0" applyNumberFormat="1" applyFont="1"/>
    <xf numFmtId="168" fontId="3" fillId="3" borderId="0" xfId="0" applyNumberFormat="1" applyFont="1" applyFill="1" applyAlignment="1">
      <alignment horizontal="center" vertical="center" wrapText="1"/>
    </xf>
    <xf numFmtId="49" fontId="4" fillId="0" borderId="0" xfId="0" applyNumberFormat="1" applyFont="1"/>
    <xf numFmtId="49" fontId="3" fillId="0" borderId="0" xfId="0" applyNumberFormat="1" applyFont="1"/>
    <xf numFmtId="49" fontId="4" fillId="0" borderId="0" xfId="2" applyNumberFormat="1" applyFont="1" applyFill="1"/>
    <xf numFmtId="49" fontId="3" fillId="0" borderId="0" xfId="2" applyNumberFormat="1" applyFont="1" applyFill="1"/>
    <xf numFmtId="49" fontId="3" fillId="0" borderId="0" xfId="2" applyNumberFormat="1" applyFont="1" applyFill="1" applyAlignment="1"/>
    <xf numFmtId="49" fontId="12" fillId="0" borderId="0" xfId="2" applyNumberFormat="1" applyFont="1" applyFill="1"/>
    <xf numFmtId="49" fontId="3" fillId="0" borderId="0" xfId="2" applyNumberFormat="1" applyFont="1" applyAlignment="1"/>
    <xf numFmtId="49" fontId="4" fillId="0" borderId="0" xfId="1" applyNumberFormat="1" applyFont="1" applyFill="1"/>
    <xf numFmtId="49" fontId="3" fillId="0" borderId="0" xfId="2" applyNumberFormat="1" applyFont="1"/>
    <xf numFmtId="168" fontId="3" fillId="8" borderId="0" xfId="0" applyNumberFormat="1" applyFont="1" applyFill="1" applyAlignment="1">
      <alignment horizontal="center" vertical="center" wrapText="1"/>
    </xf>
    <xf numFmtId="0" fontId="4" fillId="0" borderId="4" xfId="0" applyFont="1" applyBorder="1"/>
    <xf numFmtId="0" fontId="6" fillId="0" borderId="4" xfId="0" quotePrefix="1" applyFont="1" applyBorder="1" applyAlignment="1">
      <alignment horizontal="left" indent="1"/>
    </xf>
    <xf numFmtId="0" fontId="3" fillId="0" borderId="4" xfId="0" applyFont="1" applyBorder="1" applyAlignment="1">
      <alignment horizontal="left"/>
    </xf>
    <xf numFmtId="0" fontId="12" fillId="0" borderId="4" xfId="0" quotePrefix="1" applyFont="1" applyBorder="1" applyAlignment="1">
      <alignment horizontal="left" indent="1"/>
    </xf>
    <xf numFmtId="0" fontId="4" fillId="0" borderId="4" xfId="0" applyFont="1" applyBorder="1" applyAlignment="1">
      <alignment horizontal="left"/>
    </xf>
    <xf numFmtId="49" fontId="3" fillId="0" borderId="8" xfId="0" applyNumberFormat="1" applyFont="1" applyBorder="1"/>
    <xf numFmtId="49" fontId="4" fillId="0" borderId="8" xfId="0" applyNumberFormat="1" applyFont="1" applyBorder="1"/>
    <xf numFmtId="0" fontId="4" fillId="0" borderId="0" xfId="0" quotePrefix="1" applyFont="1" applyBorder="1" applyAlignment="1">
      <alignment horizontal="left" indent="1"/>
    </xf>
    <xf numFmtId="49" fontId="4" fillId="0" borderId="10" xfId="0" applyNumberFormat="1" applyFont="1" applyBorder="1"/>
    <xf numFmtId="0" fontId="3" fillId="0" borderId="0" xfId="0" applyFont="1" applyBorder="1" applyAlignment="1">
      <alignment horizontal="left"/>
    </xf>
    <xf numFmtId="49" fontId="4" fillId="0" borderId="8" xfId="2" applyNumberFormat="1" applyFont="1" applyFill="1" applyBorder="1"/>
    <xf numFmtId="0" fontId="10" fillId="0" borderId="0" xfId="0" applyFont="1" applyBorder="1"/>
    <xf numFmtId="0" fontId="4" fillId="0" borderId="0" xfId="0" quotePrefix="1" applyFont="1" applyBorder="1" applyAlignment="1">
      <alignment horizontal="left"/>
    </xf>
    <xf numFmtId="49" fontId="6" fillId="0" borderId="8" xfId="2" applyNumberFormat="1" applyFont="1" applyFill="1" applyBorder="1"/>
    <xf numFmtId="0" fontId="6" fillId="0" borderId="0" xfId="0" quotePrefix="1" applyFont="1" applyBorder="1" applyAlignment="1">
      <alignment horizontal="left" indent="1"/>
    </xf>
    <xf numFmtId="0" fontId="11" fillId="0" borderId="0" xfId="0" quotePrefix="1" applyFont="1" applyBorder="1" applyAlignment="1">
      <alignment horizontal="left" indent="1"/>
    </xf>
    <xf numFmtId="49" fontId="6" fillId="0" borderId="10" xfId="2" applyNumberFormat="1" applyFont="1" applyFill="1" applyBorder="1"/>
    <xf numFmtId="49" fontId="3" fillId="0" borderId="8" xfId="2" applyNumberFormat="1" applyFont="1" applyFill="1" applyBorder="1"/>
    <xf numFmtId="49" fontId="3" fillId="0" borderId="10" xfId="2" applyNumberFormat="1" applyFont="1" applyFill="1" applyBorder="1"/>
    <xf numFmtId="49" fontId="12" fillId="0" borderId="8" xfId="2" applyNumberFormat="1" applyFont="1" applyFill="1" applyBorder="1"/>
    <xf numFmtId="49" fontId="3" fillId="0" borderId="13" xfId="2" applyNumberFormat="1" applyFont="1" applyFill="1" applyBorder="1" applyAlignment="1"/>
    <xf numFmtId="0" fontId="12" fillId="0" borderId="0" xfId="0" applyFont="1" applyBorder="1" applyAlignment="1">
      <alignment horizontal="left" indent="1"/>
    </xf>
    <xf numFmtId="0" fontId="12" fillId="0" borderId="0" xfId="0" quotePrefix="1" applyFont="1" applyBorder="1" applyAlignment="1">
      <alignment horizontal="left" indent="1"/>
    </xf>
    <xf numFmtId="49" fontId="12" fillId="0" borderId="10" xfId="2" applyNumberFormat="1" applyFont="1" applyFill="1" applyBorder="1"/>
    <xf numFmtId="0" fontId="4" fillId="0" borderId="0" xfId="0" applyFont="1" applyBorder="1"/>
    <xf numFmtId="0" fontId="6" fillId="0" borderId="0" xfId="0" applyFont="1" applyBorder="1" applyAlignment="1">
      <alignment horizontal="left" indent="2"/>
    </xf>
    <xf numFmtId="49" fontId="4" fillId="0" borderId="10" xfId="2" applyNumberFormat="1" applyFont="1" applyFill="1" applyBorder="1"/>
    <xf numFmtId="49" fontId="3" fillId="0" borderId="10" xfId="2" applyNumberFormat="1" applyFont="1" applyBorder="1" applyAlignment="1"/>
    <xf numFmtId="49" fontId="3" fillId="0" borderId="16" xfId="2" applyNumberFormat="1" applyFont="1" applyFill="1" applyBorder="1" applyAlignment="1"/>
    <xf numFmtId="169" fontId="3" fillId="0" borderId="1" xfId="0" applyNumberFormat="1" applyFont="1" applyFill="1" applyBorder="1" applyAlignment="1">
      <alignment horizontal="left" vertical="center"/>
    </xf>
    <xf numFmtId="49" fontId="5" fillId="0" borderId="8" xfId="2" applyNumberFormat="1" applyFont="1" applyFill="1" applyBorder="1" applyAlignment="1">
      <alignment horizontal="left" indent="1"/>
    </xf>
    <xf numFmtId="43" fontId="5" fillId="0" borderId="0" xfId="1" quotePrefix="1" applyFont="1" applyFill="1" applyBorder="1" applyAlignment="1">
      <alignment horizontal="left" indent="1"/>
    </xf>
    <xf numFmtId="49" fontId="5" fillId="0" borderId="8" xfId="2" applyNumberFormat="1" applyFont="1" applyFill="1" applyBorder="1" applyAlignment="1">
      <alignment horizontal="left" indent="2"/>
    </xf>
    <xf numFmtId="43" fontId="5" fillId="0" borderId="0" xfId="1" quotePrefix="1" applyFont="1" applyFill="1" applyBorder="1" applyAlignment="1">
      <alignment horizontal="left" indent="2"/>
    </xf>
    <xf numFmtId="49" fontId="6" fillId="0" borderId="8" xfId="2" applyNumberFormat="1" applyFont="1" applyFill="1" applyBorder="1" applyAlignment="1">
      <alignment horizontal="left" indent="3"/>
    </xf>
    <xf numFmtId="49" fontId="14" fillId="0" borderId="8" xfId="0" applyNumberFormat="1" applyFont="1" applyBorder="1"/>
    <xf numFmtId="49" fontId="14" fillId="0" borderId="8" xfId="2" applyNumberFormat="1" applyFont="1" applyFill="1" applyBorder="1"/>
    <xf numFmtId="49" fontId="2" fillId="7" borderId="5" xfId="0" applyNumberFormat="1" applyFont="1" applyFill="1" applyBorder="1" applyAlignment="1">
      <alignment horizontal="center" vertical="center"/>
    </xf>
    <xf numFmtId="164" fontId="2" fillId="7" borderId="6" xfId="0" applyNumberFormat="1" applyFont="1" applyFill="1" applyBorder="1" applyAlignment="1">
      <alignment horizontal="center" vertical="center" wrapText="1"/>
    </xf>
    <xf numFmtId="170" fontId="2" fillId="7" borderId="7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/>
    </xf>
    <xf numFmtId="169" fontId="3" fillId="0" borderId="2" xfId="0" applyNumberFormat="1" applyFont="1" applyFill="1" applyBorder="1"/>
    <xf numFmtId="169" fontId="3" fillId="0" borderId="4" xfId="0" applyNumberFormat="1" applyFont="1" applyFill="1" applyBorder="1"/>
    <xf numFmtId="0" fontId="4" fillId="0" borderId="0" xfId="0" applyFont="1" applyFill="1" applyBorder="1"/>
    <xf numFmtId="0" fontId="0" fillId="0" borderId="0" xfId="0" applyFill="1"/>
    <xf numFmtId="49" fontId="5" fillId="0" borderId="8" xfId="2" applyNumberFormat="1" applyFont="1" applyFill="1" applyBorder="1"/>
    <xf numFmtId="43" fontId="5" fillId="0" borderId="0" xfId="1" quotePrefix="1" applyFont="1" applyFill="1" applyBorder="1" applyAlignment="1">
      <alignment horizontal="left"/>
    </xf>
    <xf numFmtId="0" fontId="7" fillId="0" borderId="0" xfId="0" applyFont="1" applyFill="1" applyBorder="1" applyAlignment="1">
      <alignment horizontal="left" indent="3"/>
    </xf>
    <xf numFmtId="49" fontId="5" fillId="0" borderId="8" xfId="2" applyNumberFormat="1" applyFont="1" applyFill="1" applyBorder="1" applyAlignment="1">
      <alignment horizontal="left"/>
    </xf>
    <xf numFmtId="49" fontId="5" fillId="0" borderId="14" xfId="2" applyNumberFormat="1" applyFont="1" applyFill="1" applyBorder="1" applyAlignment="1">
      <alignment horizontal="left" indent="2"/>
    </xf>
    <xf numFmtId="43" fontId="5" fillId="0" borderId="18" xfId="1" quotePrefix="1" applyFont="1" applyFill="1" applyBorder="1" applyAlignment="1">
      <alignment horizontal="left" indent="2"/>
    </xf>
    <xf numFmtId="49" fontId="6" fillId="0" borderId="13" xfId="2" applyNumberFormat="1" applyFont="1" applyFill="1" applyBorder="1" applyAlignment="1">
      <alignment horizontal="left" indent="3"/>
    </xf>
    <xf numFmtId="0" fontId="7" fillId="0" borderId="2" xfId="0" applyFont="1" applyFill="1" applyBorder="1" applyAlignment="1">
      <alignment horizontal="left" indent="3"/>
    </xf>
    <xf numFmtId="0" fontId="17" fillId="0" borderId="0" xfId="0" applyFont="1" applyFill="1"/>
    <xf numFmtId="49" fontId="18" fillId="0" borderId="8" xfId="2" applyNumberFormat="1" applyFont="1" applyFill="1" applyBorder="1" applyAlignment="1">
      <alignment horizontal="left" indent="1"/>
    </xf>
    <xf numFmtId="0" fontId="17" fillId="0" borderId="0" xfId="0" applyFont="1" applyFill="1" applyBorder="1" applyAlignment="1">
      <alignment horizontal="left" indent="2"/>
    </xf>
    <xf numFmtId="0" fontId="2" fillId="0" borderId="0" xfId="0" applyFont="1" applyFill="1"/>
    <xf numFmtId="0" fontId="2" fillId="0" borderId="0" xfId="0" applyFont="1" applyFill="1" applyBorder="1"/>
    <xf numFmtId="43" fontId="2" fillId="0" borderId="0" xfId="0" applyNumberFormat="1" applyFont="1" applyFill="1"/>
    <xf numFmtId="43" fontId="17" fillId="0" borderId="0" xfId="0" applyNumberFormat="1" applyFont="1" applyFill="1"/>
    <xf numFmtId="43" fontId="0" fillId="0" borderId="0" xfId="0" applyNumberFormat="1" applyFill="1"/>
    <xf numFmtId="171" fontId="3" fillId="7" borderId="13" xfId="2" applyNumberFormat="1" applyFont="1" applyFill="1" applyBorder="1" applyAlignment="1"/>
    <xf numFmtId="171" fontId="14" fillId="0" borderId="9" xfId="2" applyNumberFormat="1" applyFont="1" applyFill="1" applyBorder="1"/>
    <xf numFmtId="171" fontId="0" fillId="0" borderId="0" xfId="0" applyNumberFormat="1"/>
    <xf numFmtId="171" fontId="3" fillId="0" borderId="8" xfId="2" applyNumberFormat="1" applyFont="1" applyFill="1" applyBorder="1"/>
    <xf numFmtId="171" fontId="3" fillId="0" borderId="0" xfId="2" applyNumberFormat="1" applyFont="1" applyFill="1" applyBorder="1"/>
    <xf numFmtId="171" fontId="3" fillId="0" borderId="9" xfId="2" applyNumberFormat="1" applyFont="1" applyFill="1" applyBorder="1"/>
    <xf numFmtId="171" fontId="15" fillId="0" borderId="9" xfId="0" applyNumberFormat="1" applyFont="1" applyBorder="1"/>
    <xf numFmtId="171" fontId="9" fillId="0" borderId="8" xfId="0" applyNumberFormat="1" applyFont="1" applyBorder="1"/>
    <xf numFmtId="171" fontId="9" fillId="0" borderId="0" xfId="0" applyNumberFormat="1" applyFont="1" applyBorder="1"/>
    <xf numFmtId="171" fontId="9" fillId="0" borderId="9" xfId="0" applyNumberFormat="1" applyFont="1" applyBorder="1"/>
    <xf numFmtId="171" fontId="4" fillId="0" borderId="9" xfId="2" applyNumberFormat="1" applyFont="1" applyFill="1" applyBorder="1" applyAlignment="1">
      <alignment horizontal="left"/>
    </xf>
    <xf numFmtId="171" fontId="4" fillId="0" borderId="8" xfId="2" applyNumberFormat="1" applyFont="1" applyFill="1" applyBorder="1" applyAlignment="1">
      <alignment horizontal="left"/>
    </xf>
    <xf numFmtId="171" fontId="4" fillId="0" borderId="0" xfId="2" applyNumberFormat="1" applyFont="1" applyFill="1" applyBorder="1" applyAlignment="1">
      <alignment horizontal="left"/>
    </xf>
    <xf numFmtId="171" fontId="6" fillId="0" borderId="9" xfId="2" quotePrefix="1" applyNumberFormat="1" applyFont="1" applyFill="1" applyBorder="1" applyAlignment="1">
      <alignment horizontal="left" indent="1"/>
    </xf>
    <xf numFmtId="171" fontId="6" fillId="0" borderId="8" xfId="2" quotePrefix="1" applyNumberFormat="1" applyFont="1" applyFill="1" applyBorder="1" applyAlignment="1">
      <alignment horizontal="left" indent="1"/>
    </xf>
    <xf numFmtId="171" fontId="6" fillId="0" borderId="0" xfId="2" quotePrefix="1" applyNumberFormat="1" applyFont="1" applyFill="1" applyBorder="1" applyAlignment="1">
      <alignment horizontal="left" indent="1"/>
    </xf>
    <xf numFmtId="171" fontId="4" fillId="0" borderId="9" xfId="2" quotePrefix="1" applyNumberFormat="1" applyFont="1" applyFill="1" applyBorder="1" applyAlignment="1">
      <alignment horizontal="left" indent="1"/>
    </xf>
    <xf numFmtId="171" fontId="4" fillId="0" borderId="8" xfId="2" quotePrefix="1" applyNumberFormat="1" applyFont="1" applyFill="1" applyBorder="1" applyAlignment="1">
      <alignment horizontal="left" indent="1"/>
    </xf>
    <xf numFmtId="171" fontId="4" fillId="0" borderId="0" xfId="2" quotePrefix="1" applyNumberFormat="1" applyFont="1" applyFill="1" applyBorder="1" applyAlignment="1">
      <alignment horizontal="left" indent="1"/>
    </xf>
    <xf numFmtId="171" fontId="3" fillId="0" borderId="11" xfId="2" applyNumberFormat="1" applyFont="1" applyFill="1" applyBorder="1" applyAlignment="1">
      <alignment horizontal="left" indent="1"/>
    </xf>
    <xf numFmtId="171" fontId="3" fillId="0" borderId="16" xfId="2" applyNumberFormat="1" applyFont="1" applyFill="1" applyBorder="1" applyAlignment="1">
      <alignment horizontal="left" indent="1"/>
    </xf>
    <xf numFmtId="171" fontId="3" fillId="0" borderId="1" xfId="2" applyNumberFormat="1" applyFont="1" applyFill="1" applyBorder="1" applyAlignment="1">
      <alignment horizontal="left" indent="1"/>
    </xf>
    <xf numFmtId="171" fontId="3" fillId="0" borderId="9" xfId="2" applyNumberFormat="1" applyFont="1" applyFill="1" applyBorder="1" applyAlignment="1">
      <alignment horizontal="left" indent="1"/>
    </xf>
    <xf numFmtId="171" fontId="3" fillId="0" borderId="8" xfId="2" applyNumberFormat="1" applyFont="1" applyFill="1" applyBorder="1" applyAlignment="1">
      <alignment horizontal="left" indent="1"/>
    </xf>
    <xf numFmtId="171" fontId="3" fillId="0" borderId="0" xfId="2" applyNumberFormat="1" applyFont="1" applyFill="1" applyBorder="1" applyAlignment="1">
      <alignment horizontal="left" indent="1"/>
    </xf>
    <xf numFmtId="171" fontId="4" fillId="0" borderId="9" xfId="2" applyNumberFormat="1" applyFont="1" applyFill="1" applyBorder="1"/>
    <xf numFmtId="171" fontId="4" fillId="0" borderId="8" xfId="2" applyNumberFormat="1" applyFont="1" applyFill="1" applyBorder="1"/>
    <xf numFmtId="171" fontId="4" fillId="0" borderId="0" xfId="2" applyNumberFormat="1" applyFont="1" applyFill="1" applyBorder="1"/>
    <xf numFmtId="171" fontId="3" fillId="0" borderId="11" xfId="2" applyNumberFormat="1" applyFont="1" applyFill="1" applyBorder="1" applyAlignment="1"/>
    <xf numFmtId="171" fontId="3" fillId="7" borderId="2" xfId="2" applyNumberFormat="1" applyFont="1" applyFill="1" applyBorder="1" applyAlignment="1"/>
    <xf numFmtId="171" fontId="3" fillId="7" borderId="12" xfId="2" applyNumberFormat="1" applyFont="1" applyFill="1" applyBorder="1" applyAlignment="1"/>
    <xf numFmtId="171" fontId="16" fillId="0" borderId="9" xfId="2" quotePrefix="1" applyNumberFormat="1" applyFont="1" applyFill="1" applyBorder="1" applyAlignment="1">
      <alignment horizontal="left" indent="1"/>
    </xf>
    <xf numFmtId="171" fontId="12" fillId="0" borderId="9" xfId="2" quotePrefix="1" applyNumberFormat="1" applyFont="1" applyFill="1" applyBorder="1" applyAlignment="1">
      <alignment horizontal="left" indent="1"/>
    </xf>
    <xf numFmtId="171" fontId="12" fillId="0" borderId="8" xfId="2" quotePrefix="1" applyNumberFormat="1" applyFont="1" applyFill="1" applyBorder="1" applyAlignment="1">
      <alignment horizontal="left" indent="1"/>
    </xf>
    <xf numFmtId="171" fontId="12" fillId="0" borderId="0" xfId="2" quotePrefix="1" applyNumberFormat="1" applyFont="1" applyFill="1" applyBorder="1" applyAlignment="1">
      <alignment horizontal="left" indent="1"/>
    </xf>
    <xf numFmtId="171" fontId="3" fillId="0" borderId="12" xfId="2" applyNumberFormat="1" applyFont="1" applyFill="1" applyBorder="1" applyAlignment="1"/>
    <xf numFmtId="171" fontId="14" fillId="0" borderId="9" xfId="0" applyNumberFormat="1" applyFont="1" applyBorder="1"/>
    <xf numFmtId="171" fontId="4" fillId="0" borderId="9" xfId="2" applyNumberFormat="1" applyFont="1" applyFill="1" applyBorder="1" applyAlignment="1">
      <alignment horizontal="left" indent="1"/>
    </xf>
    <xf numFmtId="171" fontId="4" fillId="0" borderId="8" xfId="2" applyNumberFormat="1" applyFont="1" applyFill="1" applyBorder="1" applyAlignment="1">
      <alignment horizontal="left" indent="1"/>
    </xf>
    <xf numFmtId="171" fontId="4" fillId="0" borderId="0" xfId="2" applyNumberFormat="1" applyFont="1" applyFill="1" applyBorder="1" applyAlignment="1">
      <alignment horizontal="left" indent="1"/>
    </xf>
    <xf numFmtId="171" fontId="2" fillId="0" borderId="9" xfId="0" applyNumberFormat="1" applyFont="1" applyFill="1" applyBorder="1"/>
    <xf numFmtId="171" fontId="2" fillId="0" borderId="0" xfId="0" applyNumberFormat="1" applyFont="1" applyFill="1"/>
    <xf numFmtId="171" fontId="2" fillId="0" borderId="8" xfId="0" applyNumberFormat="1" applyFont="1" applyFill="1" applyBorder="1"/>
    <xf numFmtId="171" fontId="2" fillId="0" borderId="0" xfId="0" applyNumberFormat="1" applyFont="1" applyFill="1" applyBorder="1"/>
    <xf numFmtId="171" fontId="17" fillId="0" borderId="9" xfId="0" applyNumberFormat="1" applyFont="1" applyFill="1" applyBorder="1"/>
    <xf numFmtId="171" fontId="17" fillId="0" borderId="0" xfId="0" applyNumberFormat="1" applyFont="1" applyFill="1"/>
    <xf numFmtId="171" fontId="17" fillId="0" borderId="8" xfId="0" applyNumberFormat="1" applyFont="1" applyFill="1" applyBorder="1"/>
    <xf numFmtId="171" fontId="17" fillId="0" borderId="0" xfId="0" applyNumberFormat="1" applyFont="1" applyFill="1" applyBorder="1"/>
    <xf numFmtId="171" fontId="0" fillId="0" borderId="9" xfId="0" applyNumberFormat="1" applyFill="1" applyBorder="1"/>
    <xf numFmtId="171" fontId="0" fillId="0" borderId="0" xfId="0" applyNumberFormat="1" applyFill="1"/>
    <xf numFmtId="171" fontId="0" fillId="0" borderId="8" xfId="0" applyNumberFormat="1" applyFill="1" applyBorder="1"/>
    <xf numFmtId="171" fontId="0" fillId="0" borderId="0" xfId="0" applyNumberFormat="1" applyFill="1" applyBorder="1"/>
    <xf numFmtId="171" fontId="0" fillId="0" borderId="12" xfId="0" applyNumberFormat="1" applyFill="1" applyBorder="1"/>
    <xf numFmtId="171" fontId="0" fillId="0" borderId="22" xfId="0" applyNumberFormat="1" applyFill="1" applyBorder="1"/>
    <xf numFmtId="171" fontId="0" fillId="0" borderId="23" xfId="0" applyNumberFormat="1" applyFill="1" applyBorder="1"/>
    <xf numFmtId="171" fontId="0" fillId="0" borderId="26" xfId="0" applyNumberFormat="1" applyFill="1" applyBorder="1"/>
    <xf numFmtId="171" fontId="0" fillId="0" borderId="25" xfId="0" applyNumberFormat="1" applyFill="1" applyBorder="1"/>
    <xf numFmtId="0" fontId="19" fillId="0" borderId="0" xfId="0" applyFont="1" applyFill="1"/>
    <xf numFmtId="49" fontId="20" fillId="0" borderId="8" xfId="2" applyNumberFormat="1" applyFont="1" applyFill="1" applyBorder="1" applyAlignment="1">
      <alignment horizontal="left" indent="2"/>
    </xf>
    <xf numFmtId="41" fontId="20" fillId="0" borderId="0" xfId="2" applyFont="1" applyFill="1" applyBorder="1" applyAlignment="1">
      <alignment horizontal="left" indent="2"/>
    </xf>
    <xf numFmtId="171" fontId="19" fillId="0" borderId="9" xfId="0" applyNumberFormat="1" applyFont="1" applyFill="1" applyBorder="1"/>
    <xf numFmtId="171" fontId="19" fillId="0" borderId="0" xfId="0" applyNumberFormat="1" applyFont="1" applyFill="1"/>
    <xf numFmtId="171" fontId="19" fillId="0" borderId="8" xfId="0" applyNumberFormat="1" applyFont="1" applyFill="1" applyBorder="1"/>
    <xf numFmtId="171" fontId="19" fillId="0" borderId="0" xfId="0" applyNumberFormat="1" applyFont="1" applyFill="1" applyBorder="1"/>
    <xf numFmtId="43" fontId="19" fillId="0" borderId="0" xfId="0" applyNumberFormat="1" applyFont="1" applyFill="1"/>
    <xf numFmtId="43" fontId="20" fillId="0" borderId="0" xfId="1" quotePrefix="1" applyFont="1" applyFill="1" applyBorder="1" applyAlignment="1">
      <alignment horizontal="left" indent="2"/>
    </xf>
    <xf numFmtId="0" fontId="22" fillId="0" borderId="0" xfId="0" applyFont="1" applyFill="1"/>
    <xf numFmtId="0" fontId="22" fillId="0" borderId="7" xfId="0" applyFont="1" applyFill="1" applyBorder="1" applyAlignment="1">
      <alignment horizontal="center" vertical="center"/>
    </xf>
    <xf numFmtId="0" fontId="22" fillId="0" borderId="5" xfId="0" applyFont="1" applyFill="1" applyBorder="1"/>
    <xf numFmtId="0" fontId="22" fillId="0" borderId="6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22" fillId="0" borderId="8" xfId="0" applyFont="1" applyFill="1" applyBorder="1"/>
    <xf numFmtId="166" fontId="22" fillId="0" borderId="0" xfId="0" applyNumberFormat="1" applyFont="1" applyFill="1" applyBorder="1" applyAlignment="1">
      <alignment horizontal="center" vertical="center"/>
    </xf>
    <xf numFmtId="49" fontId="14" fillId="0" borderId="8" xfId="1" applyNumberFormat="1" applyFont="1" applyFill="1" applyBorder="1"/>
    <xf numFmtId="169" fontId="14" fillId="0" borderId="0" xfId="1" applyNumberFormat="1" applyFont="1" applyFill="1" applyBorder="1"/>
    <xf numFmtId="171" fontId="14" fillId="0" borderId="9" xfId="1" applyNumberFormat="1" applyFont="1" applyFill="1" applyBorder="1"/>
    <xf numFmtId="171" fontId="14" fillId="0" borderId="0" xfId="0" applyNumberFormat="1" applyFont="1"/>
    <xf numFmtId="171" fontId="14" fillId="0" borderId="8" xfId="1" applyNumberFormat="1" applyFont="1" applyFill="1" applyBorder="1"/>
    <xf numFmtId="171" fontId="14" fillId="0" borderId="0" xfId="1" applyNumberFormat="1" applyFont="1" applyFill="1" applyBorder="1"/>
    <xf numFmtId="0" fontId="14" fillId="0" borderId="0" xfId="0" applyFont="1"/>
    <xf numFmtId="171" fontId="2" fillId="0" borderId="19" xfId="0" applyNumberFormat="1" applyFont="1" applyFill="1" applyBorder="1"/>
    <xf numFmtId="171" fontId="2" fillId="0" borderId="14" xfId="0" applyNumberFormat="1" applyFont="1" applyFill="1" applyBorder="1"/>
    <xf numFmtId="171" fontId="2" fillId="0" borderId="18" xfId="0" applyNumberFormat="1" applyFont="1" applyFill="1" applyBorder="1"/>
    <xf numFmtId="49" fontId="20" fillId="0" borderId="13" xfId="2" applyNumberFormat="1" applyFont="1" applyFill="1" applyBorder="1" applyAlignment="1">
      <alignment horizontal="left" indent="2"/>
    </xf>
    <xf numFmtId="43" fontId="20" fillId="0" borderId="2" xfId="1" quotePrefix="1" applyFont="1" applyFill="1" applyBorder="1" applyAlignment="1">
      <alignment horizontal="left" indent="2"/>
    </xf>
    <xf numFmtId="171" fontId="19" fillId="0" borderId="12" xfId="0" applyNumberFormat="1" applyFont="1" applyFill="1" applyBorder="1"/>
    <xf numFmtId="171" fontId="19" fillId="0" borderId="22" xfId="0" applyNumberFormat="1" applyFont="1" applyFill="1" applyBorder="1"/>
    <xf numFmtId="171" fontId="19" fillId="0" borderId="23" xfId="0" applyNumberFormat="1" applyFont="1" applyFill="1" applyBorder="1"/>
    <xf numFmtId="171" fontId="19" fillId="0" borderId="26" xfId="0" applyNumberFormat="1" applyFont="1" applyFill="1" applyBorder="1"/>
    <xf numFmtId="171" fontId="19" fillId="0" borderId="25" xfId="0" applyNumberFormat="1" applyFont="1" applyFill="1" applyBorder="1"/>
    <xf numFmtId="49" fontId="14" fillId="0" borderId="14" xfId="2" applyNumberFormat="1" applyFont="1" applyBorder="1"/>
    <xf numFmtId="169" fontId="14" fillId="0" borderId="3" xfId="0" applyNumberFormat="1" applyFont="1" applyFill="1" applyBorder="1"/>
    <xf numFmtId="171" fontId="14" fillId="0" borderId="15" xfId="2" applyNumberFormat="1" applyFont="1" applyFill="1" applyBorder="1"/>
    <xf numFmtId="171" fontId="23" fillId="0" borderId="0" xfId="0" applyNumberFormat="1" applyFont="1"/>
    <xf numFmtId="171" fontId="14" fillId="7" borderId="17" xfId="2" applyNumberFormat="1" applyFont="1" applyFill="1" applyBorder="1"/>
    <xf numFmtId="171" fontId="14" fillId="7" borderId="3" xfId="2" applyNumberFormat="1" applyFont="1" applyFill="1" applyBorder="1"/>
    <xf numFmtId="171" fontId="14" fillId="7" borderId="15" xfId="2" applyNumberFormat="1" applyFont="1" applyFill="1" applyBorder="1"/>
    <xf numFmtId="0" fontId="23" fillId="0" borderId="0" xfId="0" applyFont="1"/>
    <xf numFmtId="168" fontId="3" fillId="9" borderId="5" xfId="0" applyNumberFormat="1" applyFont="1" applyFill="1" applyBorder="1" applyAlignment="1">
      <alignment horizontal="center" vertical="center" wrapText="1"/>
    </xf>
    <xf numFmtId="168" fontId="3" fillId="9" borderId="6" xfId="0" applyNumberFormat="1" applyFont="1" applyFill="1" applyBorder="1" applyAlignment="1">
      <alignment horizontal="center" vertical="center" wrapText="1"/>
    </xf>
    <xf numFmtId="168" fontId="3" fillId="10" borderId="6" xfId="0" applyNumberFormat="1" applyFont="1" applyFill="1" applyBorder="1" applyAlignment="1">
      <alignment horizontal="center" vertical="center" wrapText="1"/>
    </xf>
    <xf numFmtId="168" fontId="3" fillId="11" borderId="6" xfId="0" applyNumberFormat="1" applyFont="1" applyFill="1" applyBorder="1" applyAlignment="1">
      <alignment horizontal="center" vertical="center" wrapText="1"/>
    </xf>
    <xf numFmtId="168" fontId="3" fillId="12" borderId="6" xfId="0" applyNumberFormat="1" applyFont="1" applyFill="1" applyBorder="1" applyAlignment="1">
      <alignment horizontal="center" vertical="center" wrapText="1"/>
    </xf>
    <xf numFmtId="168" fontId="3" fillId="12" borderId="7" xfId="0" applyNumberFormat="1" applyFont="1" applyFill="1" applyBorder="1" applyAlignment="1">
      <alignment horizontal="center" vertical="center" wrapText="1"/>
    </xf>
    <xf numFmtId="168" fontId="3" fillId="12" borderId="5" xfId="0" applyNumberFormat="1" applyFont="1" applyFill="1" applyBorder="1" applyAlignment="1">
      <alignment horizontal="center" vertical="center" wrapText="1"/>
    </xf>
    <xf numFmtId="165" fontId="22" fillId="0" borderId="0" xfId="1" applyNumberFormat="1" applyFont="1" applyFill="1" applyBorder="1" applyAlignment="1">
      <alignment horizontal="center" vertical="center"/>
    </xf>
    <xf numFmtId="0" fontId="22" fillId="10" borderId="6" xfId="0" applyFont="1" applyFill="1" applyBorder="1" applyAlignment="1">
      <alignment horizontal="center" vertical="center" wrapText="1"/>
    </xf>
    <xf numFmtId="164" fontId="22" fillId="10" borderId="0" xfId="0" applyNumberFormat="1" applyFont="1" applyFill="1" applyBorder="1" applyAlignment="1">
      <alignment horizontal="center" vertical="center" wrapText="1"/>
    </xf>
    <xf numFmtId="0" fontId="22" fillId="11" borderId="6" xfId="0" applyFont="1" applyFill="1" applyBorder="1" applyAlignment="1">
      <alignment horizontal="center" vertical="center" wrapText="1"/>
    </xf>
    <xf numFmtId="164" fontId="22" fillId="11" borderId="0" xfId="0" applyNumberFormat="1" applyFont="1" applyFill="1" applyBorder="1" applyAlignment="1">
      <alignment horizontal="center" vertical="center" wrapText="1"/>
    </xf>
    <xf numFmtId="0" fontId="22" fillId="9" borderId="27" xfId="0" applyFont="1" applyFill="1" applyBorder="1" applyAlignment="1">
      <alignment horizontal="center" vertical="center" wrapText="1"/>
    </xf>
    <xf numFmtId="164" fontId="22" fillId="9" borderId="28" xfId="0" applyNumberFormat="1" applyFont="1" applyFill="1" applyBorder="1" applyAlignment="1">
      <alignment horizontal="center" vertical="center" wrapText="1"/>
    </xf>
    <xf numFmtId="171" fontId="2" fillId="0" borderId="28" xfId="0" applyNumberFormat="1" applyFont="1" applyFill="1" applyBorder="1"/>
    <xf numFmtId="171" fontId="0" fillId="0" borderId="28" xfId="0" applyNumberFormat="1" applyFill="1" applyBorder="1"/>
    <xf numFmtId="171" fontId="0" fillId="0" borderId="29" xfId="0" applyNumberFormat="1" applyFill="1" applyBorder="1"/>
    <xf numFmtId="171" fontId="19" fillId="0" borderId="28" xfId="0" applyNumberFormat="1" applyFont="1" applyFill="1" applyBorder="1"/>
    <xf numFmtId="171" fontId="19" fillId="0" borderId="29" xfId="0" applyNumberFormat="1" applyFont="1" applyFill="1" applyBorder="1"/>
    <xf numFmtId="171" fontId="2" fillId="0" borderId="30" xfId="0" applyNumberFormat="1" applyFont="1" applyFill="1" applyBorder="1"/>
    <xf numFmtId="0" fontId="22" fillId="10" borderId="27" xfId="0" applyFont="1" applyFill="1" applyBorder="1" applyAlignment="1">
      <alignment horizontal="center" vertical="center" wrapText="1"/>
    </xf>
    <xf numFmtId="164" fontId="22" fillId="10" borderId="28" xfId="0" applyNumberFormat="1" applyFont="1" applyFill="1" applyBorder="1" applyAlignment="1">
      <alignment horizontal="center" vertical="center" wrapText="1"/>
    </xf>
    <xf numFmtId="0" fontId="22" fillId="11" borderId="27" xfId="0" applyFont="1" applyFill="1" applyBorder="1" applyAlignment="1">
      <alignment horizontal="center" vertical="center" wrapText="1"/>
    </xf>
    <xf numFmtId="164" fontId="22" fillId="11" borderId="28" xfId="0" applyNumberFormat="1" applyFont="1" applyFill="1" applyBorder="1" applyAlignment="1">
      <alignment horizontal="center" vertical="center" wrapText="1"/>
    </xf>
    <xf numFmtId="0" fontId="22" fillId="12" borderId="6" xfId="0" applyFont="1" applyFill="1" applyBorder="1" applyAlignment="1">
      <alignment horizontal="center" vertical="center" wrapText="1"/>
    </xf>
    <xf numFmtId="0" fontId="22" fillId="12" borderId="27" xfId="0" applyFont="1" applyFill="1" applyBorder="1" applyAlignment="1">
      <alignment horizontal="center" vertical="center" wrapText="1"/>
    </xf>
    <xf numFmtId="164" fontId="22" fillId="12" borderId="0" xfId="0" applyNumberFormat="1" applyFont="1" applyFill="1" applyBorder="1" applyAlignment="1">
      <alignment horizontal="center" vertical="center" wrapText="1"/>
    </xf>
    <xf numFmtId="164" fontId="22" fillId="12" borderId="28" xfId="0" applyNumberFormat="1" applyFont="1" applyFill="1" applyBorder="1" applyAlignment="1">
      <alignment horizontal="center" vertical="center" wrapText="1"/>
    </xf>
    <xf numFmtId="0" fontId="22" fillId="13" borderId="6" xfId="0" applyFont="1" applyFill="1" applyBorder="1" applyAlignment="1">
      <alignment horizontal="center" vertical="center" wrapText="1"/>
    </xf>
    <xf numFmtId="0" fontId="22" fillId="13" borderId="27" xfId="0" applyFont="1" applyFill="1" applyBorder="1" applyAlignment="1">
      <alignment horizontal="center" vertical="center" wrapText="1"/>
    </xf>
    <xf numFmtId="164" fontId="22" fillId="13" borderId="0" xfId="0" applyNumberFormat="1" applyFont="1" applyFill="1" applyBorder="1" applyAlignment="1">
      <alignment horizontal="center" vertical="center" wrapText="1"/>
    </xf>
    <xf numFmtId="164" fontId="22" fillId="13" borderId="28" xfId="0" applyNumberFormat="1" applyFont="1" applyFill="1" applyBorder="1" applyAlignment="1">
      <alignment horizontal="center" vertical="center" wrapText="1"/>
    </xf>
    <xf numFmtId="165" fontId="22" fillId="0" borderId="9" xfId="1" applyNumberFormat="1" applyFont="1" applyFill="1" applyBorder="1" applyAlignment="1">
      <alignment horizontal="center" vertical="center"/>
    </xf>
    <xf numFmtId="171" fontId="19" fillId="0" borderId="2" xfId="0" applyNumberFormat="1" applyFont="1" applyFill="1" applyBorder="1"/>
    <xf numFmtId="171" fontId="0" fillId="0" borderId="2" xfId="0" applyNumberFormat="1" applyFill="1" applyBorder="1"/>
    <xf numFmtId="171" fontId="0" fillId="0" borderId="4" xfId="0" applyNumberFormat="1" applyFill="1" applyBorder="1"/>
    <xf numFmtId="171" fontId="0" fillId="0" borderId="1" xfId="0" applyNumberFormat="1" applyFill="1" applyBorder="1"/>
    <xf numFmtId="171" fontId="19" fillId="0" borderId="4" xfId="0" applyNumberFormat="1" applyFont="1" applyFill="1" applyBorder="1"/>
    <xf numFmtId="0" fontId="22" fillId="0" borderId="7" xfId="0" applyFont="1" applyFill="1" applyBorder="1"/>
    <xf numFmtId="0" fontId="22" fillId="0" borderId="9" xfId="0" applyFont="1" applyFill="1" applyBorder="1"/>
    <xf numFmtId="0" fontId="22" fillId="9" borderId="6" xfId="0" applyFont="1" applyFill="1" applyBorder="1" applyAlignment="1">
      <alignment horizontal="center" vertical="center" wrapText="1"/>
    </xf>
    <xf numFmtId="164" fontId="22" fillId="9" borderId="0" xfId="0" applyNumberFormat="1" applyFont="1" applyFill="1" applyBorder="1" applyAlignment="1">
      <alignment horizontal="center" vertical="center" wrapText="1"/>
    </xf>
    <xf numFmtId="0" fontId="2" fillId="0" borderId="8" xfId="0" applyFont="1" applyFill="1" applyBorder="1"/>
    <xf numFmtId="0" fontId="17" fillId="0" borderId="8" xfId="0" applyFont="1" applyFill="1" applyBorder="1"/>
    <xf numFmtId="0" fontId="0" fillId="0" borderId="8" xfId="0" applyFill="1" applyBorder="1"/>
    <xf numFmtId="0" fontId="0" fillId="0" borderId="21" xfId="0" applyFill="1" applyBorder="1"/>
    <xf numFmtId="0" fontId="19" fillId="0" borderId="8" xfId="0" applyFont="1" applyFill="1" applyBorder="1"/>
    <xf numFmtId="0" fontId="2" fillId="0" borderId="14" xfId="0" applyFont="1" applyFill="1" applyBorder="1"/>
    <xf numFmtId="171" fontId="2" fillId="0" borderId="31" xfId="0" applyNumberFormat="1" applyFont="1" applyFill="1" applyBorder="1"/>
    <xf numFmtId="0" fontId="19" fillId="0" borderId="21" xfId="0" applyFont="1" applyFill="1" applyBorder="1"/>
    <xf numFmtId="0" fontId="0" fillId="0" borderId="32" xfId="0" applyFill="1" applyBorder="1"/>
    <xf numFmtId="0" fontId="2" fillId="0" borderId="9" xfId="0" applyFont="1" applyFill="1" applyBorder="1"/>
    <xf numFmtId="0" fontId="17" fillId="0" borderId="9" xfId="0" applyFont="1" applyFill="1" applyBorder="1"/>
    <xf numFmtId="0" fontId="0" fillId="0" borderId="9" xfId="0" applyFill="1" applyBorder="1"/>
    <xf numFmtId="0" fontId="19" fillId="0" borderId="9" xfId="0" applyFont="1" applyFill="1" applyBorder="1"/>
    <xf numFmtId="0" fontId="2" fillId="0" borderId="19" xfId="0" applyFont="1" applyFill="1" applyBorder="1"/>
    <xf numFmtId="0" fontId="19" fillId="0" borderId="24" xfId="0" applyFont="1" applyFill="1" applyBorder="1"/>
    <xf numFmtId="0" fontId="0" fillId="0" borderId="24" xfId="0" applyFill="1" applyBorder="1"/>
    <xf numFmtId="165" fontId="22" fillId="0" borderId="6" xfId="1" applyNumberFormat="1" applyFont="1" applyFill="1" applyBorder="1" applyAlignment="1">
      <alignment vertical="top"/>
    </xf>
    <xf numFmtId="165" fontId="22" fillId="0" borderId="7" xfId="1" applyNumberFormat="1" applyFont="1" applyFill="1" applyBorder="1" applyAlignment="1">
      <alignment vertical="top"/>
    </xf>
    <xf numFmtId="171" fontId="0" fillId="0" borderId="20" xfId="0" applyNumberFormat="1" applyFill="1" applyBorder="1"/>
    <xf numFmtId="171" fontId="0" fillId="0" borderId="11" xfId="0" applyNumberFormat="1" applyFill="1" applyBorder="1"/>
    <xf numFmtId="171" fontId="19" fillId="0" borderId="20" xfId="0" applyNumberFormat="1" applyFont="1" applyFill="1" applyBorder="1"/>
    <xf numFmtId="165" fontId="22" fillId="0" borderId="7" xfId="1" applyNumberFormat="1" applyFont="1" applyFill="1" applyBorder="1" applyAlignment="1">
      <alignment horizontal="center" vertical="center"/>
    </xf>
    <xf numFmtId="49" fontId="20" fillId="0" borderId="8" xfId="2" applyNumberFormat="1" applyFont="1" applyFill="1" applyBorder="1" applyAlignment="1">
      <alignment horizontal="left" indent="1"/>
    </xf>
    <xf numFmtId="43" fontId="20" fillId="0" borderId="0" xfId="1" quotePrefix="1" applyFont="1" applyFill="1" applyBorder="1" applyAlignment="1">
      <alignment horizontal="left" indent="1"/>
    </xf>
    <xf numFmtId="41" fontId="20" fillId="0" borderId="0" xfId="2" applyFont="1" applyFill="1" applyBorder="1"/>
    <xf numFmtId="171" fontId="19" fillId="0" borderId="0" xfId="0" applyNumberFormat="1" applyFont="1"/>
    <xf numFmtId="0" fontId="19" fillId="0" borderId="0" xfId="0" applyFont="1"/>
    <xf numFmtId="49" fontId="10" fillId="0" borderId="8" xfId="2" applyNumberFormat="1" applyFont="1" applyFill="1" applyBorder="1"/>
    <xf numFmtId="171" fontId="24" fillId="0" borderId="0" xfId="0" applyNumberFormat="1" applyFont="1"/>
    <xf numFmtId="0" fontId="24" fillId="0" borderId="0" xfId="0" applyFont="1"/>
    <xf numFmtId="0" fontId="4" fillId="0" borderId="0" xfId="0" applyFont="1" applyBorder="1" applyAlignment="1">
      <alignment horizontal="left"/>
    </xf>
    <xf numFmtId="0" fontId="10" fillId="0" borderId="0" xfId="0" quotePrefix="1" applyFont="1" applyBorder="1" applyAlignment="1">
      <alignment horizontal="left"/>
    </xf>
    <xf numFmtId="171" fontId="10" fillId="0" borderId="9" xfId="2" quotePrefix="1" applyNumberFormat="1" applyFont="1" applyFill="1" applyBorder="1" applyAlignment="1">
      <alignment horizontal="left" indent="1"/>
    </xf>
    <xf numFmtId="171" fontId="10" fillId="0" borderId="8" xfId="2" quotePrefix="1" applyNumberFormat="1" applyFont="1" applyFill="1" applyBorder="1" applyAlignment="1">
      <alignment horizontal="left" indent="1"/>
    </xf>
    <xf numFmtId="171" fontId="10" fillId="0" borderId="0" xfId="2" quotePrefix="1" applyNumberFormat="1" applyFont="1" applyFill="1" applyBorder="1" applyAlignment="1">
      <alignment horizontal="left" indent="1"/>
    </xf>
    <xf numFmtId="49" fontId="13" fillId="0" borderId="8" xfId="2" applyNumberFormat="1" applyFont="1" applyFill="1" applyBorder="1"/>
    <xf numFmtId="0" fontId="12" fillId="0" borderId="0" xfId="0" applyFont="1" applyBorder="1" applyAlignment="1">
      <alignment horizontal="left"/>
    </xf>
    <xf numFmtId="170" fontId="2" fillId="7" borderId="5" xfId="0" applyNumberFormat="1" applyFont="1" applyFill="1" applyBorder="1" applyAlignment="1">
      <alignment horizontal="center" vertical="center" wrapText="1"/>
    </xf>
    <xf numFmtId="171" fontId="14" fillId="0" borderId="8" xfId="2" applyNumberFormat="1" applyFont="1" applyFill="1" applyBorder="1"/>
    <xf numFmtId="171" fontId="15" fillId="0" borderId="8" xfId="0" applyNumberFormat="1" applyFont="1" applyBorder="1"/>
    <xf numFmtId="171" fontId="3" fillId="0" borderId="16" xfId="2" applyNumberFormat="1" applyFont="1" applyFill="1" applyBorder="1" applyAlignment="1"/>
    <xf numFmtId="171" fontId="16" fillId="0" borderId="8" xfId="2" quotePrefix="1" applyNumberFormat="1" applyFont="1" applyFill="1" applyBorder="1" applyAlignment="1">
      <alignment horizontal="left" indent="1"/>
    </xf>
    <xf numFmtId="171" fontId="3" fillId="0" borderId="13" xfId="2" applyNumberFormat="1" applyFont="1" applyFill="1" applyBorder="1" applyAlignment="1"/>
    <xf numFmtId="171" fontId="14" fillId="0" borderId="8" xfId="0" applyNumberFormat="1" applyFont="1" applyBorder="1"/>
    <xf numFmtId="171" fontId="14" fillId="0" borderId="17" xfId="2" applyNumberFormat="1" applyFont="1" applyFill="1" applyBorder="1"/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5" fillId="0" borderId="0" xfId="0" applyFont="1"/>
    <xf numFmtId="0" fontId="0" fillId="0" borderId="0" xfId="0" applyAlignment="1">
      <alignment horizontal="left" vertical="center" indent="1"/>
    </xf>
    <xf numFmtId="0" fontId="25" fillId="0" borderId="0" xfId="0" applyFont="1" applyAlignment="1">
      <alignment horizontal="left" vertical="center" indent="1"/>
    </xf>
    <xf numFmtId="0" fontId="28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21" fillId="0" borderId="0" xfId="0" applyFont="1" applyAlignment="1">
      <alignment horizontal="left" vertical="center" indent="1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49" fontId="22" fillId="0" borderId="6" xfId="0" applyNumberFormat="1" applyFont="1" applyFill="1" applyBorder="1" applyAlignment="1">
      <alignment horizontal="center" vertical="center"/>
    </xf>
    <xf numFmtId="49" fontId="22" fillId="0" borderId="4" xfId="0" applyNumberFormat="1" applyFont="1" applyFill="1" applyBorder="1" applyAlignment="1">
      <alignment horizontal="center" vertical="center"/>
    </xf>
    <xf numFmtId="49" fontId="5" fillId="0" borderId="0" xfId="2" applyNumberFormat="1" applyFont="1" applyFill="1" applyBorder="1"/>
    <xf numFmtId="49" fontId="18" fillId="0" borderId="0" xfId="2" applyNumberFormat="1" applyFont="1" applyFill="1" applyBorder="1" applyAlignment="1">
      <alignment horizontal="left" indent="1"/>
    </xf>
    <xf numFmtId="49" fontId="5" fillId="0" borderId="0" xfId="2" applyNumberFormat="1" applyFont="1" applyFill="1" applyBorder="1" applyAlignment="1">
      <alignment horizontal="left" indent="1"/>
    </xf>
    <xf numFmtId="49" fontId="5" fillId="0" borderId="0" xfId="2" applyNumberFormat="1" applyFont="1" applyFill="1" applyBorder="1" applyAlignment="1">
      <alignment horizontal="left" indent="2"/>
    </xf>
    <xf numFmtId="49" fontId="6" fillId="0" borderId="0" xfId="2" applyNumberFormat="1" applyFont="1" applyFill="1" applyBorder="1" applyAlignment="1">
      <alignment horizontal="left" indent="3"/>
    </xf>
    <xf numFmtId="49" fontId="6" fillId="0" borderId="2" xfId="2" applyNumberFormat="1" applyFont="1" applyFill="1" applyBorder="1" applyAlignment="1">
      <alignment horizontal="left" indent="3"/>
    </xf>
    <xf numFmtId="49" fontId="5" fillId="0" borderId="0" xfId="2" applyNumberFormat="1" applyFont="1" applyFill="1" applyBorder="1" applyAlignment="1">
      <alignment horizontal="left"/>
    </xf>
    <xf numFmtId="49" fontId="20" fillId="0" borderId="0" xfId="2" applyNumberFormat="1" applyFont="1" applyFill="1" applyBorder="1" applyAlignment="1">
      <alignment horizontal="left" indent="2"/>
    </xf>
    <xf numFmtId="49" fontId="20" fillId="0" borderId="2" xfId="2" applyNumberFormat="1" applyFont="1" applyFill="1" applyBorder="1" applyAlignment="1">
      <alignment horizontal="left" indent="2"/>
    </xf>
    <xf numFmtId="49" fontId="5" fillId="0" borderId="18" xfId="2" applyNumberFormat="1" applyFont="1" applyFill="1" applyBorder="1" applyAlignment="1">
      <alignment horizontal="left" indent="2"/>
    </xf>
    <xf numFmtId="43" fontId="7" fillId="0" borderId="0" xfId="0" applyNumberFormat="1" applyFont="1" applyFill="1" applyBorder="1" applyAlignment="1">
      <alignment horizontal="left" indent="3"/>
    </xf>
    <xf numFmtId="0" fontId="22" fillId="0" borderId="0" xfId="0" applyFont="1"/>
    <xf numFmtId="0" fontId="22" fillId="0" borderId="5" xfId="0" applyFont="1" applyBorder="1"/>
    <xf numFmtId="0" fontId="22" fillId="0" borderId="7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/>
    <xf numFmtId="0" fontId="22" fillId="0" borderId="9" xfId="0" applyFont="1" applyBorder="1" applyAlignment="1">
      <alignment horizontal="center" vertical="center"/>
    </xf>
    <xf numFmtId="0" fontId="22" fillId="0" borderId="8" xfId="0" applyFont="1" applyBorder="1"/>
    <xf numFmtId="164" fontId="22" fillId="9" borderId="0" xfId="0" applyNumberFormat="1" applyFont="1" applyFill="1" applyAlignment="1">
      <alignment horizontal="center" vertical="center" wrapText="1"/>
    </xf>
    <xf numFmtId="164" fontId="22" fillId="10" borderId="0" xfId="0" applyNumberFormat="1" applyFont="1" applyFill="1" applyAlignment="1">
      <alignment horizontal="center" vertical="center" wrapText="1"/>
    </xf>
    <xf numFmtId="164" fontId="22" fillId="11" borderId="0" xfId="0" applyNumberFormat="1" applyFont="1" applyFill="1" applyAlignment="1">
      <alignment horizontal="center" vertical="center" wrapText="1"/>
    </xf>
    <xf numFmtId="164" fontId="22" fillId="12" borderId="0" xfId="0" applyNumberFormat="1" applyFont="1" applyFill="1" applyAlignment="1">
      <alignment horizontal="center" vertical="center" wrapText="1"/>
    </xf>
    <xf numFmtId="164" fontId="22" fillId="13" borderId="0" xfId="0" applyNumberFormat="1" applyFont="1" applyFill="1" applyAlignment="1">
      <alignment horizontal="center" vertical="center" wrapText="1"/>
    </xf>
    <xf numFmtId="166" fontId="22" fillId="0" borderId="0" xfId="0" applyNumberFormat="1" applyFont="1" applyAlignment="1">
      <alignment horizontal="center" vertical="center"/>
    </xf>
    <xf numFmtId="0" fontId="22" fillId="0" borderId="9" xfId="0" applyFont="1" applyBorder="1"/>
    <xf numFmtId="0" fontId="2" fillId="0" borderId="0" xfId="0" applyFont="1"/>
    <xf numFmtId="171" fontId="2" fillId="0" borderId="9" xfId="0" applyNumberFormat="1" applyFont="1" applyBorder="1"/>
    <xf numFmtId="171" fontId="2" fillId="0" borderId="0" xfId="0" applyNumberFormat="1" applyFont="1"/>
    <xf numFmtId="0" fontId="2" fillId="0" borderId="8" xfId="0" applyFont="1" applyBorder="1"/>
    <xf numFmtId="171" fontId="2" fillId="0" borderId="28" xfId="0" applyNumberFormat="1" applyFont="1" applyBorder="1"/>
    <xf numFmtId="171" fontId="2" fillId="0" borderId="8" xfId="0" applyNumberFormat="1" applyFont="1" applyBorder="1"/>
    <xf numFmtId="0" fontId="2" fillId="0" borderId="9" xfId="0" applyFont="1" applyBorder="1"/>
    <xf numFmtId="43" fontId="2" fillId="0" borderId="0" xfId="0" applyNumberFormat="1" applyFont="1"/>
    <xf numFmtId="171" fontId="19" fillId="0" borderId="9" xfId="0" applyNumberFormat="1" applyFont="1" applyBorder="1"/>
    <xf numFmtId="0" fontId="19" fillId="0" borderId="8" xfId="0" applyFont="1" applyBorder="1"/>
    <xf numFmtId="171" fontId="19" fillId="0" borderId="28" xfId="0" applyNumberFormat="1" applyFont="1" applyBorder="1"/>
    <xf numFmtId="171" fontId="19" fillId="0" borderId="8" xfId="0" applyNumberFormat="1" applyFont="1" applyBorder="1"/>
    <xf numFmtId="0" fontId="19" fillId="0" borderId="9" xfId="0" applyFont="1" applyBorder="1"/>
    <xf numFmtId="43" fontId="19" fillId="0" borderId="0" xfId="0" applyNumberFormat="1" applyFont="1"/>
    <xf numFmtId="171" fontId="0" fillId="0" borderId="20" xfId="0" applyNumberFormat="1" applyBorder="1"/>
    <xf numFmtId="171" fontId="0" fillId="0" borderId="4" xfId="0" applyNumberFormat="1" applyBorder="1"/>
    <xf numFmtId="171" fontId="0" fillId="0" borderId="9" xfId="0" applyNumberFormat="1" applyBorder="1"/>
    <xf numFmtId="0" fontId="0" fillId="0" borderId="8" xfId="0" applyBorder="1"/>
    <xf numFmtId="171" fontId="0" fillId="0" borderId="28" xfId="0" applyNumberFormat="1" applyBorder="1"/>
    <xf numFmtId="171" fontId="0" fillId="0" borderId="8" xfId="0" applyNumberFormat="1" applyBorder="1"/>
    <xf numFmtId="0" fontId="0" fillId="0" borderId="9" xfId="0" applyBorder="1"/>
    <xf numFmtId="43" fontId="0" fillId="0" borderId="0" xfId="0" applyNumberFormat="1"/>
    <xf numFmtId="0" fontId="7" fillId="0" borderId="2" xfId="0" applyFont="1" applyBorder="1" applyAlignment="1">
      <alignment horizontal="left" indent="3"/>
    </xf>
    <xf numFmtId="171" fontId="0" fillId="0" borderId="12" xfId="0" applyNumberFormat="1" applyBorder="1"/>
    <xf numFmtId="171" fontId="0" fillId="0" borderId="2" xfId="0" applyNumberFormat="1" applyBorder="1"/>
    <xf numFmtId="0" fontId="0" fillId="0" borderId="21" xfId="0" applyBorder="1"/>
    <xf numFmtId="171" fontId="0" fillId="0" borderId="22" xfId="0" applyNumberFormat="1" applyBorder="1"/>
    <xf numFmtId="171" fontId="0" fillId="0" borderId="29" xfId="0" applyNumberFormat="1" applyBorder="1"/>
    <xf numFmtId="171" fontId="0" fillId="0" borderId="23" xfId="0" applyNumberFormat="1" applyBorder="1"/>
    <xf numFmtId="171" fontId="0" fillId="0" borderId="26" xfId="0" applyNumberFormat="1" applyBorder="1"/>
    <xf numFmtId="171" fontId="0" fillId="0" borderId="25" xfId="0" applyNumberFormat="1" applyBorder="1"/>
    <xf numFmtId="0" fontId="0" fillId="0" borderId="24" xfId="0" applyBorder="1"/>
    <xf numFmtId="171" fontId="0" fillId="0" borderId="11" xfId="0" applyNumberFormat="1" applyBorder="1"/>
    <xf numFmtId="171" fontId="0" fillId="0" borderId="1" xfId="0" applyNumberFormat="1" applyBorder="1"/>
    <xf numFmtId="0" fontId="0" fillId="0" borderId="32" xfId="0" applyBorder="1"/>
    <xf numFmtId="171" fontId="19" fillId="0" borderId="20" xfId="0" applyNumberFormat="1" applyFont="1" applyBorder="1"/>
    <xf numFmtId="171" fontId="19" fillId="0" borderId="4" xfId="0" applyNumberFormat="1" applyFont="1" applyBorder="1"/>
    <xf numFmtId="171" fontId="19" fillId="0" borderId="12" xfId="0" applyNumberFormat="1" applyFont="1" applyBorder="1"/>
    <xf numFmtId="171" fontId="19" fillId="0" borderId="2" xfId="0" applyNumberFormat="1" applyFont="1" applyBorder="1"/>
    <xf numFmtId="0" fontId="19" fillId="0" borderId="21" xfId="0" applyFont="1" applyBorder="1"/>
    <xf numFmtId="171" fontId="19" fillId="0" borderId="22" xfId="0" applyNumberFormat="1" applyFont="1" applyBorder="1"/>
    <xf numFmtId="171" fontId="19" fillId="0" borderId="29" xfId="0" applyNumberFormat="1" applyFont="1" applyBorder="1"/>
    <xf numFmtId="171" fontId="19" fillId="0" borderId="23" xfId="0" applyNumberFormat="1" applyFont="1" applyBorder="1"/>
    <xf numFmtId="171" fontId="19" fillId="0" borderId="26" xfId="0" applyNumberFormat="1" applyFont="1" applyBorder="1"/>
    <xf numFmtId="171" fontId="19" fillId="0" borderId="25" xfId="0" applyNumberFormat="1" applyFont="1" applyBorder="1"/>
    <xf numFmtId="0" fontId="19" fillId="0" borderId="24" xfId="0" applyFont="1" applyBorder="1"/>
    <xf numFmtId="171" fontId="2" fillId="0" borderId="31" xfId="0" applyNumberFormat="1" applyFont="1" applyBorder="1"/>
    <xf numFmtId="171" fontId="2" fillId="0" borderId="18" xfId="0" applyNumberFormat="1" applyFont="1" applyBorder="1"/>
    <xf numFmtId="171" fontId="2" fillId="0" borderId="19" xfId="0" applyNumberFormat="1" applyFont="1" applyBorder="1"/>
    <xf numFmtId="0" fontId="2" fillId="0" borderId="14" xfId="0" applyFont="1" applyBorder="1"/>
    <xf numFmtId="171" fontId="2" fillId="0" borderId="30" xfId="0" applyNumberFormat="1" applyFont="1" applyBorder="1"/>
    <xf numFmtId="171" fontId="2" fillId="0" borderId="14" xfId="0" applyNumberFormat="1" applyFont="1" applyBorder="1"/>
    <xf numFmtId="0" fontId="2" fillId="0" borderId="19" xfId="0" applyFont="1" applyBorder="1"/>
    <xf numFmtId="0" fontId="0" fillId="0" borderId="0" xfId="0" applyAlignment="1">
      <alignment horizontal="left" vertical="center" indent="3"/>
    </xf>
    <xf numFmtId="0" fontId="35" fillId="0" borderId="0" xfId="0" applyFont="1"/>
    <xf numFmtId="0" fontId="36" fillId="0" borderId="0" xfId="0" applyFont="1"/>
    <xf numFmtId="0" fontId="37" fillId="0" borderId="0" xfId="0" applyFont="1" applyAlignment="1">
      <alignment vertical="center"/>
    </xf>
    <xf numFmtId="0" fontId="35" fillId="0" borderId="0" xfId="0" applyFont="1" applyAlignment="1">
      <alignment horizontal="left" vertical="center" indent="1"/>
    </xf>
    <xf numFmtId="0" fontId="37" fillId="0" borderId="0" xfId="0" applyFont="1" applyAlignment="1">
      <alignment horizontal="left" vertical="center" indent="1"/>
    </xf>
    <xf numFmtId="0" fontId="38" fillId="0" borderId="0" xfId="0" applyFont="1" applyAlignment="1">
      <alignment vertical="center"/>
    </xf>
    <xf numFmtId="0" fontId="37" fillId="0" borderId="0" xfId="0" applyFont="1"/>
    <xf numFmtId="0" fontId="40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35" fillId="0" borderId="0" xfId="0" applyFont="1" applyAlignment="1">
      <alignment horizontal="left" vertical="center" indent="2"/>
    </xf>
    <xf numFmtId="0" fontId="44" fillId="0" borderId="0" xfId="0" applyFont="1"/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49" fontId="22" fillId="0" borderId="5" xfId="0" applyNumberFormat="1" applyFont="1" applyFill="1" applyBorder="1" applyAlignment="1">
      <alignment horizontal="center" vertical="center"/>
    </xf>
    <xf numFmtId="49" fontId="22" fillId="0" borderId="10" xfId="0" applyNumberFormat="1" applyFont="1" applyFill="1" applyBorder="1" applyAlignment="1">
      <alignment horizontal="center" vertical="center"/>
    </xf>
    <xf numFmtId="164" fontId="22" fillId="0" borderId="6" xfId="0" applyNumberFormat="1" applyFont="1" applyFill="1" applyBorder="1" applyAlignment="1">
      <alignment horizontal="center" vertical="center" wrapText="1"/>
    </xf>
    <xf numFmtId="164" fontId="22" fillId="0" borderId="4" xfId="0" applyNumberFormat="1" applyFont="1" applyFill="1" applyBorder="1" applyAlignment="1">
      <alignment horizontal="center" vertical="center" wrapText="1"/>
    </xf>
    <xf numFmtId="49" fontId="22" fillId="0" borderId="5" xfId="0" applyNumberFormat="1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164" fontId="22" fillId="0" borderId="6" xfId="0" applyNumberFormat="1" applyFont="1" applyBorder="1" applyAlignment="1">
      <alignment horizontal="center" vertical="center" wrapText="1"/>
    </xf>
    <xf numFmtId="164" fontId="22" fillId="0" borderId="4" xfId="0" applyNumberFormat="1" applyFont="1" applyBorder="1" applyAlignment="1">
      <alignment horizontal="center" vertical="center" wrapText="1"/>
    </xf>
    <xf numFmtId="49" fontId="2" fillId="2" borderId="0" xfId="0" applyNumberFormat="1" applyFont="1" applyFill="1" applyAlignment="1">
      <alignment horizontal="center" vertical="center"/>
    </xf>
    <xf numFmtId="164" fontId="3" fillId="2" borderId="0" xfId="0" applyNumberFormat="1" applyFont="1" applyFill="1" applyAlignment="1">
      <alignment horizontal="center" vertical="center" wrapText="1"/>
    </xf>
    <xf numFmtId="165" fontId="2" fillId="2" borderId="0" xfId="1" applyNumberFormat="1" applyFont="1" applyFill="1" applyAlignment="1">
      <alignment horizontal="center" vertical="center"/>
    </xf>
  </cellXfs>
  <cellStyles count="6">
    <cellStyle name="Comma" xfId="1" builtinId="3"/>
    <cellStyle name="Comma [0]" xfId="2" builtinId="6"/>
    <cellStyle name="Comma 19 2 2" xfId="5" xr:uid="{6D8C50FE-B370-41F3-A8CC-90EC476AB740}"/>
    <cellStyle name="Comma 3" xfId="3" xr:uid="{D12E00CD-384E-4B2F-A439-9F34D228EDFA}"/>
    <cellStyle name="Normal" xfId="0" builtinId="0"/>
    <cellStyle name="Normal 4" xfId="4" xr:uid="{810B8398-29F9-48F7-A643-D7B44E8C81DA}"/>
  </cellStyles>
  <dxfs count="648"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  <border>
        <left style="dotted">
          <color theme="1" tint="0.34998626667073579"/>
        </left>
        <right style="dotted">
          <color theme="1" tint="0.34998626667073579"/>
        </right>
        <top style="dotted">
          <color theme="1" tint="0.34998626667073579"/>
        </top>
        <bottom style="dotted">
          <color theme="1" tint="0.34998626667073579"/>
        </bottom>
        <vertical/>
        <horizontal/>
      </border>
    </dxf>
    <dxf>
      <fill>
        <patternFill patternType="none">
          <bgColor auto="1"/>
        </patternFill>
      </fill>
      <border>
        <right style="dashDotDot">
          <color rgb="FFFF0000"/>
        </right>
      </border>
    </dxf>
    <dxf>
      <fill>
        <patternFill patternType="solid">
          <bgColor theme="9" tint="0.79998168889431442"/>
        </patternFill>
      </fill>
      <border>
        <left style="dotted">
          <color theme="9" tint="-0.499984740745262"/>
        </left>
        <right style="dotted">
          <color theme="9" tint="-0.499984740745262"/>
        </right>
        <top style="dotted">
          <color theme="9" tint="-0.499984740745262"/>
        </top>
        <bottom style="dotted">
          <color theme="9" tint="-0.499984740745262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0</xdr:rowOff>
    </xdr:from>
    <xdr:to>
      <xdr:col>24</xdr:col>
      <xdr:colOff>562773</xdr:colOff>
      <xdr:row>47</xdr:row>
      <xdr:rowOff>124076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EA8C2A7-998F-4AE9-BC51-9D57C12725E9}"/>
            </a:ext>
          </a:extLst>
        </xdr:cNvPr>
        <xdr:cNvGrpSpPr/>
      </xdr:nvGrpSpPr>
      <xdr:grpSpPr>
        <a:xfrm>
          <a:off x="610098" y="2378137"/>
          <a:ext cx="14595028" cy="9113684"/>
          <a:chOff x="4267200" y="368300"/>
          <a:chExt cx="7315200" cy="336042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FBBFE76-2CBE-4D4C-93A3-2B9DCE2134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267200" y="368300"/>
            <a:ext cx="7315200" cy="3360421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4082E53-AA59-4EE4-AB6A-E4AF0AED8366}"/>
              </a:ext>
            </a:extLst>
          </xdr:cNvPr>
          <xdr:cNvSpPr/>
        </xdr:nvSpPr>
        <xdr:spPr>
          <a:xfrm>
            <a:off x="7404100" y="800100"/>
            <a:ext cx="4089400" cy="2413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7BEA72D-9A04-4DFE-9F63-E8389B5B922C}"/>
              </a:ext>
            </a:extLst>
          </xdr:cNvPr>
          <xdr:cNvSpPr/>
        </xdr:nvSpPr>
        <xdr:spPr>
          <a:xfrm>
            <a:off x="6424386" y="1063318"/>
            <a:ext cx="781957" cy="126510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F4BD1D18-8BFD-49E7-A5F8-3276C18D9ECB}"/>
              </a:ext>
            </a:extLst>
          </xdr:cNvPr>
          <xdr:cNvSpPr/>
        </xdr:nvSpPr>
        <xdr:spPr>
          <a:xfrm>
            <a:off x="6426200" y="1270000"/>
            <a:ext cx="831850" cy="1873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A5B0208F-1919-4FF5-8888-B9872A38E8BB}"/>
              </a:ext>
            </a:extLst>
          </xdr:cNvPr>
          <xdr:cNvSpPr/>
        </xdr:nvSpPr>
        <xdr:spPr>
          <a:xfrm>
            <a:off x="4660900" y="3435350"/>
            <a:ext cx="654050" cy="203200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8CFA8D2-A3B5-42E3-B9D9-B175C004B5CB}"/>
              </a:ext>
            </a:extLst>
          </xdr:cNvPr>
          <xdr:cNvSpPr/>
        </xdr:nvSpPr>
        <xdr:spPr>
          <a:xfrm>
            <a:off x="5683250" y="3429000"/>
            <a:ext cx="2736850" cy="184150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5EA2E95F-85EC-46B8-BF23-865F78872CDE}"/>
              </a:ext>
            </a:extLst>
          </xdr:cNvPr>
          <xdr:cNvSpPr/>
        </xdr:nvSpPr>
        <xdr:spPr>
          <a:xfrm flipV="1">
            <a:off x="4679950" y="755650"/>
            <a:ext cx="6902450" cy="2520950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31E54466-CCAF-4E36-8BFD-F1AD078F975C}"/>
              </a:ext>
            </a:extLst>
          </xdr:cNvPr>
          <xdr:cNvSpPr/>
        </xdr:nvSpPr>
        <xdr:spPr>
          <a:xfrm>
            <a:off x="7194550" y="412750"/>
            <a:ext cx="285750" cy="177800"/>
          </a:xfrm>
          <a:prstGeom prst="rect">
            <a:avLst/>
          </a:prstGeom>
          <a:noFill/>
          <a:ln>
            <a:solidFill>
              <a:srgbClr val="0070C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C52E9816-50B3-468E-AAF5-4A3CA2E115A4}"/>
              </a:ext>
            </a:extLst>
          </xdr:cNvPr>
          <xdr:cNvSpPr/>
        </xdr:nvSpPr>
        <xdr:spPr>
          <a:xfrm>
            <a:off x="6418943" y="889930"/>
            <a:ext cx="781957" cy="126510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2C12FA00-AE5E-4335-875E-8EF259307D58}"/>
              </a:ext>
            </a:extLst>
          </xdr:cNvPr>
          <xdr:cNvSpPr/>
        </xdr:nvSpPr>
        <xdr:spPr>
          <a:xfrm>
            <a:off x="4737100" y="826539"/>
            <a:ext cx="292100" cy="2348992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0</xdr:colOff>
      <xdr:row>78</xdr:row>
      <xdr:rowOff>18399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3EF287-41E6-445C-A4FC-AF70B0240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038" y="16785566"/>
          <a:ext cx="15275943" cy="2175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12</xdr:col>
      <xdr:colOff>0</xdr:colOff>
      <xdr:row>97</xdr:row>
      <xdr:rowOff>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B3B569-A05D-4214-A74C-38DBB5C9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038" y="21937453"/>
          <a:ext cx="6721415" cy="341472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83</xdr:row>
      <xdr:rowOff>4575</xdr:rowOff>
    </xdr:from>
    <xdr:to>
      <xdr:col>25</xdr:col>
      <xdr:colOff>0</xdr:colOff>
      <xdr:row>96</xdr:row>
      <xdr:rowOff>233272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534860-B1BF-415B-B060-FD02A1939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4528" y="21942028"/>
          <a:ext cx="6721415" cy="3410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141424</xdr:rowOff>
    </xdr:from>
    <xdr:to>
      <xdr:col>12</xdr:col>
      <xdr:colOff>0</xdr:colOff>
      <xdr:row>117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8CCFDA-F998-4F14-931B-FDAA7B62F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038" y="27350575"/>
          <a:ext cx="6721415" cy="297367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104</xdr:row>
      <xdr:rowOff>186001</xdr:rowOff>
    </xdr:from>
    <xdr:to>
      <xdr:col>25</xdr:col>
      <xdr:colOff>0</xdr:colOff>
      <xdr:row>117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BE2A3-83DF-45E9-B2D2-9CE4DA13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54528" y="27395152"/>
          <a:ext cx="6721415" cy="2929093"/>
        </a:xfrm>
        <a:prstGeom prst="rect">
          <a:avLst/>
        </a:prstGeom>
      </xdr:spPr>
    </xdr:pic>
    <xdr:clientData/>
  </xdr:twoCellAnchor>
  <xdr:twoCellAnchor editAs="oneCell">
    <xdr:from>
      <xdr:col>17</xdr:col>
      <xdr:colOff>514743</xdr:colOff>
      <xdr:row>274</xdr:row>
      <xdr:rowOff>4011</xdr:rowOff>
    </xdr:from>
    <xdr:to>
      <xdr:col>27</xdr:col>
      <xdr:colOff>453870</xdr:colOff>
      <xdr:row>284</xdr:row>
      <xdr:rowOff>141052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1B8307-4AC2-44B6-9A60-F0B0A2AC4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6410" y="60341462"/>
          <a:ext cx="6040107" cy="2502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542135</xdr:colOff>
      <xdr:row>285</xdr:row>
      <xdr:rowOff>88194</xdr:rowOff>
    </xdr:from>
    <xdr:to>
      <xdr:col>34</xdr:col>
      <xdr:colOff>401134</xdr:colOff>
      <xdr:row>306</xdr:row>
      <xdr:rowOff>100719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0AEDD12-7A66-4FF9-8EB9-E886CC71A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3410" y="63027900"/>
          <a:ext cx="12671057" cy="4980466"/>
        </a:xfrm>
        <a:prstGeom prst="rect">
          <a:avLst/>
        </a:prstGeom>
      </xdr:spPr>
    </xdr:pic>
    <xdr:clientData/>
  </xdr:twoCellAnchor>
  <xdr:twoCellAnchor editAs="oneCell">
    <xdr:from>
      <xdr:col>14</xdr:col>
      <xdr:colOff>211667</xdr:colOff>
      <xdr:row>292</xdr:row>
      <xdr:rowOff>205959</xdr:rowOff>
    </xdr:from>
    <xdr:to>
      <xdr:col>35</xdr:col>
      <xdr:colOff>302636</xdr:colOff>
      <xdr:row>314</xdr:row>
      <xdr:rowOff>86654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8A7DC1-BB42-4476-8507-22657E6D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3040" y="64801645"/>
          <a:ext cx="12903027" cy="5085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161864</xdr:rowOff>
    </xdr:from>
    <xdr:to>
      <xdr:col>12</xdr:col>
      <xdr:colOff>1</xdr:colOff>
      <xdr:row>313</xdr:row>
      <xdr:rowOff>195627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DA06514-2E91-432A-8A9B-4C5C4C64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026178"/>
          <a:ext cx="7321177" cy="973307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-1</xdr:rowOff>
    </xdr:from>
    <xdr:to>
      <xdr:col>25</xdr:col>
      <xdr:colOff>0</xdr:colOff>
      <xdr:row>166</xdr:row>
      <xdr:rowOff>186763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25B272AD-218A-4455-B463-4CB3753AD74A}"/>
            </a:ext>
          </a:extLst>
        </xdr:cNvPr>
        <xdr:cNvGrpSpPr/>
      </xdr:nvGrpSpPr>
      <xdr:grpSpPr>
        <a:xfrm>
          <a:off x="610098" y="30616960"/>
          <a:ext cx="14642353" cy="7844117"/>
          <a:chOff x="3775699" y="32911758"/>
          <a:chExt cx="13955878" cy="6751555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C11390D-7A2C-4A19-860B-4F562D0C9C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775699" y="32911758"/>
            <a:ext cx="13955878" cy="6751555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7A2A6989-7266-4F63-BB76-BC4945BB245D}"/>
              </a:ext>
            </a:extLst>
          </xdr:cNvPr>
          <xdr:cNvSpPr/>
        </xdr:nvSpPr>
        <xdr:spPr>
          <a:xfrm>
            <a:off x="3926816" y="33843537"/>
            <a:ext cx="692410" cy="5274693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2E200580-9E33-4002-ACEC-439821A3B9CD}"/>
              </a:ext>
            </a:extLst>
          </xdr:cNvPr>
          <xdr:cNvSpPr/>
        </xdr:nvSpPr>
        <xdr:spPr>
          <a:xfrm>
            <a:off x="4691111" y="33843537"/>
            <a:ext cx="9176050" cy="527469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DDA789C4-982F-4350-9397-378397C61A2A}"/>
              </a:ext>
            </a:extLst>
          </xdr:cNvPr>
          <xdr:cNvSpPr/>
        </xdr:nvSpPr>
        <xdr:spPr>
          <a:xfrm>
            <a:off x="14352730" y="33853521"/>
            <a:ext cx="3282331" cy="5274693"/>
          </a:xfrm>
          <a:prstGeom prst="rect">
            <a:avLst/>
          </a:prstGeom>
          <a:noFill/>
          <a:ln w="28575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ACFAAD9B-7AC6-42B1-9804-AB6FAE0448C3}"/>
              </a:ext>
            </a:extLst>
          </xdr:cNvPr>
          <xdr:cNvSpPr/>
        </xdr:nvSpPr>
        <xdr:spPr>
          <a:xfrm>
            <a:off x="6432870" y="39058324"/>
            <a:ext cx="5785887" cy="404363"/>
          </a:xfrm>
          <a:prstGeom prst="rect">
            <a:avLst/>
          </a:prstGeom>
          <a:noFill/>
          <a:ln w="28575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E98E7703-0C1F-429F-955F-4A4DB691D963}"/>
              </a:ext>
            </a:extLst>
          </xdr:cNvPr>
          <xdr:cNvSpPr/>
        </xdr:nvSpPr>
        <xdr:spPr>
          <a:xfrm>
            <a:off x="9034772" y="33379267"/>
            <a:ext cx="4760503" cy="250107"/>
          </a:xfrm>
          <a:prstGeom prst="rect">
            <a:avLst/>
          </a:prstGeom>
          <a:noFill/>
          <a:ln w="28575">
            <a:solidFill>
              <a:srgbClr val="0070C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 editAs="oneCell">
    <xdr:from>
      <xdr:col>0</xdr:col>
      <xdr:colOff>0</xdr:colOff>
      <xdr:row>197</xdr:row>
      <xdr:rowOff>222074</xdr:rowOff>
    </xdr:from>
    <xdr:to>
      <xdr:col>24</xdr:col>
      <xdr:colOff>0</xdr:colOff>
      <xdr:row>210</xdr:row>
      <xdr:rowOff>67527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E680776-EA00-4BD4-B84B-26AF9ECA6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323447"/>
          <a:ext cx="14642353" cy="2310747"/>
        </a:xfrm>
        <a:prstGeom prst="rect">
          <a:avLst/>
        </a:prstGeom>
      </xdr:spPr>
    </xdr:pic>
    <xdr:clientData/>
  </xdr:twoCellAnchor>
  <xdr:twoCellAnchor editAs="oneCell">
    <xdr:from>
      <xdr:col>0</xdr:col>
      <xdr:colOff>24902</xdr:colOff>
      <xdr:row>214</xdr:row>
      <xdr:rowOff>159820</xdr:rowOff>
    </xdr:from>
    <xdr:to>
      <xdr:col>24</xdr:col>
      <xdr:colOff>24902</xdr:colOff>
      <xdr:row>220</xdr:row>
      <xdr:rowOff>124490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D471850-F354-45A0-B9A3-9C54CF3C0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02" y="47473545"/>
          <a:ext cx="14642353" cy="1197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147369</xdr:rowOff>
    </xdr:from>
    <xdr:to>
      <xdr:col>24</xdr:col>
      <xdr:colOff>0</xdr:colOff>
      <xdr:row>228</xdr:row>
      <xdr:rowOff>155307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1BBCD14-3C87-424B-868B-210E0837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440800"/>
          <a:ext cx="14642353" cy="75499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F%20Form_Manual_Budget%20Contr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 Comparasi"/>
      <sheetName val="CF YTD 2025"/>
      <sheetName val="Panduan"/>
      <sheetName val="Cash Out-Jan 25"/>
      <sheetName val="Cash In-Jan 25"/>
      <sheetName val="Cash In-Agu 25"/>
      <sheetName val="Cash Out-Agu 25"/>
      <sheetName val="Cash Out-Des 25"/>
      <sheetName val="Cash In-Des 25"/>
    </sheetNames>
    <sheetDataSet>
      <sheetData sheetId="0"/>
      <sheetData sheetId="1">
        <row r="3">
          <cell r="E3">
            <v>45658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88AC-EFF2-4BF5-90C1-A44FAA605517}">
  <dimension ref="A1:R105"/>
  <sheetViews>
    <sheetView workbookViewId="0">
      <selection activeCell="E13" sqref="E13"/>
    </sheetView>
  </sheetViews>
  <sheetFormatPr defaultColWidth="24.6328125" defaultRowHeight="14.5"/>
  <cols>
    <col min="1" max="1" width="24.6328125" style="57"/>
    <col min="2" max="2" width="25.81640625" style="31" customWidth="1"/>
    <col min="3" max="3" width="14.08984375" style="31" bestFit="1" customWidth="1"/>
    <col min="4" max="6" width="14.08984375" style="31" customWidth="1"/>
    <col min="7" max="17" width="24.6328125" style="31"/>
  </cols>
  <sheetData>
    <row r="1" spans="1:18">
      <c r="C1" s="31" t="s">
        <v>227</v>
      </c>
      <c r="D1" s="31" t="s">
        <v>228</v>
      </c>
      <c r="E1" s="31" t="s">
        <v>229</v>
      </c>
      <c r="F1" s="31" t="s">
        <v>230</v>
      </c>
    </row>
    <row r="2" spans="1:18" ht="24">
      <c r="A2" s="57" t="s">
        <v>0</v>
      </c>
      <c r="B2" s="22" t="s">
        <v>156</v>
      </c>
      <c r="C2" s="56">
        <v>45658</v>
      </c>
      <c r="D2" s="66"/>
      <c r="E2" s="66"/>
      <c r="F2" s="66"/>
      <c r="G2" s="56">
        <v>45689</v>
      </c>
      <c r="H2" s="56">
        <v>45717</v>
      </c>
      <c r="I2" s="56">
        <v>45748</v>
      </c>
      <c r="J2" s="56">
        <v>45778</v>
      </c>
      <c r="K2" s="56">
        <v>45809</v>
      </c>
      <c r="L2" s="56">
        <v>45839</v>
      </c>
      <c r="M2" s="56">
        <v>45870</v>
      </c>
      <c r="N2" s="56">
        <v>45901</v>
      </c>
      <c r="O2" s="56">
        <v>45931</v>
      </c>
      <c r="P2" s="56">
        <v>45962</v>
      </c>
      <c r="Q2" s="56">
        <v>45992</v>
      </c>
      <c r="R2" s="56" t="s">
        <v>221</v>
      </c>
    </row>
    <row r="3" spans="1:18">
      <c r="A3" s="58"/>
      <c r="B3" s="23" t="s">
        <v>157</v>
      </c>
      <c r="C3" s="24">
        <v>37150957243</v>
      </c>
      <c r="D3" s="24"/>
      <c r="E3" s="24"/>
      <c r="F3" s="24"/>
      <c r="G3" s="24">
        <v>22303971080</v>
      </c>
      <c r="H3" s="24">
        <v>25161888428</v>
      </c>
      <c r="I3" s="24">
        <v>20486588402</v>
      </c>
      <c r="J3" s="24">
        <v>14351301223</v>
      </c>
      <c r="K3" s="24">
        <v>16974835750</v>
      </c>
      <c r="L3" s="24">
        <v>22303971080</v>
      </c>
      <c r="M3" s="24">
        <v>28445106445.59</v>
      </c>
      <c r="N3" s="24">
        <v>0</v>
      </c>
      <c r="O3" s="24">
        <v>0</v>
      </c>
      <c r="P3" s="24">
        <v>0</v>
      </c>
      <c r="Q3" s="24">
        <v>0</v>
      </c>
      <c r="R3" s="24">
        <f>SUM($C3:$Q3)</f>
        <v>187178619651.59</v>
      </c>
    </row>
    <row r="4" spans="1:18">
      <c r="A4" s="58"/>
      <c r="B4" s="25" t="s">
        <v>158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</row>
    <row r="5" spans="1:18">
      <c r="B5" s="27" t="s">
        <v>159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>
        <f t="shared" ref="R5:R67" si="0">SUM($C5:$Q5)</f>
        <v>0</v>
      </c>
    </row>
    <row r="6" spans="1:18">
      <c r="A6" s="57" t="s">
        <v>7</v>
      </c>
      <c r="B6" s="29" t="s">
        <v>160</v>
      </c>
      <c r="C6" s="38" t="str">
        <f ca="1">IFERROR(
  INDEX(
    INDIRECT("'Cash In-" &amp; TEXT(C$2,"mmm yy") &amp; "'!D:D"),
    MATCH(
     $A6,
      INDIRECT("'Cash In-" &amp; TEXT(C$2,"mmm yy") &amp; "'!A:A"),
      0
    )
  ),
  "-"
)</f>
        <v>-</v>
      </c>
      <c r="D6" s="38"/>
      <c r="E6" s="38"/>
      <c r="F6" s="38"/>
      <c r="G6" s="38" t="str">
        <f t="shared" ref="G6:Q6" ca="1" si="1">IFERROR(
  INDEX(
    INDIRECT("'Cash In-" &amp; TEXT(G$2,"mmm yy") &amp; "'!D:D"),
    MATCH(
     $A6,
      INDIRECT("'Cash In-" &amp; TEXT(G$2,"mmm yy") &amp; "'!A:A"),
      0
    )
  ),
  "-"
)</f>
        <v>-</v>
      </c>
      <c r="H6" s="38" t="str">
        <f t="shared" ca="1" si="1"/>
        <v>-</v>
      </c>
      <c r="I6" s="38" t="str">
        <f t="shared" ca="1" si="1"/>
        <v>-</v>
      </c>
      <c r="J6" s="38" t="str">
        <f t="shared" ca="1" si="1"/>
        <v>-</v>
      </c>
      <c r="K6" s="38" t="str">
        <f t="shared" ca="1" si="1"/>
        <v>-</v>
      </c>
      <c r="L6" s="38" t="str">
        <f t="shared" ca="1" si="1"/>
        <v>-</v>
      </c>
      <c r="M6" s="38" t="str">
        <f t="shared" ca="1" si="1"/>
        <v>-</v>
      </c>
      <c r="N6" s="38" t="str">
        <f t="shared" ca="1" si="1"/>
        <v>-</v>
      </c>
      <c r="O6" s="38" t="str">
        <f t="shared" ca="1" si="1"/>
        <v>-</v>
      </c>
      <c r="P6" s="38" t="str">
        <f t="shared" ca="1" si="1"/>
        <v>-</v>
      </c>
      <c r="Q6" s="38">
        <f t="shared" ca="1" si="1"/>
        <v>0</v>
      </c>
      <c r="R6" s="38">
        <f t="shared" ca="1" si="0"/>
        <v>0</v>
      </c>
    </row>
    <row r="7" spans="1:18">
      <c r="A7" s="57" t="s">
        <v>17</v>
      </c>
      <c r="B7" s="29" t="s">
        <v>161</v>
      </c>
      <c r="C7" s="38" t="str">
        <f ca="1">IFERROR(
  INDEX(
    INDIRECT("'Cash In-" &amp; TEXT(C$2,"mmm yy") &amp; "'!D:D"),
    MATCH(
      $A7,
      INDIRECT("'Cash In-" &amp; TEXT(C$2,"mmm yy") &amp; "'!A:A"),
      0
    )
  ),
  "-"
)</f>
        <v>-</v>
      </c>
      <c r="D7" s="38"/>
      <c r="E7" s="38"/>
      <c r="F7" s="38"/>
      <c r="G7" s="38" t="str">
        <f t="shared" ref="G7:Q8" ca="1" si="2">IFERROR(
  INDEX(
    INDIRECT("'Cash In-" &amp; TEXT(G$2,"mmm yy") &amp; "'!D:D"),
    MATCH(
      $A7,
      INDIRECT("'Cash In-" &amp; TEXT(G$2,"mmm yy") &amp; "'!A:A"),
      0
    )
  ),
  "-"
)</f>
        <v>-</v>
      </c>
      <c r="H7" s="38" t="str">
        <f t="shared" ca="1" si="2"/>
        <v>-</v>
      </c>
      <c r="I7" s="38" t="str">
        <f t="shared" ca="1" si="2"/>
        <v>-</v>
      </c>
      <c r="J7" s="38" t="str">
        <f t="shared" ca="1" si="2"/>
        <v>-</v>
      </c>
      <c r="K7" s="38" t="str">
        <f t="shared" ca="1" si="2"/>
        <v>-</v>
      </c>
      <c r="L7" s="38" t="str">
        <f t="shared" ca="1" si="2"/>
        <v>-</v>
      </c>
      <c r="M7" s="38" t="str">
        <f t="shared" ca="1" si="2"/>
        <v>-</v>
      </c>
      <c r="N7" s="38" t="str">
        <f t="shared" ca="1" si="2"/>
        <v>-</v>
      </c>
      <c r="O7" s="38" t="str">
        <f t="shared" ca="1" si="2"/>
        <v>-</v>
      </c>
      <c r="P7" s="38" t="str">
        <f t="shared" ca="1" si="2"/>
        <v>-</v>
      </c>
      <c r="Q7" s="38">
        <f t="shared" ca="1" si="2"/>
        <v>5</v>
      </c>
      <c r="R7" s="38">
        <f t="shared" ca="1" si="0"/>
        <v>5</v>
      </c>
    </row>
    <row r="8" spans="1:18">
      <c r="A8" s="57" t="s">
        <v>86</v>
      </c>
      <c r="B8" s="29" t="s">
        <v>162</v>
      </c>
      <c r="C8" s="38" t="str">
        <f ca="1">IFERROR(
  INDEX(
    INDIRECT("'Cash In-" &amp; TEXT(C$2,"mmm yy") &amp; "'!D:D"),
    MATCH(
      $A8,
      INDIRECT("'Cash In-" &amp; TEXT(C$2,"mmm yy") &amp; "'!A:A"),
      0
    )
  ),
  "-"
)</f>
        <v>-</v>
      </c>
      <c r="D8" s="38"/>
      <c r="E8" s="38"/>
      <c r="F8" s="38"/>
      <c r="G8" s="38" t="str">
        <f t="shared" ca="1" si="2"/>
        <v>-</v>
      </c>
      <c r="H8" s="38" t="str">
        <f t="shared" ca="1" si="2"/>
        <v>-</v>
      </c>
      <c r="I8" s="38" t="str">
        <f t="shared" ca="1" si="2"/>
        <v>-</v>
      </c>
      <c r="J8" s="38" t="str">
        <f t="shared" ca="1" si="2"/>
        <v>-</v>
      </c>
      <c r="K8" s="38" t="str">
        <f t="shared" ca="1" si="2"/>
        <v>-</v>
      </c>
      <c r="L8" s="38" t="str">
        <f t="shared" ca="1" si="2"/>
        <v>-</v>
      </c>
      <c r="M8" s="38" t="str">
        <f t="shared" ca="1" si="2"/>
        <v>-</v>
      </c>
      <c r="N8" s="38" t="str">
        <f t="shared" ca="1" si="2"/>
        <v>-</v>
      </c>
      <c r="O8" s="38" t="str">
        <f t="shared" ca="1" si="2"/>
        <v>-</v>
      </c>
      <c r="P8" s="38" t="str">
        <f t="shared" ca="1" si="2"/>
        <v>-</v>
      </c>
      <c r="Q8" s="38">
        <f t="shared" ca="1" si="2"/>
        <v>0</v>
      </c>
      <c r="R8" s="38">
        <f t="shared" ca="1" si="0"/>
        <v>0</v>
      </c>
    </row>
    <row r="9" spans="1:18"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>
        <f t="shared" si="0"/>
        <v>0</v>
      </c>
    </row>
    <row r="10" spans="1:18">
      <c r="A10" s="58"/>
      <c r="B10" s="32" t="s">
        <v>163</v>
      </c>
      <c r="C10" s="33">
        <f ca="1">SUBTOTAL(9,C6:C8)</f>
        <v>0</v>
      </c>
      <c r="D10" s="33"/>
      <c r="E10" s="33"/>
      <c r="F10" s="33"/>
      <c r="G10" s="33">
        <f t="shared" ref="G10:Q10" ca="1" si="3">SUBTOTAL(9,G6:G8)</f>
        <v>0</v>
      </c>
      <c r="H10" s="33">
        <f t="shared" ca="1" si="3"/>
        <v>0</v>
      </c>
      <c r="I10" s="33">
        <f t="shared" ca="1" si="3"/>
        <v>0</v>
      </c>
      <c r="J10" s="33">
        <f t="shared" ca="1" si="3"/>
        <v>0</v>
      </c>
      <c r="K10" s="33">
        <f t="shared" ca="1" si="3"/>
        <v>0</v>
      </c>
      <c r="L10" s="33">
        <f t="shared" ca="1" si="3"/>
        <v>0</v>
      </c>
      <c r="M10" s="33">
        <f t="shared" ca="1" si="3"/>
        <v>0</v>
      </c>
      <c r="N10" s="33">
        <f t="shared" ca="1" si="3"/>
        <v>0</v>
      </c>
      <c r="O10" s="33">
        <f t="shared" ca="1" si="3"/>
        <v>0</v>
      </c>
      <c r="P10" s="33">
        <f t="shared" ca="1" si="3"/>
        <v>0</v>
      </c>
      <c r="Q10" s="33">
        <f t="shared" ca="1" si="3"/>
        <v>5</v>
      </c>
      <c r="R10" s="33">
        <f t="shared" ca="1" si="0"/>
        <v>5</v>
      </c>
    </row>
    <row r="11" spans="1:18">
      <c r="A11" s="59"/>
      <c r="B11" s="34" t="s">
        <v>164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>
        <f t="shared" si="0"/>
        <v>0</v>
      </c>
    </row>
    <row r="12" spans="1:18">
      <c r="A12" s="59"/>
      <c r="B12" s="36" t="s">
        <v>160</v>
      </c>
      <c r="C12" s="30">
        <f ca="1">SUBTOTAL(9,C13:C14)</f>
        <v>0</v>
      </c>
      <c r="D12" s="30"/>
      <c r="E12" s="30"/>
      <c r="F12" s="30"/>
      <c r="G12" s="30">
        <f t="shared" ref="G12:Q12" ca="1" si="4">SUBTOTAL(9,G13:G14)</f>
        <v>0</v>
      </c>
      <c r="H12" s="30">
        <f t="shared" ca="1" si="4"/>
        <v>0</v>
      </c>
      <c r="I12" s="30">
        <f t="shared" ca="1" si="4"/>
        <v>0</v>
      </c>
      <c r="J12" s="30">
        <f t="shared" ca="1" si="4"/>
        <v>0</v>
      </c>
      <c r="K12" s="30">
        <f t="shared" ca="1" si="4"/>
        <v>0</v>
      </c>
      <c r="L12" s="30">
        <f t="shared" ca="1" si="4"/>
        <v>0</v>
      </c>
      <c r="M12" s="30">
        <f t="shared" ca="1" si="4"/>
        <v>0</v>
      </c>
      <c r="N12" s="30">
        <f t="shared" ca="1" si="4"/>
        <v>0</v>
      </c>
      <c r="O12" s="30">
        <f t="shared" ca="1" si="4"/>
        <v>0</v>
      </c>
      <c r="P12" s="30">
        <f t="shared" ca="1" si="4"/>
        <v>0</v>
      </c>
      <c r="Q12" s="30">
        <f t="shared" ca="1" si="4"/>
        <v>0</v>
      </c>
      <c r="R12" s="30">
        <f t="shared" ca="1" si="0"/>
        <v>0</v>
      </c>
    </row>
    <row r="13" spans="1:18">
      <c r="A13" s="7" t="s">
        <v>58</v>
      </c>
      <c r="B13" s="37" t="s">
        <v>34</v>
      </c>
      <c r="C13" s="38" t="str">
        <f ca="1">IFERROR(
  INDEX(
    INDIRECT("'Cash Out-" &amp; TEXT(C$2,"mmm yy") &amp; "'!D:D"),
    MATCH(
      $A13,
      INDIRECT("'Cash Out-" &amp; TEXT(C$2,"mmm yy") &amp; "'!A:A"),
      0
    )
  ),
  "-"
)</f>
        <v>-</v>
      </c>
      <c r="D13" s="38"/>
      <c r="E13" s="38"/>
      <c r="F13" s="38"/>
      <c r="G13" s="38" t="str">
        <f t="shared" ref="G13:Q14" ca="1" si="5">IFERROR(
  INDEX(
    INDIRECT("'Cash Out-" &amp; TEXT(G$2,"mmm yy") &amp; "'!D:D"),
    MATCH(
      $A13,
      INDIRECT("'Cash Out-" &amp; TEXT(G$2,"mmm yy") &amp; "'!A:A"),
      0
    )
  ),
  "-"
)</f>
        <v>-</v>
      </c>
      <c r="H13" s="38" t="str">
        <f t="shared" ca="1" si="5"/>
        <v>-</v>
      </c>
      <c r="I13" s="38" t="str">
        <f t="shared" ca="1" si="5"/>
        <v>-</v>
      </c>
      <c r="J13" s="38" t="str">
        <f t="shared" ca="1" si="5"/>
        <v>-</v>
      </c>
      <c r="K13" s="38" t="str">
        <f t="shared" ca="1" si="5"/>
        <v>-</v>
      </c>
      <c r="L13" s="38" t="str">
        <f t="shared" ca="1" si="5"/>
        <v>-</v>
      </c>
      <c r="M13" s="38" t="str">
        <f t="shared" ca="1" si="5"/>
        <v>-</v>
      </c>
      <c r="N13" s="38" t="str">
        <f t="shared" ca="1" si="5"/>
        <v>-</v>
      </c>
      <c r="O13" s="38" t="str">
        <f t="shared" ca="1" si="5"/>
        <v>-</v>
      </c>
      <c r="P13" s="38" t="str">
        <f t="shared" ca="1" si="5"/>
        <v>-</v>
      </c>
      <c r="Q13" s="38" t="str">
        <f t="shared" ca="1" si="5"/>
        <v>-</v>
      </c>
      <c r="R13" s="38">
        <f t="shared" ca="1" si="0"/>
        <v>0</v>
      </c>
    </row>
    <row r="14" spans="1:18">
      <c r="A14" s="7" t="s">
        <v>222</v>
      </c>
      <c r="B14" s="37" t="s">
        <v>32</v>
      </c>
      <c r="C14" s="38" t="str">
        <f ca="1">IFERROR(
  INDEX(
    INDIRECT("'Cash Out-" &amp; TEXT(C$2,"mmm yy") &amp; "'!D:D"),
    MATCH(
      $A14,
      INDIRECT("'Cash Out-" &amp; TEXT(C$2,"mmm yy") &amp; "'!A:A"),
      0
    )
  ),
  "-"
)</f>
        <v>-</v>
      </c>
      <c r="D14" s="38"/>
      <c r="E14" s="38"/>
      <c r="F14" s="38"/>
      <c r="G14" s="38" t="str">
        <f t="shared" ca="1" si="5"/>
        <v>-</v>
      </c>
      <c r="H14" s="38" t="str">
        <f t="shared" ca="1" si="5"/>
        <v>-</v>
      </c>
      <c r="I14" s="38" t="str">
        <f t="shared" ca="1" si="5"/>
        <v>-</v>
      </c>
      <c r="J14" s="38" t="str">
        <f t="shared" ca="1" si="5"/>
        <v>-</v>
      </c>
      <c r="K14" s="38" t="str">
        <f t="shared" ca="1" si="5"/>
        <v>-</v>
      </c>
      <c r="L14" s="38" t="str">
        <f t="shared" ca="1" si="5"/>
        <v>-</v>
      </c>
      <c r="M14" s="38" t="str">
        <f t="shared" ca="1" si="5"/>
        <v>-</v>
      </c>
      <c r="N14" s="38" t="str">
        <f t="shared" ca="1" si="5"/>
        <v>-</v>
      </c>
      <c r="O14" s="38" t="str">
        <f t="shared" ca="1" si="5"/>
        <v>-</v>
      </c>
      <c r="P14" s="38" t="str">
        <f t="shared" ca="1" si="5"/>
        <v>-</v>
      </c>
      <c r="Q14" s="38" t="str">
        <f t="shared" ca="1" si="5"/>
        <v>-</v>
      </c>
      <c r="R14" s="38">
        <f t="shared" ca="1" si="0"/>
        <v>0</v>
      </c>
    </row>
    <row r="15" spans="1:18">
      <c r="A15" s="7"/>
      <c r="B15" s="36" t="s">
        <v>161</v>
      </c>
      <c r="C15" s="30">
        <f ca="1">SUBTOTAL(9,C16:C17)</f>
        <v>0</v>
      </c>
      <c r="D15" s="30"/>
      <c r="E15" s="30"/>
      <c r="F15" s="30"/>
      <c r="G15" s="30">
        <f t="shared" ref="G15:Q15" ca="1" si="6">SUBTOTAL(9,G16:G17)</f>
        <v>0</v>
      </c>
      <c r="H15" s="30">
        <f t="shared" ca="1" si="6"/>
        <v>0</v>
      </c>
      <c r="I15" s="30">
        <f t="shared" ca="1" si="6"/>
        <v>0</v>
      </c>
      <c r="J15" s="30">
        <f t="shared" ca="1" si="6"/>
        <v>0</v>
      </c>
      <c r="K15" s="30">
        <f t="shared" ca="1" si="6"/>
        <v>0</v>
      </c>
      <c r="L15" s="30">
        <f t="shared" ca="1" si="6"/>
        <v>0</v>
      </c>
      <c r="M15" s="30">
        <f t="shared" ca="1" si="6"/>
        <v>0</v>
      </c>
      <c r="N15" s="30">
        <f t="shared" ca="1" si="6"/>
        <v>0</v>
      </c>
      <c r="O15" s="30">
        <f t="shared" ca="1" si="6"/>
        <v>0</v>
      </c>
      <c r="P15" s="30">
        <f t="shared" ca="1" si="6"/>
        <v>0</v>
      </c>
      <c r="Q15" s="30">
        <f t="shared" ca="1" si="6"/>
        <v>0</v>
      </c>
      <c r="R15" s="30">
        <f ca="1">SUM($C15:$Q15)</f>
        <v>0</v>
      </c>
    </row>
    <row r="16" spans="1:18">
      <c r="A16" s="7" t="s">
        <v>48</v>
      </c>
      <c r="B16" s="37" t="s">
        <v>34</v>
      </c>
      <c r="C16" s="38" t="str">
        <f ca="1">IFERROR(
  INDEX(
    INDIRECT("'Cash Out-" &amp; TEXT(C$2,"mmm yy") &amp; "'!D:D"),
    MATCH(
      $A16,
      INDIRECT("'Cash Out-" &amp; TEXT(C$2,"mmm yy") &amp; "'!A:A"),
      0
    )
  ),
  "-"
)</f>
        <v>-</v>
      </c>
      <c r="D16" s="38"/>
      <c r="E16" s="38"/>
      <c r="F16" s="38"/>
      <c r="G16" s="38" t="str">
        <f t="shared" ref="G16:Q17" ca="1" si="7">IFERROR(
  INDEX(
    INDIRECT("'Cash Out-" &amp; TEXT(G$2,"mmm yy") &amp; "'!D:D"),
    MATCH(
      $A16,
      INDIRECT("'Cash Out-" &amp; TEXT(G$2,"mmm yy") &amp; "'!A:A"),
      0
    )
  ),
  "-"
)</f>
        <v>-</v>
      </c>
      <c r="H16" s="38" t="str">
        <f t="shared" ca="1" si="7"/>
        <v>-</v>
      </c>
      <c r="I16" s="38" t="str">
        <f t="shared" ca="1" si="7"/>
        <v>-</v>
      </c>
      <c r="J16" s="38" t="str">
        <f t="shared" ca="1" si="7"/>
        <v>-</v>
      </c>
      <c r="K16" s="38" t="str">
        <f t="shared" ca="1" si="7"/>
        <v>-</v>
      </c>
      <c r="L16" s="38" t="str">
        <f t="shared" ca="1" si="7"/>
        <v>-</v>
      </c>
      <c r="M16" s="38" t="str">
        <f t="shared" ca="1" si="7"/>
        <v>-</v>
      </c>
      <c r="N16" s="38" t="str">
        <f t="shared" ca="1" si="7"/>
        <v>-</v>
      </c>
      <c r="O16" s="38" t="str">
        <f t="shared" ca="1" si="7"/>
        <v>-</v>
      </c>
      <c r="P16" s="38" t="str">
        <f t="shared" ca="1" si="7"/>
        <v>-</v>
      </c>
      <c r="Q16" s="38" t="str">
        <f t="shared" ca="1" si="7"/>
        <v>-</v>
      </c>
      <c r="R16" s="38">
        <f t="shared" ca="1" si="0"/>
        <v>0</v>
      </c>
    </row>
    <row r="17" spans="1:18">
      <c r="A17" s="7" t="s">
        <v>49</v>
      </c>
      <c r="B17" s="37" t="s">
        <v>32</v>
      </c>
      <c r="C17" s="38" t="str">
        <f ca="1">IFERROR(
  INDEX(
    INDIRECT("'Cash Out-" &amp; TEXT(C$2,"mmm yy") &amp; "'!D:D"),
    MATCH(
      $A17,
      INDIRECT("'Cash Out-" &amp; TEXT(C$2,"mmm yy") &amp; "'!A:A"),
      0
    )
  ),
  "-"
)</f>
        <v>-</v>
      </c>
      <c r="D17" s="38"/>
      <c r="E17" s="38"/>
      <c r="F17" s="38"/>
      <c r="G17" s="38" t="str">
        <f t="shared" ca="1" si="7"/>
        <v>-</v>
      </c>
      <c r="H17" s="38" t="str">
        <f t="shared" ca="1" si="7"/>
        <v>-</v>
      </c>
      <c r="I17" s="38" t="str">
        <f t="shared" ca="1" si="7"/>
        <v>-</v>
      </c>
      <c r="J17" s="38" t="str">
        <f t="shared" ca="1" si="7"/>
        <v>-</v>
      </c>
      <c r="K17" s="38" t="str">
        <f t="shared" ca="1" si="7"/>
        <v>-</v>
      </c>
      <c r="L17" s="38" t="str">
        <f t="shared" ca="1" si="7"/>
        <v>-</v>
      </c>
      <c r="M17" s="38" t="str">
        <f t="shared" ca="1" si="7"/>
        <v>-</v>
      </c>
      <c r="N17" s="38" t="str">
        <f t="shared" ca="1" si="7"/>
        <v>-</v>
      </c>
      <c r="O17" s="38" t="str">
        <f t="shared" ca="1" si="7"/>
        <v>-</v>
      </c>
      <c r="P17" s="38" t="str">
        <f t="shared" ca="1" si="7"/>
        <v>-</v>
      </c>
      <c r="Q17" s="38" t="str">
        <f t="shared" ca="1" si="7"/>
        <v>-</v>
      </c>
      <c r="R17" s="38">
        <f t="shared" ca="1" si="0"/>
        <v>0</v>
      </c>
    </row>
    <row r="18" spans="1:18">
      <c r="A18" s="7"/>
      <c r="B18" s="36" t="s">
        <v>37</v>
      </c>
      <c r="C18" s="30">
        <f ca="1">SUBTOTAL(9,C19:C24)</f>
        <v>0</v>
      </c>
      <c r="D18" s="30"/>
      <c r="E18" s="30"/>
      <c r="F18" s="30"/>
      <c r="G18" s="30">
        <f t="shared" ref="G18:Q18" ca="1" si="8">SUBTOTAL(9,G19:G24)</f>
        <v>0</v>
      </c>
      <c r="H18" s="30">
        <f t="shared" ca="1" si="8"/>
        <v>0</v>
      </c>
      <c r="I18" s="30">
        <f t="shared" ca="1" si="8"/>
        <v>0</v>
      </c>
      <c r="J18" s="30">
        <f t="shared" ca="1" si="8"/>
        <v>0</v>
      </c>
      <c r="K18" s="30">
        <f t="shared" ca="1" si="8"/>
        <v>0</v>
      </c>
      <c r="L18" s="30">
        <f t="shared" ca="1" si="8"/>
        <v>0</v>
      </c>
      <c r="M18" s="30">
        <f t="shared" ca="1" si="8"/>
        <v>0</v>
      </c>
      <c r="N18" s="30">
        <f t="shared" ca="1" si="8"/>
        <v>0</v>
      </c>
      <c r="O18" s="30">
        <f t="shared" ca="1" si="8"/>
        <v>0</v>
      </c>
      <c r="P18" s="30">
        <f t="shared" ca="1" si="8"/>
        <v>0</v>
      </c>
      <c r="Q18" s="30">
        <f t="shared" ca="1" si="8"/>
        <v>0</v>
      </c>
      <c r="R18" s="30">
        <f t="shared" ca="1" si="0"/>
        <v>0</v>
      </c>
    </row>
    <row r="19" spans="1:18">
      <c r="A19" s="7" t="s">
        <v>52</v>
      </c>
      <c r="B19" s="39" t="s">
        <v>165</v>
      </c>
      <c r="C19" s="38" t="str">
        <f t="shared" ref="C19:Q24" ca="1" si="9">IFERROR(
  INDEX(
    INDIRECT("'Cash Out-" &amp; TEXT(C$2,"mmm yy") &amp; "'!D:D"),
    MATCH(
      $A19,
      INDIRECT("'Cash Out-" &amp; TEXT(C$2,"mmm yy") &amp; "'!A:A"),
      0
    )
  ),
  "-"
)</f>
        <v>-</v>
      </c>
      <c r="D19" s="38"/>
      <c r="E19" s="38"/>
      <c r="F19" s="38"/>
      <c r="G19" s="38" t="str">
        <f t="shared" ca="1" si="9"/>
        <v>-</v>
      </c>
      <c r="H19" s="38" t="str">
        <f t="shared" ca="1" si="9"/>
        <v>-</v>
      </c>
      <c r="I19" s="38" t="str">
        <f t="shared" ca="1" si="9"/>
        <v>-</v>
      </c>
      <c r="J19" s="38" t="str">
        <f t="shared" ca="1" si="9"/>
        <v>-</v>
      </c>
      <c r="K19" s="38" t="str">
        <f t="shared" ca="1" si="9"/>
        <v>-</v>
      </c>
      <c r="L19" s="38" t="str">
        <f t="shared" ca="1" si="9"/>
        <v>-</v>
      </c>
      <c r="M19" s="38" t="str">
        <f t="shared" ca="1" si="9"/>
        <v>-</v>
      </c>
      <c r="N19" s="38" t="str">
        <f t="shared" ca="1" si="9"/>
        <v>-</v>
      </c>
      <c r="O19" s="38" t="str">
        <f t="shared" ca="1" si="9"/>
        <v>-</v>
      </c>
      <c r="P19" s="38" t="str">
        <f t="shared" ca="1" si="9"/>
        <v>-</v>
      </c>
      <c r="Q19" s="38" t="str">
        <f t="shared" ca="1" si="9"/>
        <v>-</v>
      </c>
      <c r="R19" s="38">
        <f t="shared" ca="1" si="0"/>
        <v>0</v>
      </c>
    </row>
    <row r="20" spans="1:18">
      <c r="A20" s="7" t="s">
        <v>53</v>
      </c>
      <c r="B20" s="39" t="s">
        <v>166</v>
      </c>
      <c r="C20" s="38" t="str">
        <f t="shared" ca="1" si="9"/>
        <v>-</v>
      </c>
      <c r="D20" s="38"/>
      <c r="E20" s="38"/>
      <c r="F20" s="38"/>
      <c r="G20" s="38" t="str">
        <f t="shared" ca="1" si="9"/>
        <v>-</v>
      </c>
      <c r="H20" s="38" t="str">
        <f t="shared" ca="1" si="9"/>
        <v>-</v>
      </c>
      <c r="I20" s="38" t="str">
        <f t="shared" ca="1" si="9"/>
        <v>-</v>
      </c>
      <c r="J20" s="38" t="str">
        <f t="shared" ca="1" si="9"/>
        <v>-</v>
      </c>
      <c r="K20" s="38" t="str">
        <f t="shared" ca="1" si="9"/>
        <v>-</v>
      </c>
      <c r="L20" s="38" t="str">
        <f t="shared" ca="1" si="9"/>
        <v>-</v>
      </c>
      <c r="M20" s="38" t="str">
        <f t="shared" ca="1" si="9"/>
        <v>-</v>
      </c>
      <c r="N20" s="38" t="str">
        <f t="shared" ca="1" si="9"/>
        <v>-</v>
      </c>
      <c r="O20" s="38" t="str">
        <f t="shared" ca="1" si="9"/>
        <v>-</v>
      </c>
      <c r="P20" s="38" t="str">
        <f t="shared" ca="1" si="9"/>
        <v>-</v>
      </c>
      <c r="Q20" s="38" t="str">
        <f t="shared" ca="1" si="9"/>
        <v>-</v>
      </c>
      <c r="R20" s="38">
        <f t="shared" ca="1" si="0"/>
        <v>0</v>
      </c>
    </row>
    <row r="21" spans="1:18">
      <c r="A21" s="7" t="s">
        <v>223</v>
      </c>
      <c r="B21" s="39" t="s">
        <v>167</v>
      </c>
      <c r="C21" s="38" t="str">
        <f t="shared" ca="1" si="9"/>
        <v>-</v>
      </c>
      <c r="D21" s="38"/>
      <c r="E21" s="38"/>
      <c r="F21" s="38"/>
      <c r="G21" s="38" t="str">
        <f t="shared" ca="1" si="9"/>
        <v>-</v>
      </c>
      <c r="H21" s="38" t="str">
        <f t="shared" ca="1" si="9"/>
        <v>-</v>
      </c>
      <c r="I21" s="38" t="str">
        <f t="shared" ca="1" si="9"/>
        <v>-</v>
      </c>
      <c r="J21" s="38" t="str">
        <f t="shared" ca="1" si="9"/>
        <v>-</v>
      </c>
      <c r="K21" s="38" t="str">
        <f t="shared" ca="1" si="9"/>
        <v>-</v>
      </c>
      <c r="L21" s="38" t="str">
        <f t="shared" ca="1" si="9"/>
        <v>-</v>
      </c>
      <c r="M21" s="38" t="str">
        <f t="shared" ca="1" si="9"/>
        <v>-</v>
      </c>
      <c r="N21" s="38" t="str">
        <f t="shared" ca="1" si="9"/>
        <v>-</v>
      </c>
      <c r="O21" s="38" t="str">
        <f t="shared" ca="1" si="9"/>
        <v>-</v>
      </c>
      <c r="P21" s="38" t="str">
        <f t="shared" ca="1" si="9"/>
        <v>-</v>
      </c>
      <c r="Q21" s="38" t="str">
        <f t="shared" ca="1" si="9"/>
        <v>-</v>
      </c>
      <c r="R21" s="38">
        <f t="shared" ca="1" si="0"/>
        <v>0</v>
      </c>
    </row>
    <row r="22" spans="1:18">
      <c r="A22" s="7" t="s">
        <v>224</v>
      </c>
      <c r="B22" s="39" t="s">
        <v>168</v>
      </c>
      <c r="C22" s="38" t="str">
        <f t="shared" ca="1" si="9"/>
        <v>-</v>
      </c>
      <c r="D22" s="38"/>
      <c r="E22" s="38"/>
      <c r="F22" s="38"/>
      <c r="G22" s="38" t="str">
        <f t="shared" ca="1" si="9"/>
        <v>-</v>
      </c>
      <c r="H22" s="38" t="str">
        <f t="shared" ca="1" si="9"/>
        <v>-</v>
      </c>
      <c r="I22" s="38" t="str">
        <f t="shared" ca="1" si="9"/>
        <v>-</v>
      </c>
      <c r="J22" s="38" t="str">
        <f t="shared" ca="1" si="9"/>
        <v>-</v>
      </c>
      <c r="K22" s="38" t="str">
        <f t="shared" ca="1" si="9"/>
        <v>-</v>
      </c>
      <c r="L22" s="38" t="str">
        <f t="shared" ca="1" si="9"/>
        <v>-</v>
      </c>
      <c r="M22" s="38" t="str">
        <f t="shared" ca="1" si="9"/>
        <v>-</v>
      </c>
      <c r="N22" s="38" t="str">
        <f t="shared" ca="1" si="9"/>
        <v>-</v>
      </c>
      <c r="O22" s="38" t="str">
        <f t="shared" ca="1" si="9"/>
        <v>-</v>
      </c>
      <c r="P22" s="38" t="str">
        <f t="shared" ca="1" si="9"/>
        <v>-</v>
      </c>
      <c r="Q22" s="38" t="str">
        <f t="shared" ca="1" si="9"/>
        <v>-</v>
      </c>
      <c r="R22" s="38">
        <f t="shared" ca="1" si="0"/>
        <v>0</v>
      </c>
    </row>
    <row r="23" spans="1:18">
      <c r="A23" s="7" t="s">
        <v>225</v>
      </c>
      <c r="B23" s="39" t="s">
        <v>169</v>
      </c>
      <c r="C23" s="38" t="str">
        <f t="shared" ca="1" si="9"/>
        <v>-</v>
      </c>
      <c r="D23" s="38"/>
      <c r="E23" s="38"/>
      <c r="F23" s="38"/>
      <c r="G23" s="38" t="str">
        <f t="shared" ca="1" si="9"/>
        <v>-</v>
      </c>
      <c r="H23" s="38" t="str">
        <f t="shared" ca="1" si="9"/>
        <v>-</v>
      </c>
      <c r="I23" s="38" t="str">
        <f t="shared" ca="1" si="9"/>
        <v>-</v>
      </c>
      <c r="J23" s="38" t="str">
        <f t="shared" ca="1" si="9"/>
        <v>-</v>
      </c>
      <c r="K23" s="38" t="str">
        <f t="shared" ca="1" si="9"/>
        <v>-</v>
      </c>
      <c r="L23" s="38" t="str">
        <f t="shared" ca="1" si="9"/>
        <v>-</v>
      </c>
      <c r="M23" s="38" t="str">
        <f t="shared" ca="1" si="9"/>
        <v>-</v>
      </c>
      <c r="N23" s="38" t="str">
        <f t="shared" ca="1" si="9"/>
        <v>-</v>
      </c>
      <c r="O23" s="38" t="str">
        <f t="shared" ca="1" si="9"/>
        <v>-</v>
      </c>
      <c r="P23" s="38" t="str">
        <f t="shared" ca="1" si="9"/>
        <v>-</v>
      </c>
      <c r="Q23" s="38" t="str">
        <f t="shared" ca="1" si="9"/>
        <v>-</v>
      </c>
      <c r="R23" s="38">
        <f t="shared" ca="1" si="0"/>
        <v>0</v>
      </c>
    </row>
    <row r="24" spans="1:18">
      <c r="A24" s="7" t="s">
        <v>226</v>
      </c>
      <c r="B24" s="39" t="s">
        <v>170</v>
      </c>
      <c r="C24" s="38" t="str">
        <f t="shared" ca="1" si="9"/>
        <v>-</v>
      </c>
      <c r="D24" s="38"/>
      <c r="E24" s="38"/>
      <c r="F24" s="38"/>
      <c r="G24" s="38" t="str">
        <f t="shared" ca="1" si="9"/>
        <v>-</v>
      </c>
      <c r="H24" s="38" t="str">
        <f t="shared" ca="1" si="9"/>
        <v>-</v>
      </c>
      <c r="I24" s="38" t="str">
        <f t="shared" ca="1" si="9"/>
        <v>-</v>
      </c>
      <c r="J24" s="38" t="str">
        <f t="shared" ca="1" si="9"/>
        <v>-</v>
      </c>
      <c r="K24" s="38" t="str">
        <f t="shared" ca="1" si="9"/>
        <v>-</v>
      </c>
      <c r="L24" s="38" t="str">
        <f t="shared" ca="1" si="9"/>
        <v>-</v>
      </c>
      <c r="M24" s="38" t="str">
        <f t="shared" ca="1" si="9"/>
        <v>-</v>
      </c>
      <c r="N24" s="38" t="str">
        <f t="shared" ca="1" si="9"/>
        <v>-</v>
      </c>
      <c r="O24" s="38" t="str">
        <f t="shared" ca="1" si="9"/>
        <v>-</v>
      </c>
      <c r="P24" s="38" t="str">
        <f t="shared" ca="1" si="9"/>
        <v>-</v>
      </c>
      <c r="Q24" s="38" t="str">
        <f t="shared" ca="1" si="9"/>
        <v>-</v>
      </c>
      <c r="R24" s="38">
        <f t="shared" ca="1" si="0"/>
        <v>0</v>
      </c>
    </row>
    <row r="25" spans="1:18">
      <c r="A25" s="7"/>
      <c r="B25" s="39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f t="shared" si="0"/>
        <v>0</v>
      </c>
    </row>
    <row r="26" spans="1:18">
      <c r="A26" s="7"/>
      <c r="B26" s="36" t="s">
        <v>33</v>
      </c>
      <c r="C26" s="30">
        <f ca="1">SUBTOTAL(9,C27:C28)</f>
        <v>0</v>
      </c>
      <c r="D26" s="30"/>
      <c r="E26" s="30"/>
      <c r="F26" s="30"/>
      <c r="G26" s="30">
        <f t="shared" ref="G26:Q26" ca="1" si="10">SUBTOTAL(9,G27:G28)</f>
        <v>0</v>
      </c>
      <c r="H26" s="30">
        <f t="shared" ca="1" si="10"/>
        <v>0</v>
      </c>
      <c r="I26" s="30">
        <f t="shared" ca="1" si="10"/>
        <v>0</v>
      </c>
      <c r="J26" s="30">
        <f t="shared" ca="1" si="10"/>
        <v>0</v>
      </c>
      <c r="K26" s="30">
        <f t="shared" ca="1" si="10"/>
        <v>0</v>
      </c>
      <c r="L26" s="30">
        <f t="shared" ca="1" si="10"/>
        <v>0</v>
      </c>
      <c r="M26" s="30">
        <f t="shared" ca="1" si="10"/>
        <v>0</v>
      </c>
      <c r="N26" s="30">
        <f t="shared" ca="1" si="10"/>
        <v>0</v>
      </c>
      <c r="O26" s="30">
        <f t="shared" ca="1" si="10"/>
        <v>0</v>
      </c>
      <c r="P26" s="30">
        <f t="shared" ca="1" si="10"/>
        <v>0</v>
      </c>
      <c r="Q26" s="30">
        <f t="shared" ca="1" si="10"/>
        <v>0</v>
      </c>
      <c r="R26" s="30">
        <f t="shared" ca="1" si="0"/>
        <v>0</v>
      </c>
    </row>
    <row r="27" spans="1:18">
      <c r="A27" s="7"/>
      <c r="B27" s="37" t="s">
        <v>171</v>
      </c>
      <c r="C27" s="38" t="str">
        <f ca="1">IFERROR(
  INDEX(
    INDIRECT("'Cash Out-" &amp; TEXT(C$2,"mmm yy") &amp; "'!D:D"),
    MATCH(
      $A27,
      INDIRECT("'Cash Out-" &amp; TEXT(C$2,"mmm yy") &amp; "'!A:A"),
      0
    )
  ),
  "-"
)</f>
        <v>-</v>
      </c>
      <c r="D27" s="38"/>
      <c r="E27" s="38"/>
      <c r="F27" s="38"/>
      <c r="G27" s="38" t="str">
        <f t="shared" ref="G27:Q28" ca="1" si="11">IFERROR(
  INDEX(
    INDIRECT("'Cash Out-" &amp; TEXT(G$2,"mmm yy") &amp; "'!D:D"),
    MATCH(
      $A27,
      INDIRECT("'Cash Out-" &amp; TEXT(G$2,"mmm yy") &amp; "'!A:A"),
      0
    )
  ),
  "-"
)</f>
        <v>-</v>
      </c>
      <c r="H27" s="38" t="str">
        <f t="shared" ca="1" si="11"/>
        <v>-</v>
      </c>
      <c r="I27" s="38" t="str">
        <f t="shared" ca="1" si="11"/>
        <v>-</v>
      </c>
      <c r="J27" s="38" t="str">
        <f t="shared" ca="1" si="11"/>
        <v>-</v>
      </c>
      <c r="K27" s="38" t="str">
        <f t="shared" ca="1" si="11"/>
        <v>-</v>
      </c>
      <c r="L27" s="38" t="str">
        <f t="shared" ca="1" si="11"/>
        <v>-</v>
      </c>
      <c r="M27" s="38" t="str">
        <f t="shared" ca="1" si="11"/>
        <v>-</v>
      </c>
      <c r="N27" s="38" t="str">
        <f t="shared" ca="1" si="11"/>
        <v>-</v>
      </c>
      <c r="O27" s="38" t="str">
        <f t="shared" ca="1" si="11"/>
        <v>-</v>
      </c>
      <c r="P27" s="38" t="str">
        <f t="shared" ca="1" si="11"/>
        <v>-</v>
      </c>
      <c r="Q27" s="38" t="str">
        <f t="shared" ca="1" si="11"/>
        <v>-</v>
      </c>
      <c r="R27" s="38">
        <f t="shared" ca="1" si="0"/>
        <v>0</v>
      </c>
    </row>
    <row r="28" spans="1:18">
      <c r="A28" s="7"/>
      <c r="B28" s="37" t="s">
        <v>172</v>
      </c>
      <c r="C28" s="38" t="str">
        <f ca="1">IFERROR(
  INDEX(
    INDIRECT("'Cash Out-" &amp; TEXT(C$2,"mmm yy") &amp; "'!D:D"),
    MATCH(
      $A28,
      INDIRECT("'Cash Out-" &amp; TEXT(C$2,"mmm yy") &amp; "'!A:A"),
      0
    )
  ),
  "-"
)</f>
        <v>-</v>
      </c>
      <c r="D28" s="38"/>
      <c r="E28" s="38"/>
      <c r="F28" s="38"/>
      <c r="G28" s="38" t="str">
        <f t="shared" ca="1" si="11"/>
        <v>-</v>
      </c>
      <c r="H28" s="38" t="str">
        <f t="shared" ca="1" si="11"/>
        <v>-</v>
      </c>
      <c r="I28" s="38" t="str">
        <f t="shared" ca="1" si="11"/>
        <v>-</v>
      </c>
      <c r="J28" s="38" t="str">
        <f t="shared" ca="1" si="11"/>
        <v>-</v>
      </c>
      <c r="K28" s="38" t="str">
        <f t="shared" ca="1" si="11"/>
        <v>-</v>
      </c>
      <c r="L28" s="38" t="str">
        <f t="shared" ca="1" si="11"/>
        <v>-</v>
      </c>
      <c r="M28" s="38" t="str">
        <f t="shared" ca="1" si="11"/>
        <v>-</v>
      </c>
      <c r="N28" s="38" t="str">
        <f t="shared" ca="1" si="11"/>
        <v>-</v>
      </c>
      <c r="O28" s="38" t="str">
        <f t="shared" ca="1" si="11"/>
        <v>-</v>
      </c>
      <c r="P28" s="38" t="str">
        <f t="shared" ca="1" si="11"/>
        <v>-</v>
      </c>
      <c r="Q28" s="38" t="str">
        <f t="shared" ca="1" si="11"/>
        <v>-</v>
      </c>
      <c r="R28" s="38">
        <f t="shared" ca="1" si="0"/>
        <v>0</v>
      </c>
    </row>
    <row r="29" spans="1:18">
      <c r="A29" s="59"/>
      <c r="B29" s="36" t="s">
        <v>162</v>
      </c>
      <c r="C29" s="30">
        <f ca="1">SUBTOTAL(9,C30:C31)</f>
        <v>0</v>
      </c>
      <c r="D29" s="30"/>
      <c r="E29" s="30"/>
      <c r="F29" s="30"/>
      <c r="G29" s="30">
        <f t="shared" ref="G29:Q29" ca="1" si="12">SUBTOTAL(9,G30:G31)</f>
        <v>0</v>
      </c>
      <c r="H29" s="30">
        <f t="shared" ca="1" si="12"/>
        <v>0</v>
      </c>
      <c r="I29" s="30">
        <f t="shared" ca="1" si="12"/>
        <v>0</v>
      </c>
      <c r="J29" s="30">
        <f t="shared" ca="1" si="12"/>
        <v>0</v>
      </c>
      <c r="K29" s="30">
        <f t="shared" ca="1" si="12"/>
        <v>0</v>
      </c>
      <c r="L29" s="30">
        <f t="shared" ca="1" si="12"/>
        <v>0</v>
      </c>
      <c r="M29" s="30">
        <f t="shared" ca="1" si="12"/>
        <v>0</v>
      </c>
      <c r="N29" s="30">
        <f t="shared" ca="1" si="12"/>
        <v>0</v>
      </c>
      <c r="O29" s="30">
        <f t="shared" ca="1" si="12"/>
        <v>0</v>
      </c>
      <c r="P29" s="30">
        <f t="shared" ca="1" si="12"/>
        <v>0</v>
      </c>
      <c r="Q29" s="30">
        <f t="shared" ca="1" si="12"/>
        <v>0</v>
      </c>
      <c r="R29" s="30">
        <f t="shared" ca="1" si="0"/>
        <v>0</v>
      </c>
    </row>
    <row r="30" spans="1:18">
      <c r="A30" s="7"/>
      <c r="B30" s="37" t="s">
        <v>173</v>
      </c>
      <c r="C30" s="38" t="str">
        <f ca="1">IFERROR(
  INDEX(
    INDIRECT("'Cash Out-" &amp; TEXT(C$2,"mmm yy") &amp; "'!D:D"),
    MATCH(
      $A30,
      INDIRECT("'Cash Out-" &amp; TEXT(C$2,"mmm yy") &amp; "'!A:A"),
      0
    )
  ),
  "-"
)</f>
        <v>-</v>
      </c>
      <c r="D30" s="38"/>
      <c r="E30" s="38"/>
      <c r="F30" s="38"/>
      <c r="G30" s="38" t="str">
        <f t="shared" ref="G30:Q31" ca="1" si="13">IFERROR(
  INDEX(
    INDIRECT("'Cash Out-" &amp; TEXT(G$2,"mmm yy") &amp; "'!D:D"),
    MATCH(
      $A30,
      INDIRECT("'Cash Out-" &amp; TEXT(G$2,"mmm yy") &amp; "'!A:A"),
      0
    )
  ),
  "-"
)</f>
        <v>-</v>
      </c>
      <c r="H30" s="38" t="str">
        <f t="shared" ca="1" si="13"/>
        <v>-</v>
      </c>
      <c r="I30" s="38" t="str">
        <f t="shared" ca="1" si="13"/>
        <v>-</v>
      </c>
      <c r="J30" s="38" t="str">
        <f t="shared" ca="1" si="13"/>
        <v>-</v>
      </c>
      <c r="K30" s="38" t="str">
        <f t="shared" ca="1" si="13"/>
        <v>-</v>
      </c>
      <c r="L30" s="38" t="str">
        <f t="shared" ca="1" si="13"/>
        <v>-</v>
      </c>
      <c r="M30" s="38" t="str">
        <f t="shared" ca="1" si="13"/>
        <v>-</v>
      </c>
      <c r="N30" s="38" t="str">
        <f t="shared" ca="1" si="13"/>
        <v>-</v>
      </c>
      <c r="O30" s="38" t="str">
        <f t="shared" ca="1" si="13"/>
        <v>-</v>
      </c>
      <c r="P30" s="38" t="str">
        <f t="shared" ca="1" si="13"/>
        <v>-</v>
      </c>
      <c r="Q30" s="38" t="str">
        <f t="shared" ca="1" si="13"/>
        <v>-</v>
      </c>
      <c r="R30" s="38">
        <f t="shared" ca="1" si="0"/>
        <v>0</v>
      </c>
    </row>
    <row r="31" spans="1:18">
      <c r="A31" s="7"/>
      <c r="B31" s="37" t="s">
        <v>174</v>
      </c>
      <c r="C31" s="38" t="str">
        <f ca="1">IFERROR(
  INDEX(
    INDIRECT("'Cash Out-" &amp; TEXT(C$2,"mmm yy") &amp; "'!D:D"),
    MATCH(
      $A31,
      INDIRECT("'Cash Out-" &amp; TEXT(C$2,"mmm yy") &amp; "'!A:A"),
      0
    )
  ),
  "-"
)</f>
        <v>-</v>
      </c>
      <c r="D31" s="38"/>
      <c r="E31" s="38"/>
      <c r="F31" s="38"/>
      <c r="G31" s="38" t="str">
        <f t="shared" ca="1" si="13"/>
        <v>-</v>
      </c>
      <c r="H31" s="38" t="str">
        <f t="shared" ca="1" si="13"/>
        <v>-</v>
      </c>
      <c r="I31" s="38" t="str">
        <f t="shared" ca="1" si="13"/>
        <v>-</v>
      </c>
      <c r="J31" s="38" t="str">
        <f t="shared" ca="1" si="13"/>
        <v>-</v>
      </c>
      <c r="K31" s="38" t="str">
        <f t="shared" ca="1" si="13"/>
        <v>-</v>
      </c>
      <c r="L31" s="38" t="str">
        <f t="shared" ca="1" si="13"/>
        <v>-</v>
      </c>
      <c r="M31" s="38" t="str">
        <f t="shared" ca="1" si="13"/>
        <v>-</v>
      </c>
      <c r="N31" s="38" t="str">
        <f t="shared" ca="1" si="13"/>
        <v>-</v>
      </c>
      <c r="O31" s="38" t="str">
        <f t="shared" ca="1" si="13"/>
        <v>-</v>
      </c>
      <c r="P31" s="38" t="str">
        <f t="shared" ca="1" si="13"/>
        <v>-</v>
      </c>
      <c r="Q31" s="38" t="str">
        <f t="shared" ca="1" si="13"/>
        <v>-</v>
      </c>
      <c r="R31" s="38">
        <f t="shared" ca="1" si="0"/>
        <v>0</v>
      </c>
    </row>
    <row r="32" spans="1:18">
      <c r="A32" s="60"/>
      <c r="B32" s="32" t="s">
        <v>175</v>
      </c>
      <c r="C32" s="33">
        <f ca="1">SUM(C11:C31)</f>
        <v>0</v>
      </c>
      <c r="D32" s="33"/>
      <c r="E32" s="33"/>
      <c r="F32" s="33"/>
      <c r="G32" s="33">
        <f t="shared" ref="G32:Q32" ca="1" si="14">SUM(G11:G31)</f>
        <v>0</v>
      </c>
      <c r="H32" s="33">
        <f t="shared" ca="1" si="14"/>
        <v>0</v>
      </c>
      <c r="I32" s="33">
        <f t="shared" ca="1" si="14"/>
        <v>0</v>
      </c>
      <c r="J32" s="33">
        <f t="shared" ca="1" si="14"/>
        <v>0</v>
      </c>
      <c r="K32" s="33">
        <f t="shared" ca="1" si="14"/>
        <v>0</v>
      </c>
      <c r="L32" s="33">
        <f t="shared" ca="1" si="14"/>
        <v>0</v>
      </c>
      <c r="M32" s="33">
        <f t="shared" ca="1" si="14"/>
        <v>0</v>
      </c>
      <c r="N32" s="33">
        <f t="shared" ca="1" si="14"/>
        <v>0</v>
      </c>
      <c r="O32" s="33">
        <f t="shared" ca="1" si="14"/>
        <v>0</v>
      </c>
      <c r="P32" s="33">
        <f t="shared" ca="1" si="14"/>
        <v>0</v>
      </c>
      <c r="Q32" s="33">
        <f t="shared" ca="1" si="14"/>
        <v>0</v>
      </c>
      <c r="R32" s="33">
        <f t="shared" ca="1" si="0"/>
        <v>0</v>
      </c>
    </row>
    <row r="33" spans="1:18">
      <c r="A33" s="60"/>
      <c r="B33" s="32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>
        <f t="shared" si="0"/>
        <v>0</v>
      </c>
    </row>
    <row r="34" spans="1:18">
      <c r="A34" s="61"/>
      <c r="B34" s="41" t="s">
        <v>176</v>
      </c>
      <c r="C34" s="42">
        <f t="shared" ref="C34:Q34" ca="1" si="15">C10-C32</f>
        <v>0</v>
      </c>
      <c r="D34" s="42"/>
      <c r="E34" s="42"/>
      <c r="F34" s="42"/>
      <c r="G34" s="42">
        <f t="shared" ca="1" si="15"/>
        <v>0</v>
      </c>
      <c r="H34" s="42">
        <f t="shared" ca="1" si="15"/>
        <v>0</v>
      </c>
      <c r="I34" s="42">
        <f t="shared" ca="1" si="15"/>
        <v>0</v>
      </c>
      <c r="J34" s="42">
        <f t="shared" ca="1" si="15"/>
        <v>0</v>
      </c>
      <c r="K34" s="42">
        <f t="shared" ca="1" si="15"/>
        <v>0</v>
      </c>
      <c r="L34" s="42">
        <f t="shared" ca="1" si="15"/>
        <v>0</v>
      </c>
      <c r="M34" s="42">
        <f t="shared" ca="1" si="15"/>
        <v>0</v>
      </c>
      <c r="N34" s="42">
        <f t="shared" ca="1" si="15"/>
        <v>0</v>
      </c>
      <c r="O34" s="42">
        <f t="shared" ca="1" si="15"/>
        <v>0</v>
      </c>
      <c r="P34" s="42">
        <f t="shared" ca="1" si="15"/>
        <v>0</v>
      </c>
      <c r="Q34" s="42">
        <f t="shared" ca="1" si="15"/>
        <v>5</v>
      </c>
      <c r="R34" s="42">
        <f t="shared" ca="1" si="0"/>
        <v>5</v>
      </c>
    </row>
    <row r="35" spans="1:18">
      <c r="A35" s="60"/>
      <c r="B35" s="32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>
        <f t="shared" si="0"/>
        <v>0</v>
      </c>
    </row>
    <row r="36" spans="1:18">
      <c r="A36" s="59"/>
      <c r="B36" s="25" t="s">
        <v>177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f t="shared" si="0"/>
        <v>0</v>
      </c>
    </row>
    <row r="37" spans="1:18">
      <c r="A37" s="62"/>
      <c r="B37" s="43" t="s">
        <v>178</v>
      </c>
      <c r="C37" s="44">
        <f t="shared" ref="C37:Q37" ca="1" si="16">SUM(C38:C39)</f>
        <v>0</v>
      </c>
      <c r="D37" s="44"/>
      <c r="E37" s="44"/>
      <c r="F37" s="44"/>
      <c r="G37" s="44">
        <f t="shared" ca="1" si="16"/>
        <v>0</v>
      </c>
      <c r="H37" s="44">
        <f t="shared" ca="1" si="16"/>
        <v>0</v>
      </c>
      <c r="I37" s="44">
        <f t="shared" ca="1" si="16"/>
        <v>0</v>
      </c>
      <c r="J37" s="44">
        <f t="shared" ca="1" si="16"/>
        <v>0</v>
      </c>
      <c r="K37" s="44">
        <f t="shared" ca="1" si="16"/>
        <v>0</v>
      </c>
      <c r="L37" s="44">
        <f t="shared" ca="1" si="16"/>
        <v>0</v>
      </c>
      <c r="M37" s="44">
        <f t="shared" ca="1" si="16"/>
        <v>0</v>
      </c>
      <c r="N37" s="44">
        <f t="shared" ca="1" si="16"/>
        <v>0</v>
      </c>
      <c r="O37" s="44">
        <f t="shared" ca="1" si="16"/>
        <v>0</v>
      </c>
      <c r="P37" s="44">
        <f t="shared" ca="1" si="16"/>
        <v>0</v>
      </c>
      <c r="Q37" s="44">
        <f t="shared" ca="1" si="16"/>
        <v>0</v>
      </c>
      <c r="R37" s="44">
        <f t="shared" ca="1" si="0"/>
        <v>0</v>
      </c>
    </row>
    <row r="38" spans="1:18">
      <c r="A38" s="7"/>
      <c r="B38" s="37" t="s">
        <v>179</v>
      </c>
      <c r="C38" s="38" t="str">
        <f t="shared" ref="C38:Q39" ca="1" si="17">IFERROR(
  INDEX(
    INDIRECT("'Cash Out-" &amp; TEXT(C$2,"mmm yy") &amp; "'!D:D"),
    MATCH(
      $A38,
      INDIRECT("'Cash Out-" &amp; TEXT(C$2,"mmm yy") &amp; "'!A:A"),
      0
    )
  ),
  "-"
)</f>
        <v>-</v>
      </c>
      <c r="D38" s="38"/>
      <c r="E38" s="38"/>
      <c r="F38" s="38"/>
      <c r="G38" s="38" t="str">
        <f t="shared" ca="1" si="17"/>
        <v>-</v>
      </c>
      <c r="H38" s="38" t="str">
        <f t="shared" ca="1" si="17"/>
        <v>-</v>
      </c>
      <c r="I38" s="38" t="str">
        <f t="shared" ca="1" si="17"/>
        <v>-</v>
      </c>
      <c r="J38" s="38" t="str">
        <f t="shared" ca="1" si="17"/>
        <v>-</v>
      </c>
      <c r="K38" s="38" t="str">
        <f t="shared" ca="1" si="17"/>
        <v>-</v>
      </c>
      <c r="L38" s="38" t="str">
        <f t="shared" ca="1" si="17"/>
        <v>-</v>
      </c>
      <c r="M38" s="38" t="str">
        <f t="shared" ca="1" si="17"/>
        <v>-</v>
      </c>
      <c r="N38" s="38" t="str">
        <f t="shared" ca="1" si="17"/>
        <v>-</v>
      </c>
      <c r="O38" s="38" t="str">
        <f t="shared" ca="1" si="17"/>
        <v>-</v>
      </c>
      <c r="P38" s="38" t="str">
        <f t="shared" ca="1" si="17"/>
        <v>-</v>
      </c>
      <c r="Q38" s="38" t="str">
        <f t="shared" ca="1" si="17"/>
        <v>-</v>
      </c>
      <c r="R38" s="38">
        <f t="shared" ca="1" si="0"/>
        <v>0</v>
      </c>
    </row>
    <row r="39" spans="1:18">
      <c r="A39" s="7"/>
      <c r="B39" s="37" t="s">
        <v>180</v>
      </c>
      <c r="C39" s="38" t="str">
        <f t="shared" ca="1" si="17"/>
        <v>-</v>
      </c>
      <c r="D39" s="38"/>
      <c r="E39" s="38"/>
      <c r="F39" s="38"/>
      <c r="G39" s="38" t="str">
        <f t="shared" ca="1" si="17"/>
        <v>-</v>
      </c>
      <c r="H39" s="38" t="str">
        <f t="shared" ca="1" si="17"/>
        <v>-</v>
      </c>
      <c r="I39" s="38" t="str">
        <f t="shared" ca="1" si="17"/>
        <v>-</v>
      </c>
      <c r="J39" s="38" t="str">
        <f t="shared" ca="1" si="17"/>
        <v>-</v>
      </c>
      <c r="K39" s="38" t="str">
        <f t="shared" ca="1" si="17"/>
        <v>-</v>
      </c>
      <c r="L39" s="38" t="str">
        <f t="shared" ca="1" si="17"/>
        <v>-</v>
      </c>
      <c r="M39" s="38" t="str">
        <f t="shared" ca="1" si="17"/>
        <v>-</v>
      </c>
      <c r="N39" s="38" t="str">
        <f t="shared" ca="1" si="17"/>
        <v>-</v>
      </c>
      <c r="O39" s="38" t="str">
        <f t="shared" ca="1" si="17"/>
        <v>-</v>
      </c>
      <c r="P39" s="38" t="str">
        <f t="shared" ca="1" si="17"/>
        <v>-</v>
      </c>
      <c r="Q39" s="38" t="str">
        <f t="shared" ca="1" si="17"/>
        <v>-</v>
      </c>
      <c r="R39" s="38">
        <f t="shared" ca="1" si="0"/>
        <v>0</v>
      </c>
    </row>
    <row r="40" spans="1:18">
      <c r="A40" s="62"/>
      <c r="B40" s="43" t="s">
        <v>181</v>
      </c>
      <c r="C40" s="44">
        <f ca="1">SUM(C41:C42)</f>
        <v>0</v>
      </c>
      <c r="D40" s="44"/>
      <c r="E40" s="44"/>
      <c r="F40" s="44"/>
      <c r="G40" s="44">
        <f t="shared" ref="G40:Q40" ca="1" si="18">SUM(G41:G42)</f>
        <v>0</v>
      </c>
      <c r="H40" s="44">
        <f t="shared" ca="1" si="18"/>
        <v>0</v>
      </c>
      <c r="I40" s="44">
        <f t="shared" ca="1" si="18"/>
        <v>0</v>
      </c>
      <c r="J40" s="44">
        <f t="shared" ca="1" si="18"/>
        <v>0</v>
      </c>
      <c r="K40" s="44">
        <f t="shared" ca="1" si="18"/>
        <v>0</v>
      </c>
      <c r="L40" s="44">
        <f t="shared" ca="1" si="18"/>
        <v>0</v>
      </c>
      <c r="M40" s="44">
        <f t="shared" ca="1" si="18"/>
        <v>0</v>
      </c>
      <c r="N40" s="44">
        <f t="shared" ca="1" si="18"/>
        <v>0</v>
      </c>
      <c r="O40" s="44">
        <f t="shared" ca="1" si="18"/>
        <v>0</v>
      </c>
      <c r="P40" s="44">
        <f t="shared" ca="1" si="18"/>
        <v>0</v>
      </c>
      <c r="Q40" s="44">
        <f t="shared" ca="1" si="18"/>
        <v>0</v>
      </c>
      <c r="R40" s="44">
        <f t="shared" ca="1" si="0"/>
        <v>0</v>
      </c>
    </row>
    <row r="41" spans="1:18">
      <c r="A41" s="7"/>
      <c r="B41" s="37" t="s">
        <v>179</v>
      </c>
      <c r="C41" s="38" t="str">
        <f t="shared" ref="C41:Q42" ca="1" si="19">IFERROR(
  INDEX(
    INDIRECT("'Cash In-" &amp; TEXT(C$2,"mmm yy") &amp; "'!D:D"),
    MATCH(
     $A41,
      INDIRECT("'Cash In-" &amp; TEXT(C$2,"mmm yy") &amp; "'!A:A"),
      0
    )
  ),
  "-"
)</f>
        <v>-</v>
      </c>
      <c r="D41" s="38"/>
      <c r="E41" s="38"/>
      <c r="F41" s="38"/>
      <c r="G41" s="38" t="str">
        <f t="shared" ca="1" si="19"/>
        <v>-</v>
      </c>
      <c r="H41" s="38" t="str">
        <f t="shared" ca="1" si="19"/>
        <v>-</v>
      </c>
      <c r="I41" s="38" t="str">
        <f t="shared" ca="1" si="19"/>
        <v>-</v>
      </c>
      <c r="J41" s="38" t="str">
        <f t="shared" ca="1" si="19"/>
        <v>-</v>
      </c>
      <c r="K41" s="38" t="str">
        <f t="shared" ca="1" si="19"/>
        <v>-</v>
      </c>
      <c r="L41" s="38" t="str">
        <f t="shared" ca="1" si="19"/>
        <v>-</v>
      </c>
      <c r="M41" s="38" t="str">
        <f t="shared" ca="1" si="19"/>
        <v>-</v>
      </c>
      <c r="N41" s="38" t="str">
        <f t="shared" ca="1" si="19"/>
        <v>-</v>
      </c>
      <c r="O41" s="38" t="str">
        <f t="shared" ca="1" si="19"/>
        <v>-</v>
      </c>
      <c r="P41" s="38" t="str">
        <f t="shared" ca="1" si="19"/>
        <v>-</v>
      </c>
      <c r="Q41" s="38" t="str">
        <f t="shared" ca="1" si="19"/>
        <v>-</v>
      </c>
      <c r="R41" s="38">
        <f t="shared" ca="1" si="0"/>
        <v>0</v>
      </c>
    </row>
    <row r="42" spans="1:18">
      <c r="A42" s="7"/>
      <c r="B42" s="37" t="s">
        <v>180</v>
      </c>
      <c r="C42" s="38" t="str">
        <f t="shared" ca="1" si="19"/>
        <v>-</v>
      </c>
      <c r="D42" s="38"/>
      <c r="E42" s="38"/>
      <c r="F42" s="38"/>
      <c r="G42" s="38" t="str">
        <f t="shared" ca="1" si="19"/>
        <v>-</v>
      </c>
      <c r="H42" s="38" t="str">
        <f t="shared" ca="1" si="19"/>
        <v>-</v>
      </c>
      <c r="I42" s="38" t="str">
        <f t="shared" ca="1" si="19"/>
        <v>-</v>
      </c>
      <c r="J42" s="38" t="str">
        <f t="shared" ca="1" si="19"/>
        <v>-</v>
      </c>
      <c r="K42" s="38" t="str">
        <f t="shared" ca="1" si="19"/>
        <v>-</v>
      </c>
      <c r="L42" s="38" t="str">
        <f t="shared" ca="1" si="19"/>
        <v>-</v>
      </c>
      <c r="M42" s="38" t="str">
        <f t="shared" ca="1" si="19"/>
        <v>-</v>
      </c>
      <c r="N42" s="38" t="str">
        <f t="shared" ca="1" si="19"/>
        <v>-</v>
      </c>
      <c r="O42" s="38" t="str">
        <f t="shared" ca="1" si="19"/>
        <v>-</v>
      </c>
      <c r="P42" s="38" t="str">
        <f t="shared" ca="1" si="19"/>
        <v>-</v>
      </c>
      <c r="Q42" s="38" t="str">
        <f t="shared" ca="1" si="19"/>
        <v>-</v>
      </c>
      <c r="R42" s="38">
        <f t="shared" ca="1" si="0"/>
        <v>0</v>
      </c>
    </row>
    <row r="43" spans="1:18">
      <c r="A43" s="61"/>
      <c r="B43" s="41" t="s">
        <v>182</v>
      </c>
      <c r="C43" s="42">
        <f t="shared" ref="C43:Q43" ca="1" si="20">C40-C37</f>
        <v>0</v>
      </c>
      <c r="D43" s="42"/>
      <c r="E43" s="42"/>
      <c r="F43" s="42"/>
      <c r="G43" s="42">
        <f t="shared" ca="1" si="20"/>
        <v>0</v>
      </c>
      <c r="H43" s="42">
        <f t="shared" ca="1" si="20"/>
        <v>0</v>
      </c>
      <c r="I43" s="42">
        <f t="shared" ca="1" si="20"/>
        <v>0</v>
      </c>
      <c r="J43" s="42">
        <f t="shared" ca="1" si="20"/>
        <v>0</v>
      </c>
      <c r="K43" s="42">
        <f t="shared" ca="1" si="20"/>
        <v>0</v>
      </c>
      <c r="L43" s="42">
        <f t="shared" ca="1" si="20"/>
        <v>0</v>
      </c>
      <c r="M43" s="42">
        <f t="shared" ca="1" si="20"/>
        <v>0</v>
      </c>
      <c r="N43" s="42">
        <f t="shared" ca="1" si="20"/>
        <v>0</v>
      </c>
      <c r="O43" s="42">
        <f t="shared" ca="1" si="20"/>
        <v>0</v>
      </c>
      <c r="P43" s="42">
        <f t="shared" ca="1" si="20"/>
        <v>0</v>
      </c>
      <c r="Q43" s="42">
        <f t="shared" ca="1" si="20"/>
        <v>0</v>
      </c>
      <c r="R43" s="42">
        <f t="shared" ca="1" si="0"/>
        <v>0</v>
      </c>
    </row>
    <row r="44" spans="1:18">
      <c r="A44" s="62"/>
      <c r="B44" s="45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>
        <f t="shared" si="0"/>
        <v>0</v>
      </c>
    </row>
    <row r="45" spans="1:18">
      <c r="A45" s="59"/>
      <c r="B45" s="25" t="s">
        <v>183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>
        <f t="shared" si="0"/>
        <v>0</v>
      </c>
    </row>
    <row r="46" spans="1:18">
      <c r="A46" s="59"/>
      <c r="B46" s="27" t="s">
        <v>184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>
        <f t="shared" si="0"/>
        <v>0</v>
      </c>
    </row>
    <row r="47" spans="1:18">
      <c r="A47" s="62"/>
      <c r="B47" s="46" t="s">
        <v>185</v>
      </c>
      <c r="C47" s="38" t="str">
        <f t="shared" ref="C47:Q54" ca="1" si="21">IFERROR(
  INDEX(
    INDIRECT("'Cash In-" &amp; TEXT(C$2,"mmm yy") &amp; "'!D:D"),
    MATCH(
     $A47,
      INDIRECT("'Cash In-" &amp; TEXT(C$2,"mmm yy") &amp; "'!A:A"),
      0
    )
  ),
  "-"
)</f>
        <v>-</v>
      </c>
      <c r="D47" s="38"/>
      <c r="E47" s="38"/>
      <c r="F47" s="38"/>
      <c r="G47" s="38" t="str">
        <f t="shared" ca="1" si="21"/>
        <v>-</v>
      </c>
      <c r="H47" s="38" t="str">
        <f t="shared" ca="1" si="21"/>
        <v>-</v>
      </c>
      <c r="I47" s="38" t="str">
        <f t="shared" ca="1" si="21"/>
        <v>-</v>
      </c>
      <c r="J47" s="38" t="str">
        <f t="shared" ca="1" si="21"/>
        <v>-</v>
      </c>
      <c r="K47" s="38" t="str">
        <f t="shared" ca="1" si="21"/>
        <v>-</v>
      </c>
      <c r="L47" s="38" t="str">
        <f t="shared" ca="1" si="21"/>
        <v>-</v>
      </c>
      <c r="M47" s="38" t="str">
        <f t="shared" ca="1" si="21"/>
        <v>-</v>
      </c>
      <c r="N47" s="38" t="str">
        <f t="shared" ca="1" si="21"/>
        <v>-</v>
      </c>
      <c r="O47" s="38" t="str">
        <f t="shared" ca="1" si="21"/>
        <v>-</v>
      </c>
      <c r="P47" s="38" t="str">
        <f t="shared" ca="1" si="21"/>
        <v>-</v>
      </c>
      <c r="Q47" s="38" t="str">
        <f t="shared" ca="1" si="21"/>
        <v>-</v>
      </c>
      <c r="R47" s="38">
        <f t="shared" ca="1" si="0"/>
        <v>0</v>
      </c>
    </row>
    <row r="48" spans="1:18">
      <c r="A48" s="62"/>
      <c r="B48" s="46" t="s">
        <v>186</v>
      </c>
      <c r="C48" s="38" t="str">
        <f t="shared" ca="1" si="21"/>
        <v>-</v>
      </c>
      <c r="D48" s="38"/>
      <c r="E48" s="38"/>
      <c r="F48" s="38"/>
      <c r="G48" s="38" t="str">
        <f t="shared" ca="1" si="21"/>
        <v>-</v>
      </c>
      <c r="H48" s="38" t="str">
        <f t="shared" ca="1" si="21"/>
        <v>-</v>
      </c>
      <c r="I48" s="38" t="str">
        <f t="shared" ca="1" si="21"/>
        <v>-</v>
      </c>
      <c r="J48" s="38" t="str">
        <f t="shared" ca="1" si="21"/>
        <v>-</v>
      </c>
      <c r="K48" s="38" t="str">
        <f t="shared" ca="1" si="21"/>
        <v>-</v>
      </c>
      <c r="L48" s="38" t="str">
        <f t="shared" ca="1" si="21"/>
        <v>-</v>
      </c>
      <c r="M48" s="38" t="str">
        <f t="shared" ca="1" si="21"/>
        <v>-</v>
      </c>
      <c r="N48" s="38" t="str">
        <f t="shared" ca="1" si="21"/>
        <v>-</v>
      </c>
      <c r="O48" s="38" t="str">
        <f t="shared" ca="1" si="21"/>
        <v>-</v>
      </c>
      <c r="P48" s="38" t="str">
        <f t="shared" ca="1" si="21"/>
        <v>-</v>
      </c>
      <c r="Q48" s="38" t="str">
        <f t="shared" ca="1" si="21"/>
        <v>-</v>
      </c>
      <c r="R48" s="38">
        <f t="shared" ca="1" si="0"/>
        <v>0</v>
      </c>
    </row>
    <row r="49" spans="1:18">
      <c r="A49" s="62"/>
      <c r="B49" s="46" t="s">
        <v>187</v>
      </c>
      <c r="C49" s="38" t="str">
        <f t="shared" ca="1" si="21"/>
        <v>-</v>
      </c>
      <c r="D49" s="38"/>
      <c r="E49" s="38"/>
      <c r="F49" s="38"/>
      <c r="G49" s="38" t="str">
        <f t="shared" ca="1" si="21"/>
        <v>-</v>
      </c>
      <c r="H49" s="38" t="str">
        <f t="shared" ca="1" si="21"/>
        <v>-</v>
      </c>
      <c r="I49" s="38" t="str">
        <f t="shared" ca="1" si="21"/>
        <v>-</v>
      </c>
      <c r="J49" s="38" t="str">
        <f t="shared" ca="1" si="21"/>
        <v>-</v>
      </c>
      <c r="K49" s="38" t="str">
        <f t="shared" ca="1" si="21"/>
        <v>-</v>
      </c>
      <c r="L49" s="38" t="str">
        <f t="shared" ca="1" si="21"/>
        <v>-</v>
      </c>
      <c r="M49" s="38" t="str">
        <f t="shared" ca="1" si="21"/>
        <v>-</v>
      </c>
      <c r="N49" s="38" t="str">
        <f t="shared" ca="1" si="21"/>
        <v>-</v>
      </c>
      <c r="O49" s="38" t="str">
        <f t="shared" ca="1" si="21"/>
        <v>-</v>
      </c>
      <c r="P49" s="38" t="str">
        <f t="shared" ca="1" si="21"/>
        <v>-</v>
      </c>
      <c r="Q49" s="38" t="str">
        <f t="shared" ca="1" si="21"/>
        <v>-</v>
      </c>
      <c r="R49" s="38">
        <f t="shared" ca="1" si="0"/>
        <v>0</v>
      </c>
    </row>
    <row r="50" spans="1:18">
      <c r="A50" s="62"/>
      <c r="B50" s="46" t="s">
        <v>188</v>
      </c>
      <c r="C50" s="38" t="str">
        <f t="shared" ca="1" si="21"/>
        <v>-</v>
      </c>
      <c r="D50" s="38"/>
      <c r="E50" s="38"/>
      <c r="F50" s="38"/>
      <c r="G50" s="38" t="str">
        <f t="shared" ca="1" si="21"/>
        <v>-</v>
      </c>
      <c r="H50" s="38" t="str">
        <f t="shared" ca="1" si="21"/>
        <v>-</v>
      </c>
      <c r="I50" s="38" t="str">
        <f t="shared" ca="1" si="21"/>
        <v>-</v>
      </c>
      <c r="J50" s="38" t="str">
        <f t="shared" ca="1" si="21"/>
        <v>-</v>
      </c>
      <c r="K50" s="38" t="str">
        <f t="shared" ca="1" si="21"/>
        <v>-</v>
      </c>
      <c r="L50" s="38" t="str">
        <f t="shared" ca="1" si="21"/>
        <v>-</v>
      </c>
      <c r="M50" s="38" t="str">
        <f t="shared" ca="1" si="21"/>
        <v>-</v>
      </c>
      <c r="N50" s="38" t="str">
        <f t="shared" ca="1" si="21"/>
        <v>-</v>
      </c>
      <c r="O50" s="38" t="str">
        <f t="shared" ca="1" si="21"/>
        <v>-</v>
      </c>
      <c r="P50" s="38" t="str">
        <f t="shared" ca="1" si="21"/>
        <v>-</v>
      </c>
      <c r="Q50" s="38" t="str">
        <f t="shared" ca="1" si="21"/>
        <v>-</v>
      </c>
      <c r="R50" s="38">
        <f t="shared" ca="1" si="0"/>
        <v>0</v>
      </c>
    </row>
    <row r="51" spans="1:18">
      <c r="A51" s="62"/>
      <c r="B51" s="46" t="s">
        <v>189</v>
      </c>
      <c r="C51" s="38" t="str">
        <f t="shared" ca="1" si="21"/>
        <v>-</v>
      </c>
      <c r="D51" s="38"/>
      <c r="E51" s="38"/>
      <c r="F51" s="38"/>
      <c r="G51" s="38" t="str">
        <f t="shared" ca="1" si="21"/>
        <v>-</v>
      </c>
      <c r="H51" s="38" t="str">
        <f t="shared" ca="1" si="21"/>
        <v>-</v>
      </c>
      <c r="I51" s="38" t="str">
        <f t="shared" ca="1" si="21"/>
        <v>-</v>
      </c>
      <c r="J51" s="38" t="str">
        <f t="shared" ca="1" si="21"/>
        <v>-</v>
      </c>
      <c r="K51" s="38" t="str">
        <f t="shared" ca="1" si="21"/>
        <v>-</v>
      </c>
      <c r="L51" s="38" t="str">
        <f t="shared" ca="1" si="21"/>
        <v>-</v>
      </c>
      <c r="M51" s="38" t="str">
        <f t="shared" ca="1" si="21"/>
        <v>-</v>
      </c>
      <c r="N51" s="38" t="str">
        <f t="shared" ca="1" si="21"/>
        <v>-</v>
      </c>
      <c r="O51" s="38" t="str">
        <f t="shared" ca="1" si="21"/>
        <v>-</v>
      </c>
      <c r="P51" s="38" t="str">
        <f t="shared" ca="1" si="21"/>
        <v>-</v>
      </c>
      <c r="Q51" s="38" t="str">
        <f t="shared" ca="1" si="21"/>
        <v>-</v>
      </c>
      <c r="R51" s="38">
        <f t="shared" ca="1" si="0"/>
        <v>0</v>
      </c>
    </row>
    <row r="52" spans="1:18">
      <c r="A52" s="62"/>
      <c r="B52" s="46" t="s">
        <v>190</v>
      </c>
      <c r="C52" s="38" t="str">
        <f t="shared" ca="1" si="21"/>
        <v>-</v>
      </c>
      <c r="D52" s="38"/>
      <c r="E52" s="38"/>
      <c r="F52" s="38"/>
      <c r="G52" s="38" t="str">
        <f t="shared" ca="1" si="21"/>
        <v>-</v>
      </c>
      <c r="H52" s="38" t="str">
        <f t="shared" ca="1" si="21"/>
        <v>-</v>
      </c>
      <c r="I52" s="38" t="str">
        <f t="shared" ca="1" si="21"/>
        <v>-</v>
      </c>
      <c r="J52" s="38" t="str">
        <f t="shared" ca="1" si="21"/>
        <v>-</v>
      </c>
      <c r="K52" s="38" t="str">
        <f t="shared" ca="1" si="21"/>
        <v>-</v>
      </c>
      <c r="L52" s="38" t="str">
        <f t="shared" ca="1" si="21"/>
        <v>-</v>
      </c>
      <c r="M52" s="38" t="str">
        <f t="shared" ca="1" si="21"/>
        <v>-</v>
      </c>
      <c r="N52" s="38" t="str">
        <f t="shared" ca="1" si="21"/>
        <v>-</v>
      </c>
      <c r="O52" s="38" t="str">
        <f t="shared" ca="1" si="21"/>
        <v>-</v>
      </c>
      <c r="P52" s="38" t="str">
        <f t="shared" ca="1" si="21"/>
        <v>-</v>
      </c>
      <c r="Q52" s="38" t="str">
        <f t="shared" ca="1" si="21"/>
        <v>-</v>
      </c>
      <c r="R52" s="38">
        <f t="shared" ca="1" si="0"/>
        <v>0</v>
      </c>
    </row>
    <row r="53" spans="1:18">
      <c r="A53" s="62"/>
      <c r="B53" s="46" t="s">
        <v>191</v>
      </c>
      <c r="C53" s="38" t="str">
        <f t="shared" ca="1" si="21"/>
        <v>-</v>
      </c>
      <c r="D53" s="38"/>
      <c r="E53" s="38"/>
      <c r="F53" s="38"/>
      <c r="G53" s="38" t="str">
        <f t="shared" ca="1" si="21"/>
        <v>-</v>
      </c>
      <c r="H53" s="38" t="str">
        <f t="shared" ca="1" si="21"/>
        <v>-</v>
      </c>
      <c r="I53" s="38" t="str">
        <f t="shared" ca="1" si="21"/>
        <v>-</v>
      </c>
      <c r="J53" s="38" t="str">
        <f t="shared" ca="1" si="21"/>
        <v>-</v>
      </c>
      <c r="K53" s="38" t="str">
        <f t="shared" ca="1" si="21"/>
        <v>-</v>
      </c>
      <c r="L53" s="38" t="str">
        <f t="shared" ca="1" si="21"/>
        <v>-</v>
      </c>
      <c r="M53" s="38" t="str">
        <f t="shared" ca="1" si="21"/>
        <v>-</v>
      </c>
      <c r="N53" s="38" t="str">
        <f t="shared" ca="1" si="21"/>
        <v>-</v>
      </c>
      <c r="O53" s="38" t="str">
        <f t="shared" ca="1" si="21"/>
        <v>-</v>
      </c>
      <c r="P53" s="38" t="str">
        <f t="shared" ca="1" si="21"/>
        <v>-</v>
      </c>
      <c r="Q53" s="38" t="str">
        <f t="shared" ca="1" si="21"/>
        <v>-</v>
      </c>
      <c r="R53" s="38">
        <f t="shared" ca="1" si="0"/>
        <v>0</v>
      </c>
    </row>
    <row r="54" spans="1:18">
      <c r="A54" s="62"/>
      <c r="B54" s="46" t="s">
        <v>192</v>
      </c>
      <c r="C54" s="38" t="str">
        <f t="shared" ca="1" si="21"/>
        <v>-</v>
      </c>
      <c r="D54" s="38"/>
      <c r="E54" s="38"/>
      <c r="F54" s="38"/>
      <c r="G54" s="38" t="str">
        <f t="shared" ca="1" si="21"/>
        <v>-</v>
      </c>
      <c r="H54" s="38" t="str">
        <f t="shared" ca="1" si="21"/>
        <v>-</v>
      </c>
      <c r="I54" s="38" t="str">
        <f t="shared" ca="1" si="21"/>
        <v>-</v>
      </c>
      <c r="J54" s="38" t="str">
        <f t="shared" ca="1" si="21"/>
        <v>-</v>
      </c>
      <c r="K54" s="38" t="str">
        <f t="shared" ca="1" si="21"/>
        <v>-</v>
      </c>
      <c r="L54" s="38" t="str">
        <f t="shared" ca="1" si="21"/>
        <v>-</v>
      </c>
      <c r="M54" s="38" t="str">
        <f t="shared" ca="1" si="21"/>
        <v>-</v>
      </c>
      <c r="N54" s="38" t="str">
        <f t="shared" ca="1" si="21"/>
        <v>-</v>
      </c>
      <c r="O54" s="38" t="str">
        <f t="shared" ca="1" si="21"/>
        <v>-</v>
      </c>
      <c r="P54" s="38" t="str">
        <f t="shared" ca="1" si="21"/>
        <v>-</v>
      </c>
      <c r="Q54" s="38" t="str">
        <f t="shared" ca="1" si="21"/>
        <v>-</v>
      </c>
      <c r="R54" s="38">
        <f t="shared" ca="1" si="0"/>
        <v>0</v>
      </c>
    </row>
    <row r="55" spans="1:18">
      <c r="A55" s="60"/>
      <c r="B55" s="32" t="s">
        <v>193</v>
      </c>
      <c r="C55" s="33">
        <f ca="1">SUM(C47:C54)</f>
        <v>0</v>
      </c>
      <c r="D55" s="33"/>
      <c r="E55" s="33"/>
      <c r="F55" s="33"/>
      <c r="G55" s="33">
        <f t="shared" ref="G55:Q55" ca="1" si="22">SUM(G47:G54)</f>
        <v>0</v>
      </c>
      <c r="H55" s="33">
        <f t="shared" ca="1" si="22"/>
        <v>0</v>
      </c>
      <c r="I55" s="33">
        <f t="shared" ca="1" si="22"/>
        <v>0</v>
      </c>
      <c r="J55" s="33">
        <f t="shared" ca="1" si="22"/>
        <v>0</v>
      </c>
      <c r="K55" s="33">
        <f t="shared" ca="1" si="22"/>
        <v>0</v>
      </c>
      <c r="L55" s="33">
        <f t="shared" ca="1" si="22"/>
        <v>0</v>
      </c>
      <c r="M55" s="33">
        <f t="shared" ca="1" si="22"/>
        <v>0</v>
      </c>
      <c r="N55" s="33">
        <f t="shared" ca="1" si="22"/>
        <v>0</v>
      </c>
      <c r="O55" s="33">
        <f t="shared" ca="1" si="22"/>
        <v>0</v>
      </c>
      <c r="P55" s="33">
        <f t="shared" ca="1" si="22"/>
        <v>0</v>
      </c>
      <c r="Q55" s="33">
        <f t="shared" ca="1" si="22"/>
        <v>0</v>
      </c>
      <c r="R55" s="33">
        <f t="shared" ca="1" si="0"/>
        <v>0</v>
      </c>
    </row>
    <row r="56" spans="1:18">
      <c r="A56" s="59"/>
      <c r="B56" s="34" t="s">
        <v>194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>
        <f t="shared" si="0"/>
        <v>0</v>
      </c>
    </row>
    <row r="57" spans="1:18">
      <c r="A57" s="59"/>
      <c r="B57" s="31" t="s">
        <v>195</v>
      </c>
      <c r="C57" s="30">
        <f ca="1">SUM(C58:C60)</f>
        <v>0</v>
      </c>
      <c r="D57" s="30"/>
      <c r="E57" s="30"/>
      <c r="F57" s="30"/>
      <c r="G57" s="30">
        <f t="shared" ref="G57:Q57" ca="1" si="23">SUM(G58:G60)</f>
        <v>0</v>
      </c>
      <c r="H57" s="30">
        <f t="shared" ca="1" si="23"/>
        <v>0</v>
      </c>
      <c r="I57" s="30">
        <f t="shared" ca="1" si="23"/>
        <v>0</v>
      </c>
      <c r="J57" s="30">
        <f t="shared" ca="1" si="23"/>
        <v>0</v>
      </c>
      <c r="K57" s="30">
        <f t="shared" ca="1" si="23"/>
        <v>0</v>
      </c>
      <c r="L57" s="30">
        <f t="shared" ca="1" si="23"/>
        <v>0</v>
      </c>
      <c r="M57" s="30">
        <f t="shared" ca="1" si="23"/>
        <v>0</v>
      </c>
      <c r="N57" s="30">
        <f t="shared" ca="1" si="23"/>
        <v>0</v>
      </c>
      <c r="O57" s="30">
        <f t="shared" ca="1" si="23"/>
        <v>0</v>
      </c>
      <c r="P57" s="30">
        <f t="shared" ca="1" si="23"/>
        <v>0</v>
      </c>
      <c r="Q57" s="30">
        <f t="shared" ca="1" si="23"/>
        <v>0</v>
      </c>
      <c r="R57" s="30">
        <f t="shared" ca="1" si="0"/>
        <v>0</v>
      </c>
    </row>
    <row r="58" spans="1:18">
      <c r="A58" s="59"/>
      <c r="B58" s="47" t="s">
        <v>196</v>
      </c>
      <c r="C58" s="38" t="str">
        <f t="shared" ref="C58:Q60" ca="1" si="24">IFERROR(
  INDEX(
    INDIRECT("'Cash Out-" &amp; TEXT(C$2,"mmm yy") &amp; "'!D:D"),
    MATCH(
      $A58,
      INDIRECT("'Cash Out-" &amp; TEXT(C$2,"mmm yy") &amp; "'!A:A"),
      0
    )
  ),
  "-"
)</f>
        <v>-</v>
      </c>
      <c r="D58" s="38"/>
      <c r="E58" s="38"/>
      <c r="F58" s="38"/>
      <c r="G58" s="38" t="str">
        <f t="shared" ca="1" si="24"/>
        <v>-</v>
      </c>
      <c r="H58" s="38" t="str">
        <f t="shared" ca="1" si="24"/>
        <v>-</v>
      </c>
      <c r="I58" s="38" t="str">
        <f t="shared" ca="1" si="24"/>
        <v>-</v>
      </c>
      <c r="J58" s="38" t="str">
        <f t="shared" ca="1" si="24"/>
        <v>-</v>
      </c>
      <c r="K58" s="38" t="str">
        <f t="shared" ca="1" si="24"/>
        <v>-</v>
      </c>
      <c r="L58" s="38" t="str">
        <f t="shared" ca="1" si="24"/>
        <v>-</v>
      </c>
      <c r="M58" s="38" t="str">
        <f t="shared" ca="1" si="24"/>
        <v>-</v>
      </c>
      <c r="N58" s="38" t="str">
        <f t="shared" ca="1" si="24"/>
        <v>-</v>
      </c>
      <c r="O58" s="38" t="str">
        <f t="shared" ca="1" si="24"/>
        <v>-</v>
      </c>
      <c r="P58" s="38" t="str">
        <f t="shared" ca="1" si="24"/>
        <v>-</v>
      </c>
      <c r="Q58" s="38" t="str">
        <f t="shared" ca="1" si="24"/>
        <v>-</v>
      </c>
      <c r="R58" s="38">
        <f t="shared" ca="1" si="0"/>
        <v>0</v>
      </c>
    </row>
    <row r="59" spans="1:18">
      <c r="A59" s="7"/>
      <c r="B59" s="47" t="s">
        <v>197</v>
      </c>
      <c r="C59" s="38" t="str">
        <f t="shared" ca="1" si="24"/>
        <v>-</v>
      </c>
      <c r="D59" s="38"/>
      <c r="E59" s="38"/>
      <c r="F59" s="38"/>
      <c r="G59" s="38" t="str">
        <f t="shared" ca="1" si="24"/>
        <v>-</v>
      </c>
      <c r="H59" s="38" t="str">
        <f t="shared" ca="1" si="24"/>
        <v>-</v>
      </c>
      <c r="I59" s="38" t="str">
        <f t="shared" ca="1" si="24"/>
        <v>-</v>
      </c>
      <c r="J59" s="38" t="str">
        <f t="shared" ca="1" si="24"/>
        <v>-</v>
      </c>
      <c r="K59" s="38" t="str">
        <f t="shared" ca="1" si="24"/>
        <v>-</v>
      </c>
      <c r="L59" s="38" t="str">
        <f t="shared" ca="1" si="24"/>
        <v>-</v>
      </c>
      <c r="M59" s="38" t="str">
        <f t="shared" ca="1" si="24"/>
        <v>-</v>
      </c>
      <c r="N59" s="38" t="str">
        <f t="shared" ca="1" si="24"/>
        <v>-</v>
      </c>
      <c r="O59" s="38" t="str">
        <f t="shared" ca="1" si="24"/>
        <v>-</v>
      </c>
      <c r="P59" s="38" t="str">
        <f t="shared" ca="1" si="24"/>
        <v>-</v>
      </c>
      <c r="Q59" s="38" t="str">
        <f t="shared" ca="1" si="24"/>
        <v>-</v>
      </c>
      <c r="R59" s="38">
        <f t="shared" ca="1" si="0"/>
        <v>0</v>
      </c>
    </row>
    <row r="60" spans="1:18">
      <c r="A60" s="7"/>
      <c r="B60" s="47" t="s">
        <v>198</v>
      </c>
      <c r="C60" s="38" t="str">
        <f t="shared" ca="1" si="24"/>
        <v>-</v>
      </c>
      <c r="D60" s="38"/>
      <c r="E60" s="38"/>
      <c r="F60" s="38"/>
      <c r="G60" s="38" t="str">
        <f t="shared" ca="1" si="24"/>
        <v>-</v>
      </c>
      <c r="H60" s="38" t="str">
        <f t="shared" ca="1" si="24"/>
        <v>-</v>
      </c>
      <c r="I60" s="38" t="str">
        <f t="shared" ca="1" si="24"/>
        <v>-</v>
      </c>
      <c r="J60" s="38" t="str">
        <f t="shared" ca="1" si="24"/>
        <v>-</v>
      </c>
      <c r="K60" s="38" t="str">
        <f t="shared" ca="1" si="24"/>
        <v>-</v>
      </c>
      <c r="L60" s="38" t="str">
        <f t="shared" ca="1" si="24"/>
        <v>-</v>
      </c>
      <c r="M60" s="38" t="str">
        <f t="shared" ca="1" si="24"/>
        <v>-</v>
      </c>
      <c r="N60" s="38" t="str">
        <f t="shared" ca="1" si="24"/>
        <v>-</v>
      </c>
      <c r="O60" s="38" t="str">
        <f t="shared" ca="1" si="24"/>
        <v>-</v>
      </c>
      <c r="P60" s="38" t="str">
        <f t="shared" ca="1" si="24"/>
        <v>-</v>
      </c>
      <c r="Q60" s="38" t="str">
        <f t="shared" ca="1" si="24"/>
        <v>-</v>
      </c>
      <c r="R60" s="38">
        <f t="shared" ca="1" si="0"/>
        <v>0</v>
      </c>
    </row>
    <row r="61" spans="1:18">
      <c r="A61" s="59"/>
      <c r="B61" s="31" t="s">
        <v>199</v>
      </c>
      <c r="C61" s="30">
        <f ca="1">SUM(C62:C64)</f>
        <v>0</v>
      </c>
      <c r="D61" s="30"/>
      <c r="E61" s="30"/>
      <c r="F61" s="30"/>
      <c r="G61" s="30">
        <f t="shared" ref="G61:Q61" ca="1" si="25">SUM(G62:G64)</f>
        <v>0</v>
      </c>
      <c r="H61" s="30">
        <f t="shared" ca="1" si="25"/>
        <v>0</v>
      </c>
      <c r="I61" s="30">
        <f t="shared" ca="1" si="25"/>
        <v>0</v>
      </c>
      <c r="J61" s="30">
        <f t="shared" ca="1" si="25"/>
        <v>0</v>
      </c>
      <c r="K61" s="30">
        <f t="shared" ca="1" si="25"/>
        <v>0</v>
      </c>
      <c r="L61" s="30">
        <f t="shared" ca="1" si="25"/>
        <v>0</v>
      </c>
      <c r="M61" s="30">
        <f t="shared" ca="1" si="25"/>
        <v>0</v>
      </c>
      <c r="N61" s="30">
        <f t="shared" ca="1" si="25"/>
        <v>0</v>
      </c>
      <c r="O61" s="30">
        <f t="shared" ca="1" si="25"/>
        <v>0</v>
      </c>
      <c r="P61" s="30">
        <f t="shared" ca="1" si="25"/>
        <v>0</v>
      </c>
      <c r="Q61" s="30">
        <f t="shared" ca="1" si="25"/>
        <v>0</v>
      </c>
      <c r="R61" s="30">
        <f t="shared" ca="1" si="0"/>
        <v>0</v>
      </c>
    </row>
    <row r="62" spans="1:18">
      <c r="A62" s="59"/>
      <c r="B62" s="47" t="s">
        <v>196</v>
      </c>
      <c r="C62" s="38" t="str">
        <f t="shared" ref="C62:Q64" ca="1" si="26">IFERROR(
  INDEX(
    INDIRECT("'Cash Out-" &amp; TEXT(C$2,"mmm yy") &amp; "'!D:D"),
    MATCH(
      $A62,
      INDIRECT("'Cash Out-" &amp; TEXT(C$2,"mmm yy") &amp; "'!A:A"),
      0
    )
  ),
  "-"
)</f>
        <v>-</v>
      </c>
      <c r="D62" s="38"/>
      <c r="E62" s="38"/>
      <c r="F62" s="38"/>
      <c r="G62" s="38" t="str">
        <f t="shared" ca="1" si="26"/>
        <v>-</v>
      </c>
      <c r="H62" s="38" t="str">
        <f t="shared" ca="1" si="26"/>
        <v>-</v>
      </c>
      <c r="I62" s="38" t="str">
        <f t="shared" ca="1" si="26"/>
        <v>-</v>
      </c>
      <c r="J62" s="38" t="str">
        <f t="shared" ca="1" si="26"/>
        <v>-</v>
      </c>
      <c r="K62" s="38" t="str">
        <f t="shared" ca="1" si="26"/>
        <v>-</v>
      </c>
      <c r="L62" s="38" t="str">
        <f t="shared" ca="1" si="26"/>
        <v>-</v>
      </c>
      <c r="M62" s="38" t="str">
        <f t="shared" ca="1" si="26"/>
        <v>-</v>
      </c>
      <c r="N62" s="38" t="str">
        <f t="shared" ca="1" si="26"/>
        <v>-</v>
      </c>
      <c r="O62" s="38" t="str">
        <f t="shared" ca="1" si="26"/>
        <v>-</v>
      </c>
      <c r="P62" s="38" t="str">
        <f t="shared" ca="1" si="26"/>
        <v>-</v>
      </c>
      <c r="Q62" s="38" t="str">
        <f t="shared" ca="1" si="26"/>
        <v>-</v>
      </c>
      <c r="R62" s="38">
        <f t="shared" ca="1" si="0"/>
        <v>0</v>
      </c>
    </row>
    <row r="63" spans="1:18">
      <c r="A63" s="7"/>
      <c r="B63" s="47" t="s">
        <v>197</v>
      </c>
      <c r="C63" s="38" t="str">
        <f t="shared" ca="1" si="26"/>
        <v>-</v>
      </c>
      <c r="D63" s="38"/>
      <c r="E63" s="38"/>
      <c r="F63" s="38"/>
      <c r="G63" s="38" t="str">
        <f t="shared" ca="1" si="26"/>
        <v>-</v>
      </c>
      <c r="H63" s="38" t="str">
        <f t="shared" ca="1" si="26"/>
        <v>-</v>
      </c>
      <c r="I63" s="38" t="str">
        <f t="shared" ca="1" si="26"/>
        <v>-</v>
      </c>
      <c r="J63" s="38" t="str">
        <f t="shared" ca="1" si="26"/>
        <v>-</v>
      </c>
      <c r="K63" s="38" t="str">
        <f t="shared" ca="1" si="26"/>
        <v>-</v>
      </c>
      <c r="L63" s="38" t="str">
        <f t="shared" ca="1" si="26"/>
        <v>-</v>
      </c>
      <c r="M63" s="38" t="str">
        <f t="shared" ca="1" si="26"/>
        <v>-</v>
      </c>
      <c r="N63" s="38" t="str">
        <f t="shared" ca="1" si="26"/>
        <v>-</v>
      </c>
      <c r="O63" s="38" t="str">
        <f t="shared" ca="1" si="26"/>
        <v>-</v>
      </c>
      <c r="P63" s="38" t="str">
        <f t="shared" ca="1" si="26"/>
        <v>-</v>
      </c>
      <c r="Q63" s="38" t="str">
        <f t="shared" ca="1" si="26"/>
        <v>-</v>
      </c>
      <c r="R63" s="38">
        <f t="shared" ca="1" si="0"/>
        <v>0</v>
      </c>
    </row>
    <row r="64" spans="1:18">
      <c r="A64" s="7"/>
      <c r="B64" s="47" t="s">
        <v>198</v>
      </c>
      <c r="C64" s="38" t="str">
        <f t="shared" ca="1" si="26"/>
        <v>-</v>
      </c>
      <c r="D64" s="38"/>
      <c r="E64" s="38"/>
      <c r="F64" s="38"/>
      <c r="G64" s="38" t="str">
        <f t="shared" ca="1" si="26"/>
        <v>-</v>
      </c>
      <c r="H64" s="38" t="str">
        <f t="shared" ca="1" si="26"/>
        <v>-</v>
      </c>
      <c r="I64" s="38" t="str">
        <f t="shared" ca="1" si="26"/>
        <v>-</v>
      </c>
      <c r="J64" s="38" t="str">
        <f t="shared" ca="1" si="26"/>
        <v>-</v>
      </c>
      <c r="K64" s="38" t="str">
        <f t="shared" ca="1" si="26"/>
        <v>-</v>
      </c>
      <c r="L64" s="38" t="str">
        <f t="shared" ca="1" si="26"/>
        <v>-</v>
      </c>
      <c r="M64" s="38" t="str">
        <f t="shared" ca="1" si="26"/>
        <v>-</v>
      </c>
      <c r="N64" s="38" t="str">
        <f t="shared" ca="1" si="26"/>
        <v>-</v>
      </c>
      <c r="O64" s="38" t="str">
        <f t="shared" ca="1" si="26"/>
        <v>-</v>
      </c>
      <c r="P64" s="38" t="str">
        <f t="shared" ca="1" si="26"/>
        <v>-</v>
      </c>
      <c r="Q64" s="38" t="str">
        <f t="shared" ca="1" si="26"/>
        <v>-</v>
      </c>
      <c r="R64" s="38">
        <f t="shared" ca="1" si="0"/>
        <v>0</v>
      </c>
    </row>
    <row r="65" spans="1:18">
      <c r="A65" s="59"/>
      <c r="B65" s="31" t="s">
        <v>200</v>
      </c>
      <c r="C65" s="30">
        <f t="shared" ref="C65:Q65" ca="1" si="27">SUM(C66:C67)</f>
        <v>0</v>
      </c>
      <c r="D65" s="30"/>
      <c r="E65" s="30"/>
      <c r="F65" s="30"/>
      <c r="G65" s="30">
        <f t="shared" ca="1" si="27"/>
        <v>0</v>
      </c>
      <c r="H65" s="30">
        <f t="shared" ca="1" si="27"/>
        <v>0</v>
      </c>
      <c r="I65" s="30">
        <f t="shared" ca="1" si="27"/>
        <v>0</v>
      </c>
      <c r="J65" s="30">
        <f t="shared" ca="1" si="27"/>
        <v>0</v>
      </c>
      <c r="K65" s="30">
        <f t="shared" ca="1" si="27"/>
        <v>0</v>
      </c>
      <c r="L65" s="30">
        <f t="shared" ca="1" si="27"/>
        <v>0</v>
      </c>
      <c r="M65" s="30">
        <f t="shared" ca="1" si="27"/>
        <v>0</v>
      </c>
      <c r="N65" s="30">
        <f t="shared" ca="1" si="27"/>
        <v>0</v>
      </c>
      <c r="O65" s="30">
        <f t="shared" ca="1" si="27"/>
        <v>0</v>
      </c>
      <c r="P65" s="30">
        <f t="shared" ca="1" si="27"/>
        <v>0</v>
      </c>
      <c r="Q65" s="30">
        <f t="shared" ca="1" si="27"/>
        <v>0</v>
      </c>
      <c r="R65" s="30">
        <f t="shared" ca="1" si="0"/>
        <v>0</v>
      </c>
    </row>
    <row r="66" spans="1:18">
      <c r="A66" s="7"/>
      <c r="B66" s="47" t="s">
        <v>197</v>
      </c>
      <c r="C66" s="38" t="str">
        <f t="shared" ref="C66:Q67" ca="1" si="28">IFERROR(
  INDEX(
    INDIRECT("'Cash Out-" &amp; TEXT(C$2,"mmm yy") &amp; "'!D:D"),
    MATCH(
      $A66,
      INDIRECT("'Cash Out-" &amp; TEXT(C$2,"mmm yy") &amp; "'!A:A"),
      0
    )
  ),
  "-"
)</f>
        <v>-</v>
      </c>
      <c r="D66" s="38"/>
      <c r="E66" s="38"/>
      <c r="F66" s="38"/>
      <c r="G66" s="38" t="str">
        <f t="shared" ca="1" si="28"/>
        <v>-</v>
      </c>
      <c r="H66" s="38" t="str">
        <f t="shared" ca="1" si="28"/>
        <v>-</v>
      </c>
      <c r="I66" s="38" t="str">
        <f t="shared" ca="1" si="28"/>
        <v>-</v>
      </c>
      <c r="J66" s="38" t="str">
        <f t="shared" ca="1" si="28"/>
        <v>-</v>
      </c>
      <c r="K66" s="38" t="str">
        <f t="shared" ca="1" si="28"/>
        <v>-</v>
      </c>
      <c r="L66" s="38" t="str">
        <f t="shared" ca="1" si="28"/>
        <v>-</v>
      </c>
      <c r="M66" s="38" t="str">
        <f t="shared" ca="1" si="28"/>
        <v>-</v>
      </c>
      <c r="N66" s="38" t="str">
        <f t="shared" ca="1" si="28"/>
        <v>-</v>
      </c>
      <c r="O66" s="38" t="str">
        <f t="shared" ca="1" si="28"/>
        <v>-</v>
      </c>
      <c r="P66" s="38" t="str">
        <f t="shared" ca="1" si="28"/>
        <v>-</v>
      </c>
      <c r="Q66" s="38" t="str">
        <f t="shared" ca="1" si="28"/>
        <v>-</v>
      </c>
      <c r="R66" s="38">
        <f t="shared" ca="1" si="0"/>
        <v>0</v>
      </c>
    </row>
    <row r="67" spans="1:18">
      <c r="A67" s="7"/>
      <c r="B67" s="47" t="s">
        <v>198</v>
      </c>
      <c r="C67" s="38" t="str">
        <f t="shared" ca="1" si="28"/>
        <v>-</v>
      </c>
      <c r="D67" s="38"/>
      <c r="E67" s="38"/>
      <c r="F67" s="38"/>
      <c r="G67" s="38" t="str">
        <f t="shared" ca="1" si="28"/>
        <v>-</v>
      </c>
      <c r="H67" s="38" t="str">
        <f t="shared" ca="1" si="28"/>
        <v>-</v>
      </c>
      <c r="I67" s="38" t="str">
        <f t="shared" ca="1" si="28"/>
        <v>-</v>
      </c>
      <c r="J67" s="38" t="str">
        <f t="shared" ca="1" si="28"/>
        <v>-</v>
      </c>
      <c r="K67" s="38" t="str">
        <f t="shared" ca="1" si="28"/>
        <v>-</v>
      </c>
      <c r="L67" s="38" t="str">
        <f t="shared" ca="1" si="28"/>
        <v>-</v>
      </c>
      <c r="M67" s="38" t="str">
        <f t="shared" ca="1" si="28"/>
        <v>-</v>
      </c>
      <c r="N67" s="38" t="str">
        <f t="shared" ca="1" si="28"/>
        <v>-</v>
      </c>
      <c r="O67" s="38" t="str">
        <f t="shared" ca="1" si="28"/>
        <v>-</v>
      </c>
      <c r="P67" s="38" t="str">
        <f t="shared" ca="1" si="28"/>
        <v>-</v>
      </c>
      <c r="Q67" s="38" t="str">
        <f t="shared" ca="1" si="28"/>
        <v>-</v>
      </c>
      <c r="R67" s="38">
        <f t="shared" ca="1" si="0"/>
        <v>0</v>
      </c>
    </row>
    <row r="68" spans="1:18">
      <c r="A68" s="59"/>
      <c r="B68" s="48" t="s">
        <v>201</v>
      </c>
      <c r="C68" s="30">
        <f t="shared" ref="C68:Q68" ca="1" si="29">SUM(C69:C70)</f>
        <v>0</v>
      </c>
      <c r="D68" s="30"/>
      <c r="E68" s="30"/>
      <c r="F68" s="30"/>
      <c r="G68" s="30">
        <f t="shared" ca="1" si="29"/>
        <v>0</v>
      </c>
      <c r="H68" s="30">
        <f t="shared" ca="1" si="29"/>
        <v>0</v>
      </c>
      <c r="I68" s="30">
        <f t="shared" ca="1" si="29"/>
        <v>0</v>
      </c>
      <c r="J68" s="30">
        <f t="shared" ca="1" si="29"/>
        <v>0</v>
      </c>
      <c r="K68" s="30">
        <f t="shared" ca="1" si="29"/>
        <v>0</v>
      </c>
      <c r="L68" s="30">
        <f t="shared" ca="1" si="29"/>
        <v>0</v>
      </c>
      <c r="M68" s="30">
        <f t="shared" ca="1" si="29"/>
        <v>0</v>
      </c>
      <c r="N68" s="30">
        <f t="shared" ca="1" si="29"/>
        <v>0</v>
      </c>
      <c r="O68" s="30">
        <f t="shared" ca="1" si="29"/>
        <v>0</v>
      </c>
      <c r="P68" s="30">
        <f t="shared" ca="1" si="29"/>
        <v>0</v>
      </c>
      <c r="Q68" s="30">
        <f t="shared" ca="1" si="29"/>
        <v>0</v>
      </c>
      <c r="R68" s="30">
        <f t="shared" ref="R68:R104" ca="1" si="30">SUM($C68:$Q68)</f>
        <v>0</v>
      </c>
    </row>
    <row r="69" spans="1:18">
      <c r="A69" s="7"/>
      <c r="B69" s="47" t="s">
        <v>197</v>
      </c>
      <c r="C69" s="38" t="str">
        <f t="shared" ref="C69:Q70" ca="1" si="31">IFERROR(
  INDEX(
    INDIRECT("'Cash Out-" &amp; TEXT(C$2,"mmm yy") &amp; "'!D:D"),
    MATCH(
      $A69,
      INDIRECT("'Cash Out-" &amp; TEXT(C$2,"mmm yy") &amp; "'!A:A"),
      0
    )
  ),
  "-"
)</f>
        <v>-</v>
      </c>
      <c r="D69" s="38"/>
      <c r="E69" s="38"/>
      <c r="F69" s="38"/>
      <c r="G69" s="38" t="str">
        <f t="shared" ca="1" si="31"/>
        <v>-</v>
      </c>
      <c r="H69" s="38" t="str">
        <f t="shared" ca="1" si="31"/>
        <v>-</v>
      </c>
      <c r="I69" s="38" t="str">
        <f t="shared" ca="1" si="31"/>
        <v>-</v>
      </c>
      <c r="J69" s="38" t="str">
        <f t="shared" ca="1" si="31"/>
        <v>-</v>
      </c>
      <c r="K69" s="38" t="str">
        <f t="shared" ca="1" si="31"/>
        <v>-</v>
      </c>
      <c r="L69" s="38" t="str">
        <f t="shared" ca="1" si="31"/>
        <v>-</v>
      </c>
      <c r="M69" s="38" t="str">
        <f t="shared" ca="1" si="31"/>
        <v>-</v>
      </c>
      <c r="N69" s="38" t="str">
        <f t="shared" ca="1" si="31"/>
        <v>-</v>
      </c>
      <c r="O69" s="38" t="str">
        <f t="shared" ca="1" si="31"/>
        <v>-</v>
      </c>
      <c r="P69" s="38" t="str">
        <f t="shared" ca="1" si="31"/>
        <v>-</v>
      </c>
      <c r="Q69" s="38" t="str">
        <f t="shared" ca="1" si="31"/>
        <v>-</v>
      </c>
      <c r="R69" s="38">
        <f t="shared" ca="1" si="30"/>
        <v>0</v>
      </c>
    </row>
    <row r="70" spans="1:18">
      <c r="A70" s="7"/>
      <c r="B70" s="47" t="s">
        <v>198</v>
      </c>
      <c r="C70" s="38" t="str">
        <f t="shared" ca="1" si="31"/>
        <v>-</v>
      </c>
      <c r="D70" s="38"/>
      <c r="E70" s="38"/>
      <c r="F70" s="38"/>
      <c r="G70" s="38" t="str">
        <f t="shared" ca="1" si="31"/>
        <v>-</v>
      </c>
      <c r="H70" s="38" t="str">
        <f t="shared" ca="1" si="31"/>
        <v>-</v>
      </c>
      <c r="I70" s="38" t="str">
        <f t="shared" ca="1" si="31"/>
        <v>-</v>
      </c>
      <c r="J70" s="38" t="str">
        <f t="shared" ca="1" si="31"/>
        <v>-</v>
      </c>
      <c r="K70" s="38" t="str">
        <f t="shared" ca="1" si="31"/>
        <v>-</v>
      </c>
      <c r="L70" s="38" t="str">
        <f t="shared" ca="1" si="31"/>
        <v>-</v>
      </c>
      <c r="M70" s="38" t="str">
        <f t="shared" ca="1" si="31"/>
        <v>-</v>
      </c>
      <c r="N70" s="38" t="str">
        <f t="shared" ca="1" si="31"/>
        <v>-</v>
      </c>
      <c r="O70" s="38" t="str">
        <f t="shared" ca="1" si="31"/>
        <v>-</v>
      </c>
      <c r="P70" s="38" t="str">
        <f t="shared" ca="1" si="31"/>
        <v>-</v>
      </c>
      <c r="Q70" s="38" t="str">
        <f t="shared" ca="1" si="31"/>
        <v>-</v>
      </c>
      <c r="R70" s="38">
        <f t="shared" ca="1" si="30"/>
        <v>0</v>
      </c>
    </row>
    <row r="71" spans="1:18">
      <c r="A71" s="7"/>
      <c r="B71" s="48" t="s">
        <v>202</v>
      </c>
      <c r="C71" s="30">
        <f>SUM(C72)</f>
        <v>0</v>
      </c>
      <c r="D71" s="30"/>
      <c r="E71" s="30"/>
      <c r="F71" s="30"/>
      <c r="G71" s="30">
        <f t="shared" ref="G71:Q71" si="32">SUM(G72)</f>
        <v>340000000</v>
      </c>
      <c r="H71" s="30">
        <f t="shared" si="32"/>
        <v>0</v>
      </c>
      <c r="I71" s="30">
        <f t="shared" si="32"/>
        <v>0</v>
      </c>
      <c r="J71" s="30">
        <f t="shared" si="32"/>
        <v>0</v>
      </c>
      <c r="K71" s="30">
        <f t="shared" si="32"/>
        <v>340000000</v>
      </c>
      <c r="L71" s="30">
        <f t="shared" si="32"/>
        <v>680000000</v>
      </c>
      <c r="M71" s="30">
        <f t="shared" si="32"/>
        <v>0</v>
      </c>
      <c r="N71" s="30">
        <f t="shared" si="32"/>
        <v>0</v>
      </c>
      <c r="O71" s="30">
        <f t="shared" si="32"/>
        <v>0</v>
      </c>
      <c r="P71" s="30">
        <f t="shared" si="32"/>
        <v>0</v>
      </c>
      <c r="Q71" s="30">
        <f t="shared" si="32"/>
        <v>0</v>
      </c>
      <c r="R71" s="30">
        <f t="shared" si="30"/>
        <v>1360000000</v>
      </c>
    </row>
    <row r="72" spans="1:18">
      <c r="A72" s="7"/>
      <c r="B72" s="37"/>
      <c r="C72" s="38">
        <v>0</v>
      </c>
      <c r="D72" s="38"/>
      <c r="E72" s="38"/>
      <c r="F72" s="38"/>
      <c r="G72" s="38">
        <v>340000000</v>
      </c>
      <c r="H72" s="38">
        <v>0</v>
      </c>
      <c r="I72" s="38">
        <v>0</v>
      </c>
      <c r="J72" s="38">
        <v>0</v>
      </c>
      <c r="K72" s="38">
        <v>340000000</v>
      </c>
      <c r="L72" s="38">
        <v>680000000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f t="shared" si="30"/>
        <v>1360000000</v>
      </c>
    </row>
    <row r="73" spans="1:18">
      <c r="A73" s="7"/>
      <c r="B73" s="48" t="s">
        <v>203</v>
      </c>
      <c r="C73" s="30">
        <f ca="1">SUM(C74)</f>
        <v>0</v>
      </c>
      <c r="D73" s="30"/>
      <c r="E73" s="30"/>
      <c r="F73" s="30"/>
      <c r="G73" s="30">
        <f t="shared" ref="G73:Q73" ca="1" si="33">SUM(G74)</f>
        <v>0</v>
      </c>
      <c r="H73" s="30">
        <f t="shared" ca="1" si="33"/>
        <v>0</v>
      </c>
      <c r="I73" s="30">
        <f t="shared" ca="1" si="33"/>
        <v>0</v>
      </c>
      <c r="J73" s="30">
        <f t="shared" ca="1" si="33"/>
        <v>0</v>
      </c>
      <c r="K73" s="30">
        <f t="shared" ca="1" si="33"/>
        <v>0</v>
      </c>
      <c r="L73" s="30">
        <f t="shared" ca="1" si="33"/>
        <v>0</v>
      </c>
      <c r="M73" s="30">
        <f t="shared" ca="1" si="33"/>
        <v>0</v>
      </c>
      <c r="N73" s="30">
        <f t="shared" ca="1" si="33"/>
        <v>0</v>
      </c>
      <c r="O73" s="30">
        <f t="shared" ca="1" si="33"/>
        <v>0</v>
      </c>
      <c r="P73" s="30">
        <f t="shared" ca="1" si="33"/>
        <v>0</v>
      </c>
      <c r="Q73" s="30">
        <f t="shared" ca="1" si="33"/>
        <v>0</v>
      </c>
      <c r="R73" s="30">
        <f t="shared" ca="1" si="30"/>
        <v>0</v>
      </c>
    </row>
    <row r="74" spans="1:18">
      <c r="A74" s="7"/>
      <c r="B74" s="37"/>
      <c r="C74" s="38" t="str">
        <f ca="1">IFERROR(
  INDEX(
    INDIRECT("'Cash Out-" &amp; TEXT(C$2,"mmm yy") &amp; "'!D:D"),
    MATCH(
      $A74,
      INDIRECT("'Cash Out-" &amp; TEXT(C$2,"mmm yy") &amp; "'!A:A"),
      0
    )
  ),
  "-"
)</f>
        <v>-</v>
      </c>
      <c r="D74" s="38"/>
      <c r="E74" s="38"/>
      <c r="F74" s="38"/>
      <c r="G74" s="38" t="str">
        <f t="shared" ref="G74:Q74" ca="1" si="34">IFERROR(
  INDEX(
    INDIRECT("'Cash Out-" &amp; TEXT(G$2,"mmm yy") &amp; "'!D:D"),
    MATCH(
      $A74,
      INDIRECT("'Cash Out-" &amp; TEXT(G$2,"mmm yy") &amp; "'!A:A"),
      0
    )
  ),
  "-"
)</f>
        <v>-</v>
      </c>
      <c r="H74" s="38" t="str">
        <f t="shared" ca="1" si="34"/>
        <v>-</v>
      </c>
      <c r="I74" s="38" t="str">
        <f t="shared" ca="1" si="34"/>
        <v>-</v>
      </c>
      <c r="J74" s="38" t="str">
        <f t="shared" ca="1" si="34"/>
        <v>-</v>
      </c>
      <c r="K74" s="38" t="str">
        <f t="shared" ca="1" si="34"/>
        <v>-</v>
      </c>
      <c r="L74" s="38" t="str">
        <f t="shared" ca="1" si="34"/>
        <v>-</v>
      </c>
      <c r="M74" s="38" t="str">
        <f t="shared" ca="1" si="34"/>
        <v>-</v>
      </c>
      <c r="N74" s="38" t="str">
        <f t="shared" ca="1" si="34"/>
        <v>-</v>
      </c>
      <c r="O74" s="38" t="str">
        <f t="shared" ca="1" si="34"/>
        <v>-</v>
      </c>
      <c r="P74" s="38" t="str">
        <f t="shared" ca="1" si="34"/>
        <v>-</v>
      </c>
      <c r="Q74" s="38" t="str">
        <f t="shared" ca="1" si="34"/>
        <v>-</v>
      </c>
      <c r="R74" s="38">
        <f t="shared" ca="1" si="30"/>
        <v>0</v>
      </c>
    </row>
    <row r="75" spans="1:18">
      <c r="A75" s="7"/>
      <c r="B75" s="48" t="s">
        <v>204</v>
      </c>
      <c r="C75" s="30">
        <f ca="1">SUM(C76)</f>
        <v>0</v>
      </c>
      <c r="D75" s="30"/>
      <c r="E75" s="30"/>
      <c r="F75" s="30"/>
      <c r="G75" s="30">
        <f t="shared" ref="G75:Q75" ca="1" si="35">SUM(G76)</f>
        <v>0</v>
      </c>
      <c r="H75" s="30">
        <f t="shared" ca="1" si="35"/>
        <v>0</v>
      </c>
      <c r="I75" s="30">
        <f t="shared" ca="1" si="35"/>
        <v>0</v>
      </c>
      <c r="J75" s="30">
        <f t="shared" ca="1" si="35"/>
        <v>0</v>
      </c>
      <c r="K75" s="30">
        <f t="shared" ca="1" si="35"/>
        <v>0</v>
      </c>
      <c r="L75" s="30">
        <f t="shared" ca="1" si="35"/>
        <v>0</v>
      </c>
      <c r="M75" s="30">
        <f t="shared" ca="1" si="35"/>
        <v>0</v>
      </c>
      <c r="N75" s="30">
        <f t="shared" ca="1" si="35"/>
        <v>0</v>
      </c>
      <c r="O75" s="30">
        <f t="shared" ca="1" si="35"/>
        <v>0</v>
      </c>
      <c r="P75" s="30">
        <f t="shared" ca="1" si="35"/>
        <v>0</v>
      </c>
      <c r="Q75" s="30">
        <f t="shared" ca="1" si="35"/>
        <v>0</v>
      </c>
      <c r="R75" s="30">
        <f t="shared" ca="1" si="30"/>
        <v>0</v>
      </c>
    </row>
    <row r="76" spans="1:18">
      <c r="A76" s="7"/>
      <c r="B76" s="37"/>
      <c r="C76" s="38" t="str">
        <f ca="1">IFERROR(
  INDEX(
    INDIRECT("'Cash Out-" &amp; TEXT(C$2,"mmm yy") &amp; "'!D:D"),
    MATCH(
      $A76,
      INDIRECT("'Cash Out-" &amp; TEXT(C$2,"mmm yy") &amp; "'!A:A"),
      0
    )
  ),
  "-"
)</f>
        <v>-</v>
      </c>
      <c r="D76" s="38"/>
      <c r="E76" s="38"/>
      <c r="F76" s="38"/>
      <c r="G76" s="38" t="str">
        <f t="shared" ref="G76:Q76" ca="1" si="36">IFERROR(
  INDEX(
    INDIRECT("'Cash Out-" &amp; TEXT(G$2,"mmm yy") &amp; "'!D:D"),
    MATCH(
      $A76,
      INDIRECT("'Cash Out-" &amp; TEXT(G$2,"mmm yy") &amp; "'!A:A"),
      0
    )
  ),
  "-"
)</f>
        <v>-</v>
      </c>
      <c r="H76" s="38" t="str">
        <f t="shared" ca="1" si="36"/>
        <v>-</v>
      </c>
      <c r="I76" s="38" t="str">
        <f t="shared" ca="1" si="36"/>
        <v>-</v>
      </c>
      <c r="J76" s="38" t="str">
        <f t="shared" ca="1" si="36"/>
        <v>-</v>
      </c>
      <c r="K76" s="38" t="str">
        <f t="shared" ca="1" si="36"/>
        <v>-</v>
      </c>
      <c r="L76" s="38" t="str">
        <f t="shared" ca="1" si="36"/>
        <v>-</v>
      </c>
      <c r="M76" s="38" t="str">
        <f t="shared" ca="1" si="36"/>
        <v>-</v>
      </c>
      <c r="N76" s="38" t="str">
        <f t="shared" ca="1" si="36"/>
        <v>-</v>
      </c>
      <c r="O76" s="38" t="str">
        <f t="shared" ca="1" si="36"/>
        <v>-</v>
      </c>
      <c r="P76" s="38" t="str">
        <f t="shared" ca="1" si="36"/>
        <v>-</v>
      </c>
      <c r="Q76" s="38" t="str">
        <f t="shared" ca="1" si="36"/>
        <v>-</v>
      </c>
      <c r="R76" s="38">
        <f t="shared" ca="1" si="30"/>
        <v>0</v>
      </c>
    </row>
    <row r="77" spans="1:18">
      <c r="A77" s="7"/>
      <c r="B77" s="48" t="s">
        <v>205</v>
      </c>
      <c r="C77" s="30">
        <f t="shared" ref="C77:Q77" ca="1" si="37">SUM(C78:C79)</f>
        <v>0</v>
      </c>
      <c r="D77" s="30"/>
      <c r="E77" s="30"/>
      <c r="F77" s="30"/>
      <c r="G77" s="30">
        <f t="shared" ca="1" si="37"/>
        <v>0</v>
      </c>
      <c r="H77" s="30">
        <f t="shared" ca="1" si="37"/>
        <v>0</v>
      </c>
      <c r="I77" s="30">
        <f t="shared" ca="1" si="37"/>
        <v>0</v>
      </c>
      <c r="J77" s="30">
        <f t="shared" ca="1" si="37"/>
        <v>0</v>
      </c>
      <c r="K77" s="30">
        <f t="shared" ca="1" si="37"/>
        <v>0</v>
      </c>
      <c r="L77" s="30">
        <f t="shared" ca="1" si="37"/>
        <v>0</v>
      </c>
      <c r="M77" s="30">
        <f t="shared" ca="1" si="37"/>
        <v>0</v>
      </c>
      <c r="N77" s="30">
        <f t="shared" ca="1" si="37"/>
        <v>0</v>
      </c>
      <c r="O77" s="30">
        <f t="shared" ca="1" si="37"/>
        <v>0</v>
      </c>
      <c r="P77" s="30">
        <f t="shared" ca="1" si="37"/>
        <v>0</v>
      </c>
      <c r="Q77" s="30">
        <f t="shared" ca="1" si="37"/>
        <v>0</v>
      </c>
      <c r="R77" s="30">
        <f t="shared" ca="1" si="30"/>
        <v>0</v>
      </c>
    </row>
    <row r="78" spans="1:18">
      <c r="A78" s="7"/>
      <c r="B78" s="37" t="s">
        <v>206</v>
      </c>
      <c r="C78" s="38" t="str">
        <f t="shared" ref="C78:Q79" ca="1" si="38">IFERROR(
  INDEX(
    INDIRECT("'Cash Out-" &amp; TEXT(C$2,"mmm yy") &amp; "'!D:D"),
    MATCH(
      $A78,
      INDIRECT("'Cash Out-" &amp; TEXT(C$2,"mmm yy") &amp; "'!A:A"),
      0
    )
  ),
  "-"
)</f>
        <v>-</v>
      </c>
      <c r="D78" s="38"/>
      <c r="E78" s="38"/>
      <c r="F78" s="38"/>
      <c r="G78" s="38" t="str">
        <f t="shared" ca="1" si="38"/>
        <v>-</v>
      </c>
      <c r="H78" s="38" t="str">
        <f t="shared" ca="1" si="38"/>
        <v>-</v>
      </c>
      <c r="I78" s="38" t="str">
        <f t="shared" ca="1" si="38"/>
        <v>-</v>
      </c>
      <c r="J78" s="38" t="str">
        <f t="shared" ca="1" si="38"/>
        <v>-</v>
      </c>
      <c r="K78" s="38" t="str">
        <f t="shared" ca="1" si="38"/>
        <v>-</v>
      </c>
      <c r="L78" s="38" t="str">
        <f t="shared" ca="1" si="38"/>
        <v>-</v>
      </c>
      <c r="M78" s="38" t="str">
        <f t="shared" ca="1" si="38"/>
        <v>-</v>
      </c>
      <c r="N78" s="38" t="str">
        <f t="shared" ca="1" si="38"/>
        <v>-</v>
      </c>
      <c r="O78" s="38" t="str">
        <f t="shared" ca="1" si="38"/>
        <v>-</v>
      </c>
      <c r="P78" s="38" t="str">
        <f t="shared" ca="1" si="38"/>
        <v>-</v>
      </c>
      <c r="Q78" s="38" t="str">
        <f t="shared" ca="1" si="38"/>
        <v>-</v>
      </c>
      <c r="R78" s="38">
        <f t="shared" ca="1" si="30"/>
        <v>0</v>
      </c>
    </row>
    <row r="79" spans="1:18">
      <c r="A79" s="7"/>
      <c r="B79" s="37" t="s">
        <v>207</v>
      </c>
      <c r="C79" s="38" t="str">
        <f t="shared" ca="1" si="38"/>
        <v>-</v>
      </c>
      <c r="D79" s="38"/>
      <c r="E79" s="38"/>
      <c r="F79" s="38"/>
      <c r="G79" s="38" t="str">
        <f t="shared" ca="1" si="38"/>
        <v>-</v>
      </c>
      <c r="H79" s="38" t="str">
        <f t="shared" ca="1" si="38"/>
        <v>-</v>
      </c>
      <c r="I79" s="38" t="str">
        <f t="shared" ca="1" si="38"/>
        <v>-</v>
      </c>
      <c r="J79" s="38" t="str">
        <f t="shared" ca="1" si="38"/>
        <v>-</v>
      </c>
      <c r="K79" s="38" t="str">
        <f t="shared" ca="1" si="38"/>
        <v>-</v>
      </c>
      <c r="L79" s="38" t="str">
        <f t="shared" ca="1" si="38"/>
        <v>-</v>
      </c>
      <c r="M79" s="38" t="str">
        <f t="shared" ca="1" si="38"/>
        <v>-</v>
      </c>
      <c r="N79" s="38" t="str">
        <f t="shared" ca="1" si="38"/>
        <v>-</v>
      </c>
      <c r="O79" s="38" t="str">
        <f t="shared" ca="1" si="38"/>
        <v>-</v>
      </c>
      <c r="P79" s="38" t="str">
        <f t="shared" ca="1" si="38"/>
        <v>-</v>
      </c>
      <c r="Q79" s="38" t="str">
        <f t="shared" ca="1" si="38"/>
        <v>-</v>
      </c>
      <c r="R79" s="38">
        <f t="shared" ca="1" si="30"/>
        <v>0</v>
      </c>
    </row>
    <row r="80" spans="1:18">
      <c r="A80" s="7"/>
      <c r="B80" s="31" t="s">
        <v>208</v>
      </c>
      <c r="C80" s="30">
        <f ca="1">SUM(C81)</f>
        <v>0</v>
      </c>
      <c r="D80" s="30"/>
      <c r="E80" s="30"/>
      <c r="F80" s="30"/>
      <c r="G80" s="30">
        <f t="shared" ref="G80:Q80" ca="1" si="39">SUM(G81)</f>
        <v>0</v>
      </c>
      <c r="H80" s="30">
        <f t="shared" ca="1" si="39"/>
        <v>0</v>
      </c>
      <c r="I80" s="30">
        <f t="shared" ca="1" si="39"/>
        <v>0</v>
      </c>
      <c r="J80" s="30">
        <f t="shared" ca="1" si="39"/>
        <v>0</v>
      </c>
      <c r="K80" s="30">
        <f t="shared" ca="1" si="39"/>
        <v>0</v>
      </c>
      <c r="L80" s="30">
        <f t="shared" ca="1" si="39"/>
        <v>0</v>
      </c>
      <c r="M80" s="30">
        <f t="shared" ca="1" si="39"/>
        <v>0</v>
      </c>
      <c r="N80" s="30">
        <f t="shared" ca="1" si="39"/>
        <v>0</v>
      </c>
      <c r="O80" s="30">
        <f t="shared" ca="1" si="39"/>
        <v>0</v>
      </c>
      <c r="P80" s="30">
        <f t="shared" ca="1" si="39"/>
        <v>0</v>
      </c>
      <c r="Q80" s="30">
        <f t="shared" ca="1" si="39"/>
        <v>0</v>
      </c>
      <c r="R80" s="30">
        <f t="shared" ca="1" si="30"/>
        <v>0</v>
      </c>
    </row>
    <row r="81" spans="1:18">
      <c r="A81" s="7"/>
      <c r="B81" s="37"/>
      <c r="C81" s="38" t="str">
        <f ca="1">IFERROR(
  INDEX(
    INDIRECT("'Cash Out-" &amp; TEXT(C$2,"mmm yy") &amp; "'!D:D"),
    MATCH(
      $A81,
      INDIRECT("'Cash Out-" &amp; TEXT(C$2,"mmm yy") &amp; "'!A:A"),
      0
    )
  ),
  "-"
)</f>
        <v>-</v>
      </c>
      <c r="D81" s="38"/>
      <c r="E81" s="38"/>
      <c r="F81" s="38"/>
      <c r="G81" s="38" t="str">
        <f t="shared" ref="G81:Q81" ca="1" si="40">IFERROR(
  INDEX(
    INDIRECT("'Cash Out-" &amp; TEXT(G$2,"mmm yy") &amp; "'!D:D"),
    MATCH(
      $A81,
      INDIRECT("'Cash Out-" &amp; TEXT(G$2,"mmm yy") &amp; "'!A:A"),
      0
    )
  ),
  "-"
)</f>
        <v>-</v>
      </c>
      <c r="H81" s="38" t="str">
        <f t="shared" ca="1" si="40"/>
        <v>-</v>
      </c>
      <c r="I81" s="38" t="str">
        <f t="shared" ca="1" si="40"/>
        <v>-</v>
      </c>
      <c r="J81" s="38" t="str">
        <f t="shared" ca="1" si="40"/>
        <v>-</v>
      </c>
      <c r="K81" s="38" t="str">
        <f t="shared" ca="1" si="40"/>
        <v>-</v>
      </c>
      <c r="L81" s="38" t="str">
        <f t="shared" ca="1" si="40"/>
        <v>-</v>
      </c>
      <c r="M81" s="38" t="str">
        <f t="shared" ca="1" si="40"/>
        <v>-</v>
      </c>
      <c r="N81" s="38" t="str">
        <f t="shared" ca="1" si="40"/>
        <v>-</v>
      </c>
      <c r="O81" s="38" t="str">
        <f t="shared" ca="1" si="40"/>
        <v>-</v>
      </c>
      <c r="P81" s="38" t="str">
        <f t="shared" ca="1" si="40"/>
        <v>-</v>
      </c>
      <c r="Q81" s="38" t="str">
        <f t="shared" ca="1" si="40"/>
        <v>-</v>
      </c>
      <c r="R81" s="38">
        <f t="shared" ca="1" si="30"/>
        <v>0</v>
      </c>
    </row>
    <row r="82" spans="1:18">
      <c r="A82" s="7"/>
      <c r="B82" s="48" t="s">
        <v>209</v>
      </c>
      <c r="C82" s="30">
        <f ca="1">SUM(C83)</f>
        <v>0</v>
      </c>
      <c r="D82" s="30"/>
      <c r="E82" s="30"/>
      <c r="F82" s="30"/>
      <c r="G82" s="30">
        <f t="shared" ref="G82:Q82" ca="1" si="41">SUM(G83)</f>
        <v>0</v>
      </c>
      <c r="H82" s="30">
        <f t="shared" ca="1" si="41"/>
        <v>0</v>
      </c>
      <c r="I82" s="30">
        <f t="shared" ca="1" si="41"/>
        <v>0</v>
      </c>
      <c r="J82" s="30">
        <f t="shared" ca="1" si="41"/>
        <v>0</v>
      </c>
      <c r="K82" s="30">
        <f t="shared" ca="1" si="41"/>
        <v>0</v>
      </c>
      <c r="L82" s="30">
        <f t="shared" ca="1" si="41"/>
        <v>0</v>
      </c>
      <c r="M82" s="30">
        <f t="shared" ca="1" si="41"/>
        <v>0</v>
      </c>
      <c r="N82" s="30">
        <f t="shared" ca="1" si="41"/>
        <v>0</v>
      </c>
      <c r="O82" s="30">
        <f t="shared" ca="1" si="41"/>
        <v>0</v>
      </c>
      <c r="P82" s="30">
        <f t="shared" ca="1" si="41"/>
        <v>0</v>
      </c>
      <c r="Q82" s="30">
        <f t="shared" ca="1" si="41"/>
        <v>0</v>
      </c>
      <c r="R82" s="30">
        <f t="shared" ca="1" si="30"/>
        <v>0</v>
      </c>
    </row>
    <row r="83" spans="1:18">
      <c r="A83" s="7"/>
      <c r="B83" s="37"/>
      <c r="C83" s="38" t="str">
        <f ca="1">IFERROR(
  INDEX(
    INDIRECT("'Cash Out-" &amp; TEXT(C$2,"mmm yy") &amp; "'!D:D"),
    MATCH(
      $A83,
      INDIRECT("'Cash Out-" &amp; TEXT(C$2,"mmm yy") &amp; "'!A:A"),
      0
    )
  ),
  "-"
)</f>
        <v>-</v>
      </c>
      <c r="D83" s="38"/>
      <c r="E83" s="38"/>
      <c r="F83" s="38"/>
      <c r="G83" s="38" t="str">
        <f t="shared" ref="G83:Q83" ca="1" si="42">IFERROR(
  INDEX(
    INDIRECT("'Cash Out-" &amp; TEXT(G$2,"mmm yy") &amp; "'!D:D"),
    MATCH(
      $A83,
      INDIRECT("'Cash Out-" &amp; TEXT(G$2,"mmm yy") &amp; "'!A:A"),
      0
    )
  ),
  "-"
)</f>
        <v>-</v>
      </c>
      <c r="H83" s="38" t="str">
        <f t="shared" ca="1" si="42"/>
        <v>-</v>
      </c>
      <c r="I83" s="38" t="str">
        <f t="shared" ca="1" si="42"/>
        <v>-</v>
      </c>
      <c r="J83" s="38" t="str">
        <f t="shared" ca="1" si="42"/>
        <v>-</v>
      </c>
      <c r="K83" s="38" t="str">
        <f t="shared" ca="1" si="42"/>
        <v>-</v>
      </c>
      <c r="L83" s="38" t="str">
        <f t="shared" ca="1" si="42"/>
        <v>-</v>
      </c>
      <c r="M83" s="38" t="str">
        <f t="shared" ca="1" si="42"/>
        <v>-</v>
      </c>
      <c r="N83" s="38" t="str">
        <f t="shared" ca="1" si="42"/>
        <v>-</v>
      </c>
      <c r="O83" s="38" t="str">
        <f t="shared" ca="1" si="42"/>
        <v>-</v>
      </c>
      <c r="P83" s="38" t="str">
        <f t="shared" ca="1" si="42"/>
        <v>-</v>
      </c>
      <c r="Q83" s="38" t="str">
        <f t="shared" ca="1" si="42"/>
        <v>-</v>
      </c>
      <c r="R83" s="38">
        <f t="shared" ca="1" si="30"/>
        <v>0</v>
      </c>
    </row>
    <row r="84" spans="1:18">
      <c r="A84" s="7"/>
      <c r="B84" s="48" t="s">
        <v>210</v>
      </c>
      <c r="C84" s="30">
        <f ca="1">SUM(C85)</f>
        <v>0</v>
      </c>
      <c r="D84" s="30"/>
      <c r="E84" s="30"/>
      <c r="F84" s="30"/>
      <c r="G84" s="30">
        <f t="shared" ref="G84:Q84" ca="1" si="43">SUM(G85)</f>
        <v>0</v>
      </c>
      <c r="H84" s="30">
        <f t="shared" ca="1" si="43"/>
        <v>0</v>
      </c>
      <c r="I84" s="30">
        <f t="shared" ca="1" si="43"/>
        <v>0</v>
      </c>
      <c r="J84" s="30">
        <f t="shared" ca="1" si="43"/>
        <v>0</v>
      </c>
      <c r="K84" s="30">
        <f t="shared" ca="1" si="43"/>
        <v>0</v>
      </c>
      <c r="L84" s="30">
        <f t="shared" ca="1" si="43"/>
        <v>0</v>
      </c>
      <c r="M84" s="30">
        <f t="shared" ca="1" si="43"/>
        <v>0</v>
      </c>
      <c r="N84" s="30">
        <f t="shared" ca="1" si="43"/>
        <v>0</v>
      </c>
      <c r="O84" s="30">
        <f t="shared" ca="1" si="43"/>
        <v>0</v>
      </c>
      <c r="P84" s="30">
        <f t="shared" ca="1" si="43"/>
        <v>0</v>
      </c>
      <c r="Q84" s="30">
        <f t="shared" ca="1" si="43"/>
        <v>0</v>
      </c>
      <c r="R84" s="30">
        <f t="shared" ca="1" si="30"/>
        <v>0</v>
      </c>
    </row>
    <row r="85" spans="1:18">
      <c r="A85" s="7"/>
      <c r="B85" s="37"/>
      <c r="C85" s="38" t="str">
        <f ca="1">IFERROR(
  INDEX(
    INDIRECT("'Cash Out-" &amp; TEXT(C$2,"mmm yy") &amp; "'!D:D"),
    MATCH(
      $A85,
      INDIRECT("'Cash Out-" &amp; TEXT(C$2,"mmm yy") &amp; "'!A:A"),
      0
    )
  ),
  "-"
)</f>
        <v>-</v>
      </c>
      <c r="D85" s="38"/>
      <c r="E85" s="38"/>
      <c r="F85" s="38"/>
      <c r="G85" s="38" t="str">
        <f t="shared" ref="G85:Q85" ca="1" si="44">IFERROR(
  INDEX(
    INDIRECT("'Cash Out-" &amp; TEXT(G$2,"mmm yy") &amp; "'!D:D"),
    MATCH(
      $A85,
      INDIRECT("'Cash Out-" &amp; TEXT(G$2,"mmm yy") &amp; "'!A:A"),
      0
    )
  ),
  "-"
)</f>
        <v>-</v>
      </c>
      <c r="H85" s="38" t="str">
        <f t="shared" ca="1" si="44"/>
        <v>-</v>
      </c>
      <c r="I85" s="38" t="str">
        <f t="shared" ca="1" si="44"/>
        <v>-</v>
      </c>
      <c r="J85" s="38" t="str">
        <f t="shared" ca="1" si="44"/>
        <v>-</v>
      </c>
      <c r="K85" s="38" t="str">
        <f t="shared" ca="1" si="44"/>
        <v>-</v>
      </c>
      <c r="L85" s="38" t="str">
        <f t="shared" ca="1" si="44"/>
        <v>-</v>
      </c>
      <c r="M85" s="38" t="str">
        <f t="shared" ca="1" si="44"/>
        <v>-</v>
      </c>
      <c r="N85" s="38" t="str">
        <f t="shared" ca="1" si="44"/>
        <v>-</v>
      </c>
      <c r="O85" s="38" t="str">
        <f t="shared" ca="1" si="44"/>
        <v>-</v>
      </c>
      <c r="P85" s="38" t="str">
        <f t="shared" ca="1" si="44"/>
        <v>-</v>
      </c>
      <c r="Q85" s="38" t="str">
        <f t="shared" ca="1" si="44"/>
        <v>-</v>
      </c>
      <c r="R85" s="38">
        <f t="shared" ca="1" si="30"/>
        <v>0</v>
      </c>
    </row>
    <row r="86" spans="1:18">
      <c r="A86" s="7"/>
      <c r="B86" s="48" t="s">
        <v>211</v>
      </c>
      <c r="C86" s="30">
        <f>SUM(C87)</f>
        <v>0</v>
      </c>
      <c r="D86" s="30"/>
      <c r="E86" s="30"/>
      <c r="F86" s="30"/>
      <c r="G86" s="30">
        <f t="shared" ref="G86:Q86" si="45">SUM(G87)</f>
        <v>0</v>
      </c>
      <c r="H86" s="30">
        <f t="shared" si="45"/>
        <v>278539012</v>
      </c>
      <c r="I86" s="30">
        <f t="shared" si="45"/>
        <v>0</v>
      </c>
      <c r="J86" s="30">
        <f t="shared" si="45"/>
        <v>0</v>
      </c>
      <c r="K86" s="30">
        <f t="shared" si="45"/>
        <v>0</v>
      </c>
      <c r="L86" s="30">
        <f t="shared" si="45"/>
        <v>278539012</v>
      </c>
      <c r="M86" s="30">
        <f t="shared" si="45"/>
        <v>0</v>
      </c>
      <c r="N86" s="30">
        <f t="shared" si="45"/>
        <v>0</v>
      </c>
      <c r="O86" s="30">
        <f t="shared" si="45"/>
        <v>0</v>
      </c>
      <c r="P86" s="30">
        <f t="shared" si="45"/>
        <v>0</v>
      </c>
      <c r="Q86" s="30">
        <f t="shared" si="45"/>
        <v>0</v>
      </c>
      <c r="R86" s="30">
        <f t="shared" si="30"/>
        <v>557078024</v>
      </c>
    </row>
    <row r="87" spans="1:18">
      <c r="A87" s="7"/>
      <c r="B87" s="37"/>
      <c r="C87" s="38">
        <v>0</v>
      </c>
      <c r="D87" s="38"/>
      <c r="E87" s="38"/>
      <c r="F87" s="38"/>
      <c r="G87" s="38">
        <v>0</v>
      </c>
      <c r="H87" s="38">
        <v>278539012</v>
      </c>
      <c r="I87" s="38">
        <v>0</v>
      </c>
      <c r="J87" s="38">
        <v>0</v>
      </c>
      <c r="K87" s="38">
        <v>0</v>
      </c>
      <c r="L87" s="38">
        <v>278539012</v>
      </c>
      <c r="M87" s="38">
        <v>0</v>
      </c>
      <c r="N87" s="38">
        <v>0</v>
      </c>
      <c r="O87" s="38">
        <v>0</v>
      </c>
      <c r="P87" s="38">
        <v>0</v>
      </c>
      <c r="Q87" s="38">
        <v>0</v>
      </c>
      <c r="R87" s="38">
        <f t="shared" si="30"/>
        <v>557078024</v>
      </c>
    </row>
    <row r="88" spans="1:18">
      <c r="A88" s="7"/>
      <c r="B88" s="48" t="s">
        <v>212</v>
      </c>
      <c r="C88" s="30">
        <f ca="1">SUM(C89)</f>
        <v>0</v>
      </c>
      <c r="D88" s="30"/>
      <c r="E88" s="30"/>
      <c r="F88" s="30"/>
      <c r="G88" s="30">
        <f t="shared" ref="G88:Q88" ca="1" si="46">SUM(G89)</f>
        <v>0</v>
      </c>
      <c r="H88" s="30">
        <f t="shared" ca="1" si="46"/>
        <v>0</v>
      </c>
      <c r="I88" s="30">
        <f t="shared" ca="1" si="46"/>
        <v>0</v>
      </c>
      <c r="J88" s="30">
        <f t="shared" ca="1" si="46"/>
        <v>0</v>
      </c>
      <c r="K88" s="30">
        <f t="shared" ca="1" si="46"/>
        <v>0</v>
      </c>
      <c r="L88" s="30">
        <f t="shared" ca="1" si="46"/>
        <v>0</v>
      </c>
      <c r="M88" s="30">
        <f t="shared" ca="1" si="46"/>
        <v>0</v>
      </c>
      <c r="N88" s="30">
        <f t="shared" ca="1" si="46"/>
        <v>0</v>
      </c>
      <c r="O88" s="30">
        <f t="shared" ca="1" si="46"/>
        <v>0</v>
      </c>
      <c r="P88" s="30">
        <f t="shared" ca="1" si="46"/>
        <v>0</v>
      </c>
      <c r="Q88" s="30">
        <f t="shared" ca="1" si="46"/>
        <v>0</v>
      </c>
      <c r="R88" s="30">
        <f t="shared" ca="1" si="30"/>
        <v>0</v>
      </c>
    </row>
    <row r="89" spans="1:18">
      <c r="A89" s="7"/>
      <c r="B89" s="37"/>
      <c r="C89" s="38" t="str">
        <f ca="1">IFERROR(
  INDEX(
    INDIRECT("'Cash Out-" &amp; TEXT(C$2,"mmm yy") &amp; "'!D:D"),
    MATCH(
      $A89,
      INDIRECT("'Cash Out-" &amp; TEXT(C$2,"mmm yy") &amp; "'!A:A"),
      0
    )
  ),
  "-"
)</f>
        <v>-</v>
      </c>
      <c r="D89" s="38"/>
      <c r="E89" s="38"/>
      <c r="F89" s="38"/>
      <c r="G89" s="38" t="str">
        <f t="shared" ref="G89:Q89" ca="1" si="47">IFERROR(
  INDEX(
    INDIRECT("'Cash Out-" &amp; TEXT(G$2,"mmm yy") &amp; "'!D:D"),
    MATCH(
      $A89,
      INDIRECT("'Cash Out-" &amp; TEXT(G$2,"mmm yy") &amp; "'!A:A"),
      0
    )
  ),
  "-"
)</f>
        <v>-</v>
      </c>
      <c r="H89" s="38" t="str">
        <f t="shared" ca="1" si="47"/>
        <v>-</v>
      </c>
      <c r="I89" s="38" t="str">
        <f t="shared" ca="1" si="47"/>
        <v>-</v>
      </c>
      <c r="J89" s="38" t="str">
        <f t="shared" ca="1" si="47"/>
        <v>-</v>
      </c>
      <c r="K89" s="38" t="str">
        <f t="shared" ca="1" si="47"/>
        <v>-</v>
      </c>
      <c r="L89" s="38" t="str">
        <f t="shared" ca="1" si="47"/>
        <v>-</v>
      </c>
      <c r="M89" s="38" t="str">
        <f t="shared" ca="1" si="47"/>
        <v>-</v>
      </c>
      <c r="N89" s="38" t="str">
        <f t="shared" ca="1" si="47"/>
        <v>-</v>
      </c>
      <c r="O89" s="38" t="str">
        <f t="shared" ca="1" si="47"/>
        <v>-</v>
      </c>
      <c r="P89" s="38" t="str">
        <f t="shared" ca="1" si="47"/>
        <v>-</v>
      </c>
      <c r="Q89" s="38" t="str">
        <f t="shared" ca="1" si="47"/>
        <v>-</v>
      </c>
      <c r="R89" s="38">
        <f t="shared" ca="1" si="30"/>
        <v>0</v>
      </c>
    </row>
    <row r="90" spans="1:18">
      <c r="A90" s="7"/>
      <c r="B90" s="48" t="s">
        <v>213</v>
      </c>
      <c r="C90" s="30">
        <f ca="1">SUM(C91)</f>
        <v>0</v>
      </c>
      <c r="D90" s="30"/>
      <c r="E90" s="30"/>
      <c r="F90" s="30"/>
      <c r="G90" s="30">
        <f t="shared" ref="G90:Q90" ca="1" si="48">SUM(G91)</f>
        <v>0</v>
      </c>
      <c r="H90" s="30">
        <f t="shared" ca="1" si="48"/>
        <v>0</v>
      </c>
      <c r="I90" s="30">
        <f t="shared" ca="1" si="48"/>
        <v>0</v>
      </c>
      <c r="J90" s="30">
        <f t="shared" ca="1" si="48"/>
        <v>0</v>
      </c>
      <c r="K90" s="30">
        <f t="shared" ca="1" si="48"/>
        <v>0</v>
      </c>
      <c r="L90" s="30">
        <f t="shared" ca="1" si="48"/>
        <v>0</v>
      </c>
      <c r="M90" s="30">
        <f t="shared" ca="1" si="48"/>
        <v>0</v>
      </c>
      <c r="N90" s="30">
        <f t="shared" ca="1" si="48"/>
        <v>0</v>
      </c>
      <c r="O90" s="30">
        <f t="shared" ca="1" si="48"/>
        <v>0</v>
      </c>
      <c r="P90" s="30">
        <f t="shared" ca="1" si="48"/>
        <v>0</v>
      </c>
      <c r="Q90" s="30">
        <f t="shared" ca="1" si="48"/>
        <v>0</v>
      </c>
      <c r="R90" s="30">
        <f t="shared" ca="1" si="30"/>
        <v>0</v>
      </c>
    </row>
    <row r="91" spans="1:18">
      <c r="A91" s="59"/>
      <c r="B91" s="37"/>
      <c r="C91" s="38" t="str">
        <f ca="1">IFERROR(
  INDEX(
    INDIRECT("'Cash Out-" &amp; TEXT(C$2,"mmm yy") &amp; "'!D:D"),
    MATCH(
      $A91,
      INDIRECT("'Cash Out-" &amp; TEXT(C$2,"mmm yy") &amp; "'!A:A"),
      0
    )
  ),
  "-"
)</f>
        <v>-</v>
      </c>
      <c r="D91" s="38"/>
      <c r="E91" s="38"/>
      <c r="F91" s="38"/>
      <c r="G91" s="38" t="str">
        <f t="shared" ref="G91:Q91" ca="1" si="49">IFERROR(
  INDEX(
    INDIRECT("'Cash Out-" &amp; TEXT(G$2,"mmm yy") &amp; "'!D:D"),
    MATCH(
      $A91,
      INDIRECT("'Cash Out-" &amp; TEXT(G$2,"mmm yy") &amp; "'!A:A"),
      0
    )
  ),
  "-"
)</f>
        <v>-</v>
      </c>
      <c r="H91" s="38" t="str">
        <f t="shared" ca="1" si="49"/>
        <v>-</v>
      </c>
      <c r="I91" s="38" t="str">
        <f t="shared" ca="1" si="49"/>
        <v>-</v>
      </c>
      <c r="J91" s="38" t="str">
        <f t="shared" ca="1" si="49"/>
        <v>-</v>
      </c>
      <c r="K91" s="38" t="str">
        <f t="shared" ca="1" si="49"/>
        <v>-</v>
      </c>
      <c r="L91" s="38" t="str">
        <f t="shared" ca="1" si="49"/>
        <v>-</v>
      </c>
      <c r="M91" s="38" t="str">
        <f t="shared" ca="1" si="49"/>
        <v>-</v>
      </c>
      <c r="N91" s="38" t="str">
        <f t="shared" ca="1" si="49"/>
        <v>-</v>
      </c>
      <c r="O91" s="38" t="str">
        <f t="shared" ca="1" si="49"/>
        <v>-</v>
      </c>
      <c r="P91" s="38" t="str">
        <f t="shared" ca="1" si="49"/>
        <v>-</v>
      </c>
      <c r="Q91" s="38" t="str">
        <f t="shared" ca="1" si="49"/>
        <v>-</v>
      </c>
      <c r="R91" s="38">
        <f t="shared" ca="1" si="30"/>
        <v>0</v>
      </c>
    </row>
    <row r="92" spans="1:18">
      <c r="A92" s="7"/>
      <c r="B92" s="48" t="s">
        <v>214</v>
      </c>
      <c r="C92" s="30">
        <f ca="1">SUM(C93)</f>
        <v>0</v>
      </c>
      <c r="D92" s="30"/>
      <c r="E92" s="30"/>
      <c r="F92" s="30"/>
      <c r="G92" s="30">
        <f t="shared" ref="G92:Q92" ca="1" si="50">SUM(G93)</f>
        <v>0</v>
      </c>
      <c r="H92" s="30">
        <f t="shared" ca="1" si="50"/>
        <v>0</v>
      </c>
      <c r="I92" s="30">
        <f t="shared" ca="1" si="50"/>
        <v>0</v>
      </c>
      <c r="J92" s="30">
        <f t="shared" ca="1" si="50"/>
        <v>0</v>
      </c>
      <c r="K92" s="30">
        <f t="shared" ca="1" si="50"/>
        <v>0</v>
      </c>
      <c r="L92" s="30">
        <f t="shared" ca="1" si="50"/>
        <v>0</v>
      </c>
      <c r="M92" s="30">
        <f t="shared" ca="1" si="50"/>
        <v>0</v>
      </c>
      <c r="N92" s="30">
        <f t="shared" ca="1" si="50"/>
        <v>0</v>
      </c>
      <c r="O92" s="30">
        <f t="shared" ca="1" si="50"/>
        <v>0</v>
      </c>
      <c r="P92" s="30">
        <f t="shared" ca="1" si="50"/>
        <v>0</v>
      </c>
      <c r="Q92" s="30">
        <f t="shared" ca="1" si="50"/>
        <v>0</v>
      </c>
      <c r="R92" s="30">
        <f t="shared" ca="1" si="30"/>
        <v>0</v>
      </c>
    </row>
    <row r="93" spans="1:18">
      <c r="A93" s="59"/>
      <c r="B93" s="37"/>
      <c r="C93" s="38" t="str">
        <f ca="1">IFERROR(
  INDEX(
    INDIRECT("'Cash Out-" &amp; TEXT(C$2,"mmm yy") &amp; "'!D:D"),
    MATCH(
      $A93,
      INDIRECT("'Cash Out-" &amp; TEXT(C$2,"mmm yy") &amp; "'!A:A"),
      0
    )
  ),
  "-"
)</f>
        <v>-</v>
      </c>
      <c r="D93" s="38"/>
      <c r="E93" s="38"/>
      <c r="F93" s="38"/>
      <c r="G93" s="38" t="str">
        <f t="shared" ref="G93:Q93" ca="1" si="51">IFERROR(
  INDEX(
    INDIRECT("'Cash Out-" &amp; TEXT(G$2,"mmm yy") &amp; "'!D:D"),
    MATCH(
      $A93,
      INDIRECT("'Cash Out-" &amp; TEXT(G$2,"mmm yy") &amp; "'!A:A"),
      0
    )
  ),
  "-"
)</f>
        <v>-</v>
      </c>
      <c r="H93" s="38" t="str">
        <f t="shared" ca="1" si="51"/>
        <v>-</v>
      </c>
      <c r="I93" s="38" t="str">
        <f t="shared" ca="1" si="51"/>
        <v>-</v>
      </c>
      <c r="J93" s="38" t="str">
        <f t="shared" ca="1" si="51"/>
        <v>-</v>
      </c>
      <c r="K93" s="38" t="str">
        <f t="shared" ca="1" si="51"/>
        <v>-</v>
      </c>
      <c r="L93" s="38" t="str">
        <f t="shared" ca="1" si="51"/>
        <v>-</v>
      </c>
      <c r="M93" s="38" t="str">
        <f t="shared" ca="1" si="51"/>
        <v>-</v>
      </c>
      <c r="N93" s="38" t="str">
        <f t="shared" ca="1" si="51"/>
        <v>-</v>
      </c>
      <c r="O93" s="38" t="str">
        <f t="shared" ca="1" si="51"/>
        <v>-</v>
      </c>
      <c r="P93" s="38" t="str">
        <f t="shared" ca="1" si="51"/>
        <v>-</v>
      </c>
      <c r="Q93" s="38" t="str">
        <f t="shared" ca="1" si="51"/>
        <v>-</v>
      </c>
      <c r="R93" s="38">
        <f t="shared" ca="1" si="30"/>
        <v>0</v>
      </c>
    </row>
    <row r="94" spans="1:18">
      <c r="A94" s="7"/>
      <c r="B94" s="48" t="s">
        <v>215</v>
      </c>
      <c r="C94" s="30">
        <f ca="1">SUM(C95)</f>
        <v>0</v>
      </c>
      <c r="D94" s="30"/>
      <c r="E94" s="30"/>
      <c r="F94" s="30"/>
      <c r="G94" s="30">
        <f t="shared" ref="G94:Q94" ca="1" si="52">SUM(G95)</f>
        <v>0</v>
      </c>
      <c r="H94" s="30">
        <f t="shared" ca="1" si="52"/>
        <v>0</v>
      </c>
      <c r="I94" s="30">
        <f t="shared" ca="1" si="52"/>
        <v>0</v>
      </c>
      <c r="J94" s="30">
        <f t="shared" ca="1" si="52"/>
        <v>0</v>
      </c>
      <c r="K94" s="30">
        <f t="shared" ca="1" si="52"/>
        <v>0</v>
      </c>
      <c r="L94" s="30">
        <f t="shared" ca="1" si="52"/>
        <v>0</v>
      </c>
      <c r="M94" s="30">
        <f t="shared" ca="1" si="52"/>
        <v>0</v>
      </c>
      <c r="N94" s="30">
        <f t="shared" ca="1" si="52"/>
        <v>0</v>
      </c>
      <c r="O94" s="30">
        <f t="shared" ca="1" si="52"/>
        <v>0</v>
      </c>
      <c r="P94" s="30">
        <f t="shared" ca="1" si="52"/>
        <v>0</v>
      </c>
      <c r="Q94" s="30">
        <f t="shared" ca="1" si="52"/>
        <v>0</v>
      </c>
      <c r="R94" s="30">
        <f t="shared" ca="1" si="30"/>
        <v>0</v>
      </c>
    </row>
    <row r="95" spans="1:18">
      <c r="A95" s="59"/>
      <c r="B95" s="37"/>
      <c r="C95" s="38" t="str">
        <f ca="1">IFERROR(
  INDEX(
    INDIRECT("'Cash Out-" &amp; TEXT(C$2,"mmm yy") &amp; "'!D:D"),
    MATCH(
      $A95,
      INDIRECT("'Cash Out-" &amp; TEXT(C$2,"mmm yy") &amp; "'!A:A"),
      0
    )
  ),
  "-"
)</f>
        <v>-</v>
      </c>
      <c r="D95" s="38"/>
      <c r="E95" s="38"/>
      <c r="F95" s="38"/>
      <c r="G95" s="38" t="str">
        <f t="shared" ref="G95:Q95" ca="1" si="53">IFERROR(
  INDEX(
    INDIRECT("'Cash Out-" &amp; TEXT(G$2,"mmm yy") &amp; "'!D:D"),
    MATCH(
      $A95,
      INDIRECT("'Cash Out-" &amp; TEXT(G$2,"mmm yy") &amp; "'!A:A"),
      0
    )
  ),
  "-"
)</f>
        <v>-</v>
      </c>
      <c r="H95" s="38" t="str">
        <f t="shared" ca="1" si="53"/>
        <v>-</v>
      </c>
      <c r="I95" s="38" t="str">
        <f t="shared" ca="1" si="53"/>
        <v>-</v>
      </c>
      <c r="J95" s="38" t="str">
        <f t="shared" ca="1" si="53"/>
        <v>-</v>
      </c>
      <c r="K95" s="38" t="str">
        <f t="shared" ca="1" si="53"/>
        <v>-</v>
      </c>
      <c r="L95" s="38" t="str">
        <f t="shared" ca="1" si="53"/>
        <v>-</v>
      </c>
      <c r="M95" s="38" t="str">
        <f t="shared" ca="1" si="53"/>
        <v>-</v>
      </c>
      <c r="N95" s="38" t="str">
        <f t="shared" ca="1" si="53"/>
        <v>-</v>
      </c>
      <c r="O95" s="38" t="str">
        <f t="shared" ca="1" si="53"/>
        <v>-</v>
      </c>
      <c r="P95" s="38" t="str">
        <f t="shared" ca="1" si="53"/>
        <v>-</v>
      </c>
      <c r="Q95" s="38" t="str">
        <f t="shared" ca="1" si="53"/>
        <v>-</v>
      </c>
      <c r="R95" s="38">
        <f t="shared" ca="1" si="30"/>
        <v>0</v>
      </c>
    </row>
    <row r="96" spans="1:18">
      <c r="A96" s="7"/>
      <c r="B96" s="48" t="s">
        <v>216</v>
      </c>
      <c r="C96" s="30">
        <f ca="1">SUM(C97)</f>
        <v>0</v>
      </c>
      <c r="D96" s="30"/>
      <c r="E96" s="30"/>
      <c r="F96" s="30"/>
      <c r="G96" s="30">
        <f t="shared" ref="G96:Q96" ca="1" si="54">SUM(G97)</f>
        <v>0</v>
      </c>
      <c r="H96" s="30">
        <f t="shared" ca="1" si="54"/>
        <v>0</v>
      </c>
      <c r="I96" s="30">
        <f t="shared" ca="1" si="54"/>
        <v>0</v>
      </c>
      <c r="J96" s="30">
        <f t="shared" ca="1" si="54"/>
        <v>0</v>
      </c>
      <c r="K96" s="30">
        <f t="shared" ca="1" si="54"/>
        <v>0</v>
      </c>
      <c r="L96" s="30">
        <f t="shared" ca="1" si="54"/>
        <v>0</v>
      </c>
      <c r="M96" s="30">
        <f t="shared" ca="1" si="54"/>
        <v>0</v>
      </c>
      <c r="N96" s="30">
        <f t="shared" ca="1" si="54"/>
        <v>0</v>
      </c>
      <c r="O96" s="30">
        <f t="shared" ca="1" si="54"/>
        <v>0</v>
      </c>
      <c r="P96" s="30">
        <f t="shared" ca="1" si="54"/>
        <v>0</v>
      </c>
      <c r="Q96" s="30">
        <f t="shared" ca="1" si="54"/>
        <v>0</v>
      </c>
      <c r="R96" s="30">
        <f t="shared" ca="1" si="30"/>
        <v>0</v>
      </c>
    </row>
    <row r="97" spans="1:18">
      <c r="A97" s="59"/>
      <c r="B97" s="37"/>
      <c r="C97" s="38" t="str">
        <f ca="1">IFERROR(
  INDEX(
    INDIRECT("'Cash Out-" &amp; TEXT(C$2,"mmm yy") &amp; "'!D:D"),
    MATCH(
      $A97,
      INDIRECT("'Cash Out-" &amp; TEXT(C$2,"mmm yy") &amp; "'!A:A"),
      0
    )
  ),
  "-"
)</f>
        <v>-</v>
      </c>
      <c r="D97" s="38"/>
      <c r="E97" s="38"/>
      <c r="F97" s="38"/>
      <c r="G97" s="38" t="str">
        <f t="shared" ref="G97:Q97" ca="1" si="55">IFERROR(
  INDEX(
    INDIRECT("'Cash Out-" &amp; TEXT(G$2,"mmm yy") &amp; "'!D:D"),
    MATCH(
      $A97,
      INDIRECT("'Cash Out-" &amp; TEXT(G$2,"mmm yy") &amp; "'!A:A"),
      0
    )
  ),
  "-"
)</f>
        <v>-</v>
      </c>
      <c r="H97" s="38" t="str">
        <f t="shared" ca="1" si="55"/>
        <v>-</v>
      </c>
      <c r="I97" s="38" t="str">
        <f t="shared" ca="1" si="55"/>
        <v>-</v>
      </c>
      <c r="J97" s="38" t="str">
        <f t="shared" ca="1" si="55"/>
        <v>-</v>
      </c>
      <c r="K97" s="38" t="str">
        <f t="shared" ca="1" si="55"/>
        <v>-</v>
      </c>
      <c r="L97" s="38" t="str">
        <f t="shared" ca="1" si="55"/>
        <v>-</v>
      </c>
      <c r="M97" s="38" t="str">
        <f t="shared" ca="1" si="55"/>
        <v>-</v>
      </c>
      <c r="N97" s="38" t="str">
        <f t="shared" ca="1" si="55"/>
        <v>-</v>
      </c>
      <c r="O97" s="38" t="str">
        <f t="shared" ca="1" si="55"/>
        <v>-</v>
      </c>
      <c r="P97" s="38" t="str">
        <f t="shared" ca="1" si="55"/>
        <v>-</v>
      </c>
      <c r="Q97" s="38" t="str">
        <f t="shared" ca="1" si="55"/>
        <v>-</v>
      </c>
      <c r="R97" s="38">
        <f t="shared" ca="1" si="30"/>
        <v>0</v>
      </c>
    </row>
    <row r="98" spans="1:18">
      <c r="A98" s="60"/>
      <c r="B98" s="32" t="s">
        <v>217</v>
      </c>
      <c r="C98" s="33">
        <f ca="1">SUM(C57,C61,C65,C68,C73,C75,C77,C80,C82,C84,C86,C88,C90,C92,C94,C96)</f>
        <v>0</v>
      </c>
      <c r="D98" s="33"/>
      <c r="E98" s="33"/>
      <c r="F98" s="33"/>
      <c r="G98" s="33">
        <f t="shared" ref="G98:Q98" ca="1" si="56">SUM(G57,G61,G65,G68,G73,G75,G77,G80,G82,G84,G86,G88,G90,G92,G94,G96)</f>
        <v>0</v>
      </c>
      <c r="H98" s="33">
        <f t="shared" ca="1" si="56"/>
        <v>278539012</v>
      </c>
      <c r="I98" s="33">
        <f t="shared" ca="1" si="56"/>
        <v>0</v>
      </c>
      <c r="J98" s="33">
        <f t="shared" ca="1" si="56"/>
        <v>0</v>
      </c>
      <c r="K98" s="33">
        <f t="shared" ca="1" si="56"/>
        <v>0</v>
      </c>
      <c r="L98" s="33">
        <f t="shared" ca="1" si="56"/>
        <v>278539012</v>
      </c>
      <c r="M98" s="33">
        <f t="shared" ca="1" si="56"/>
        <v>0</v>
      </c>
      <c r="N98" s="33">
        <f t="shared" ca="1" si="56"/>
        <v>0</v>
      </c>
      <c r="O98" s="33">
        <f t="shared" ca="1" si="56"/>
        <v>0</v>
      </c>
      <c r="P98" s="33">
        <f t="shared" ca="1" si="56"/>
        <v>0</v>
      </c>
      <c r="Q98" s="33">
        <f t="shared" ca="1" si="56"/>
        <v>0</v>
      </c>
      <c r="R98" s="33">
        <f t="shared" ca="1" si="30"/>
        <v>557078024</v>
      </c>
    </row>
    <row r="99" spans="1:18">
      <c r="A99" s="59"/>
      <c r="B99" s="49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>
        <f t="shared" si="30"/>
        <v>0</v>
      </c>
    </row>
    <row r="100" spans="1:18">
      <c r="A100" s="63"/>
      <c r="B100" s="41" t="s">
        <v>218</v>
      </c>
      <c r="C100" s="42">
        <f t="shared" ref="C100:Q100" ca="1" si="57">C55-C98</f>
        <v>0</v>
      </c>
      <c r="D100" s="42"/>
      <c r="E100" s="42"/>
      <c r="F100" s="42"/>
      <c r="G100" s="42">
        <f t="shared" ca="1" si="57"/>
        <v>0</v>
      </c>
      <c r="H100" s="42">
        <f t="shared" ca="1" si="57"/>
        <v>-278539012</v>
      </c>
      <c r="I100" s="42">
        <f t="shared" ca="1" si="57"/>
        <v>0</v>
      </c>
      <c r="J100" s="42">
        <f t="shared" ca="1" si="57"/>
        <v>0</v>
      </c>
      <c r="K100" s="42">
        <f t="shared" ca="1" si="57"/>
        <v>0</v>
      </c>
      <c r="L100" s="42">
        <f t="shared" ca="1" si="57"/>
        <v>-278539012</v>
      </c>
      <c r="M100" s="42">
        <f t="shared" ca="1" si="57"/>
        <v>0</v>
      </c>
      <c r="N100" s="42">
        <f t="shared" ca="1" si="57"/>
        <v>0</v>
      </c>
      <c r="O100" s="42">
        <f t="shared" ca="1" si="57"/>
        <v>0</v>
      </c>
      <c r="P100" s="42">
        <f t="shared" ca="1" si="57"/>
        <v>0</v>
      </c>
      <c r="Q100" s="42">
        <f t="shared" ca="1" si="57"/>
        <v>0</v>
      </c>
      <c r="R100" s="42">
        <f t="shared" ca="1" si="30"/>
        <v>-557078024</v>
      </c>
    </row>
    <row r="101" spans="1:18">
      <c r="A101" s="59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>
        <f t="shared" si="30"/>
        <v>0</v>
      </c>
    </row>
    <row r="102" spans="1:18">
      <c r="A102" s="64"/>
      <c r="B102" s="51" t="s">
        <v>219</v>
      </c>
      <c r="C102" s="52">
        <f t="shared" ref="C102:Q102" ca="1" si="58">C34+C43+C100</f>
        <v>0</v>
      </c>
      <c r="D102" s="52"/>
      <c r="E102" s="52"/>
      <c r="F102" s="52"/>
      <c r="G102" s="52">
        <f t="shared" ca="1" si="58"/>
        <v>0</v>
      </c>
      <c r="H102" s="52">
        <f t="shared" ca="1" si="58"/>
        <v>-278539012</v>
      </c>
      <c r="I102" s="52">
        <f t="shared" ca="1" si="58"/>
        <v>0</v>
      </c>
      <c r="J102" s="52">
        <f t="shared" ca="1" si="58"/>
        <v>0</v>
      </c>
      <c r="K102" s="52">
        <f t="shared" ca="1" si="58"/>
        <v>0</v>
      </c>
      <c r="L102" s="52">
        <f t="shared" ca="1" si="58"/>
        <v>-278539012</v>
      </c>
      <c r="M102" s="52">
        <f t="shared" ca="1" si="58"/>
        <v>0</v>
      </c>
      <c r="N102" s="52">
        <f t="shared" ca="1" si="58"/>
        <v>0</v>
      </c>
      <c r="O102" s="52">
        <f t="shared" ca="1" si="58"/>
        <v>0</v>
      </c>
      <c r="P102" s="52">
        <f t="shared" ca="1" si="58"/>
        <v>0</v>
      </c>
      <c r="Q102" s="52">
        <f t="shared" ca="1" si="58"/>
        <v>5</v>
      </c>
      <c r="R102" s="52">
        <f t="shared" ca="1" si="30"/>
        <v>-557078019</v>
      </c>
    </row>
    <row r="103" spans="1:18">
      <c r="A103" s="59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>
        <f t="shared" si="30"/>
        <v>0</v>
      </c>
    </row>
    <row r="104" spans="1:18" ht="15" thickBot="1">
      <c r="A104" s="65"/>
      <c r="B104" s="53" t="s">
        <v>220</v>
      </c>
      <c r="C104" s="54">
        <f t="shared" ref="C104:Q104" ca="1" si="59">C3+C102</f>
        <v>37150957243</v>
      </c>
      <c r="D104" s="54"/>
      <c r="E104" s="54"/>
      <c r="F104" s="54"/>
      <c r="G104" s="54">
        <f t="shared" ca="1" si="59"/>
        <v>22303971080</v>
      </c>
      <c r="H104" s="54">
        <f t="shared" ca="1" si="59"/>
        <v>24883349416</v>
      </c>
      <c r="I104" s="54">
        <f t="shared" ca="1" si="59"/>
        <v>20486588402</v>
      </c>
      <c r="J104" s="54">
        <f t="shared" ca="1" si="59"/>
        <v>14351301223</v>
      </c>
      <c r="K104" s="54">
        <f t="shared" ca="1" si="59"/>
        <v>16974835750</v>
      </c>
      <c r="L104" s="54">
        <f t="shared" ca="1" si="59"/>
        <v>22025432068</v>
      </c>
      <c r="M104" s="54">
        <f t="shared" ca="1" si="59"/>
        <v>28445106445.59</v>
      </c>
      <c r="N104" s="54">
        <f t="shared" ca="1" si="59"/>
        <v>0</v>
      </c>
      <c r="O104" s="54">
        <f t="shared" ca="1" si="59"/>
        <v>0</v>
      </c>
      <c r="P104" s="54">
        <f t="shared" ca="1" si="59"/>
        <v>0</v>
      </c>
      <c r="Q104" s="54">
        <f t="shared" ca="1" si="59"/>
        <v>5</v>
      </c>
      <c r="R104" s="54">
        <f t="shared" ca="1" si="30"/>
        <v>186621541632.59</v>
      </c>
    </row>
    <row r="105" spans="1:18" ht="15" thickTop="1"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DBCE-8998-4EDB-9F82-DFF39C8A535E}">
  <dimension ref="A1:BK107"/>
  <sheetViews>
    <sheetView zoomScale="64" zoomScaleNormal="64" workbookViewId="0">
      <selection activeCell="A38" sqref="A38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0</v>
      </c>
      <c r="J5" s="171">
        <f t="shared" ref="J5:J30" si="2">SUMIFS($N5:$AC5,$N$4:$AC$4,"F*")</f>
        <v>0</v>
      </c>
      <c r="K5" s="168">
        <f t="shared" ref="K5:K10" si="3">SUMIFS($N5:$AC5,$N$4:$AC$4,"B*")</f>
        <v>31467286051.338509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31467286051.338509</v>
      </c>
      <c r="Q5" s="171">
        <f t="shared" ref="Q5:Q30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31063840305.905312</v>
      </c>
      <c r="L6" s="173"/>
      <c r="M6" s="269"/>
      <c r="N6" s="175">
        <f t="shared" si="4"/>
        <v>0</v>
      </c>
      <c r="O6" s="175">
        <f>SUMIFS(O10:O74,$H10:$H74,$H6)</f>
        <v>0</v>
      </c>
      <c r="P6" s="175">
        <f>SUMIFS(P10:P74,$H10:$H74,$H6)</f>
        <v>31063840305.905312</v>
      </c>
      <c r="Q6" s="175">
        <f t="shared" si="5"/>
        <v>0</v>
      </c>
      <c r="R6" s="175">
        <f>SUMIFS(R10:R74,$H10:$H74,$H6)</f>
        <v>0</v>
      </c>
      <c r="S6" s="175">
        <f>SUMIFS(S10:S74,$H10:$H74,$H6)</f>
        <v>0</v>
      </c>
      <c r="T6" s="175">
        <f t="shared" si="6"/>
        <v>0</v>
      </c>
      <c r="U6" s="175">
        <f>SUMIFS(U10:U74,$H10:$H74,$H6)</f>
        <v>0</v>
      </c>
      <c r="V6" s="175">
        <f>SUMIFS(V10:V74,$H10:$H74,$H6)</f>
        <v>0</v>
      </c>
      <c r="W6" s="175">
        <f t="shared" si="7"/>
        <v>0</v>
      </c>
      <c r="X6" s="175">
        <f>SUMIFS(X10:X74,$H10:$H74,$H6)</f>
        <v>0</v>
      </c>
      <c r="Y6" s="175">
        <f>SUMIFS(Y10:Y74,$H10:$H74,$H6)</f>
        <v>0</v>
      </c>
      <c r="Z6" s="175">
        <f t="shared" si="8"/>
        <v>0</v>
      </c>
      <c r="AA6" s="175">
        <f>SUMIFS(AA10:AA74,$H10:$H74,$H6)</f>
        <v>0</v>
      </c>
      <c r="AB6" s="175">
        <f>SUMIFS(AB10:AB74,$H10:$H74,$H6)</f>
        <v>0</v>
      </c>
      <c r="AC6" s="172"/>
      <c r="AD6" s="173"/>
      <c r="AE6" s="174" t="str">
        <f t="shared" si="9"/>
        <v>I.DC</v>
      </c>
      <c r="AF6" s="175">
        <f t="shared" ref="AF6:BJ6" si="11">SUMIFS(AF10:AF74,$H10:$H74,$H6)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403445745.43319869</v>
      </c>
      <c r="L7" s="173"/>
      <c r="M7" s="269"/>
      <c r="N7" s="175">
        <f t="shared" si="4"/>
        <v>0</v>
      </c>
      <c r="O7" s="175">
        <f>SUMIFS(O10:O74,$H10:$H74,$H7)</f>
        <v>0</v>
      </c>
      <c r="P7" s="175">
        <f>SUMIFS(P10:P74,$H10:$H74,$H7)</f>
        <v>403445745.43319869</v>
      </c>
      <c r="Q7" s="175">
        <f t="shared" si="5"/>
        <v>0</v>
      </c>
      <c r="R7" s="175">
        <f>SUMIFS(R10:R74,$H10:$H74,$H7)</f>
        <v>0</v>
      </c>
      <c r="S7" s="175">
        <f>SUMIFS(S10:S74,$H10:$H74,$H7)</f>
        <v>0</v>
      </c>
      <c r="T7" s="175">
        <f t="shared" si="6"/>
        <v>0</v>
      </c>
      <c r="U7" s="175">
        <f>SUMIFS(U10:U74,$H10:$H74,$H7)</f>
        <v>0</v>
      </c>
      <c r="V7" s="175">
        <f>SUMIFS(V10:V74,$H10:$H74,$H7)</f>
        <v>0</v>
      </c>
      <c r="W7" s="175">
        <f t="shared" si="7"/>
        <v>0</v>
      </c>
      <c r="X7" s="175">
        <f>SUMIFS(X10:X74,$H10:$H74,$H7)</f>
        <v>0</v>
      </c>
      <c r="Y7" s="175">
        <f>SUMIFS(Y10:Y74,$H10:$H74,$H7)</f>
        <v>0</v>
      </c>
      <c r="Z7" s="175">
        <f t="shared" si="8"/>
        <v>0</v>
      </c>
      <c r="AA7" s="175">
        <f>SUMIFS(AA10:AA74,$H10:$H74,$H7)</f>
        <v>0</v>
      </c>
      <c r="AB7" s="175">
        <f>SUMIFS(AB10:AB74,$H10:$H74,$H7)</f>
        <v>0</v>
      </c>
      <c r="AC7" s="172"/>
      <c r="AD7" s="173"/>
      <c r="AE7" s="174" t="str">
        <f t="shared" si="9"/>
        <v>I.IC</v>
      </c>
      <c r="AF7" s="175">
        <f t="shared" ref="AF7:BJ7" si="12">SUMIFS(AF10:AF74,$H10:$H74,$H7)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31467286051.338512</v>
      </c>
      <c r="L8" s="169"/>
      <c r="M8" s="268"/>
      <c r="N8" s="171">
        <f t="shared" si="4"/>
        <v>0</v>
      </c>
      <c r="O8" s="240">
        <f>SUBTOTAL(9,O9:O39)</f>
        <v>0</v>
      </c>
      <c r="P8" s="240">
        <f>SUBTOTAL(9,P9:P74)</f>
        <v>31467286051.338512</v>
      </c>
      <c r="Q8" s="171">
        <f t="shared" si="5"/>
        <v>0</v>
      </c>
      <c r="R8" s="240">
        <f>SUBTOTAL(9,R9:R39)</f>
        <v>0</v>
      </c>
      <c r="S8" s="240">
        <f>SUBTOTAL(9,S9:S39)</f>
        <v>0</v>
      </c>
      <c r="T8" s="171">
        <f t="shared" si="6"/>
        <v>0</v>
      </c>
      <c r="U8" s="240">
        <f>SUBTOTAL(9,U9:U39)</f>
        <v>0</v>
      </c>
      <c r="V8" s="240">
        <f>SUBTOTAL(9,V9:V39)</f>
        <v>0</v>
      </c>
      <c r="W8" s="171">
        <f t="shared" si="7"/>
        <v>0</v>
      </c>
      <c r="X8" s="240">
        <f>SUBTOTAL(9,X9:X39)</f>
        <v>0</v>
      </c>
      <c r="Y8" s="240">
        <f>SUBTOTAL(9,Y9:Y39)</f>
        <v>0</v>
      </c>
      <c r="Z8" s="171">
        <f t="shared" si="8"/>
        <v>0</v>
      </c>
      <c r="AA8" s="240">
        <f>SUBTOTAL(9,AA9:AA39)</f>
        <v>0</v>
      </c>
      <c r="AB8" s="240">
        <f>SUBTOTAL(9,AB9:AB39)</f>
        <v>0</v>
      </c>
      <c r="AC8" s="168"/>
      <c r="AD8" s="169"/>
      <c r="AE8" s="170" t="str">
        <f t="shared" si="9"/>
        <v>I.1</v>
      </c>
      <c r="AF8" s="171">
        <f t="shared" ref="AF8:BJ8" si="13">SUBTOTAL(9,AF9:AF39)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31063840305.905312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31063840305.905312</v>
      </c>
      <c r="Q10" s="171">
        <f t="shared" si="5"/>
        <v>0</v>
      </c>
      <c r="R10" s="240">
        <f>SUBTOTAL(9,R11:R31)</f>
        <v>0</v>
      </c>
      <c r="S10" s="240">
        <f>SUBTOTAL(9,S11:S31)</f>
        <v>0</v>
      </c>
      <c r="T10" s="171">
        <f t="shared" si="6"/>
        <v>0</v>
      </c>
      <c r="U10" s="240">
        <f>SUBTOTAL(9,U11:U31)</f>
        <v>0</v>
      </c>
      <c r="V10" s="240">
        <f>SUBTOTAL(9,V11:V31)</f>
        <v>0</v>
      </c>
      <c r="W10" s="171">
        <f t="shared" si="7"/>
        <v>0</v>
      </c>
      <c r="X10" s="240">
        <f>SUBTOTAL(9,X11:X31)</f>
        <v>0</v>
      </c>
      <c r="Y10" s="240">
        <f>SUBTOTAL(9,Y11:Y31)</f>
        <v>0</v>
      </c>
      <c r="Z10" s="171">
        <f t="shared" si="8"/>
        <v>0</v>
      </c>
      <c r="AA10" s="240">
        <f>SUBTOTAL(9,AA11:AA31)</f>
        <v>0</v>
      </c>
      <c r="AB10" s="240">
        <f>SUBTOTAL(9,AB11:AB31)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SUBTOTAL(9,AF11:AF31)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464085450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239849999.99999988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10782243775.530586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7067364882.8474131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1273347005.23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790436951.61290276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194046241.93548363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2497726759.4121041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1659287621.7436275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56064918.859085508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88518672.47138983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1410525409.682898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2879422994.0959396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148001370.96774206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60</v>
      </c>
      <c r="D25" s="332"/>
      <c r="E25" s="332" t="s">
        <v>341</v>
      </c>
      <c r="F25" s="332" t="s">
        <v>512</v>
      </c>
      <c r="G25" s="332">
        <v>2786.5766871165602</v>
      </c>
      <c r="H25" s="114" t="s">
        <v>530</v>
      </c>
      <c r="I25" s="176">
        <f t="shared" si="1"/>
        <v>0</v>
      </c>
      <c r="J25" s="179">
        <f t="shared" si="2"/>
        <v>0</v>
      </c>
      <c r="K25" s="176">
        <v>3318575243.4872551</v>
      </c>
      <c r="L25" s="177"/>
      <c r="M25" s="270"/>
      <c r="N25" s="179">
        <f t="shared" si="4"/>
        <v>0</v>
      </c>
      <c r="O25" s="241"/>
      <c r="P25" s="241">
        <v>723562258.0645175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I.1.1.1.2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66</v>
      </c>
      <c r="D26" s="332"/>
      <c r="E26" s="332" t="s">
        <v>513</v>
      </c>
      <c r="F26" s="332" t="s">
        <v>377</v>
      </c>
      <c r="G26" s="332">
        <v>132339.949569939</v>
      </c>
      <c r="H26" s="114" t="s">
        <v>531</v>
      </c>
      <c r="I26" s="176">
        <f t="shared" si="1"/>
        <v>0</v>
      </c>
      <c r="J26" s="179">
        <f t="shared" si="2"/>
        <v>0</v>
      </c>
      <c r="K26" s="176">
        <v>112129837.71817102</v>
      </c>
      <c r="L26" s="177"/>
      <c r="M26" s="270"/>
      <c r="N26" s="179">
        <f t="shared" si="4"/>
        <v>0</v>
      </c>
      <c r="O26" s="241"/>
      <c r="P26" s="241">
        <v>178884323.70967743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si="9"/>
        <v>I.1.1.2.3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59</v>
      </c>
      <c r="D27" s="332"/>
      <c r="E27" s="332" t="s">
        <v>514</v>
      </c>
      <c r="F27" s="332" t="s">
        <v>378</v>
      </c>
      <c r="G27" s="332">
        <v>48918.663323926397</v>
      </c>
      <c r="H27" s="114" t="s">
        <v>532</v>
      </c>
      <c r="I27" s="176">
        <f t="shared" si="1"/>
        <v>0</v>
      </c>
      <c r="J27" s="179">
        <f t="shared" si="2"/>
        <v>0</v>
      </c>
      <c r="K27" s="176">
        <v>1580873903.2258055</v>
      </c>
      <c r="L27" s="177"/>
      <c r="M27" s="270"/>
      <c r="N27" s="179">
        <f t="shared" si="4"/>
        <v>0</v>
      </c>
      <c r="O27" s="241"/>
      <c r="P27" s="241">
        <v>166467556.83870971</v>
      </c>
      <c r="Q27" s="179">
        <f t="shared" si="5"/>
        <v>0</v>
      </c>
      <c r="R27" s="241"/>
      <c r="S27" s="241"/>
      <c r="T27" s="179">
        <f t="shared" si="6"/>
        <v>0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9"/>
        <v>I.1.1.1.1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65</v>
      </c>
      <c r="D28" s="332"/>
      <c r="E28" s="332" t="s">
        <v>515</v>
      </c>
      <c r="F28" s="332" t="s">
        <v>379</v>
      </c>
      <c r="G28" s="332">
        <v>116618.09388589</v>
      </c>
      <c r="H28" s="114" t="s">
        <v>533</v>
      </c>
      <c r="I28" s="176">
        <f t="shared" si="1"/>
        <v>0</v>
      </c>
      <c r="J28" s="179">
        <f t="shared" si="2"/>
        <v>0</v>
      </c>
      <c r="K28" s="176">
        <v>388092483.87096727</v>
      </c>
      <c r="L28" s="177"/>
      <c r="M28" s="270"/>
      <c r="N28" s="179">
        <f t="shared" si="4"/>
        <v>0</v>
      </c>
      <c r="O28" s="241"/>
      <c r="P28" s="241">
        <v>139779072.58064514</v>
      </c>
      <c r="Q28" s="179">
        <f t="shared" si="5"/>
        <v>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9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61</v>
      </c>
      <c r="D29" s="332"/>
      <c r="E29" s="332" t="s">
        <v>516</v>
      </c>
      <c r="F29" s="332" t="s">
        <v>378</v>
      </c>
      <c r="G29" s="332">
        <v>2809.30685705522</v>
      </c>
      <c r="H29" s="114" t="s">
        <v>534</v>
      </c>
      <c r="I29" s="176">
        <f t="shared" si="1"/>
        <v>0</v>
      </c>
      <c r="J29" s="179">
        <f t="shared" si="2"/>
        <v>0</v>
      </c>
      <c r="K29" s="176">
        <v>4995453518.8242083</v>
      </c>
      <c r="L29" s="177"/>
      <c r="M29" s="270"/>
      <c r="N29" s="179">
        <f t="shared" si="4"/>
        <v>0</v>
      </c>
      <c r="O29" s="241"/>
      <c r="P29" s="241">
        <v>139779072.58064514</v>
      </c>
      <c r="Q29" s="179">
        <f t="shared" si="5"/>
        <v>0</v>
      </c>
      <c r="R29" s="241"/>
      <c r="S29" s="241"/>
      <c r="T29" s="179">
        <f t="shared" si="6"/>
        <v>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9"/>
        <v>I.1.1.1.3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60</v>
      </c>
      <c r="D30" s="332"/>
      <c r="E30" s="332" t="s">
        <v>380</v>
      </c>
      <c r="F30" s="332" t="s">
        <v>517</v>
      </c>
      <c r="G30" s="332">
        <v>718930.99645853997</v>
      </c>
      <c r="H30" s="114" t="s">
        <v>535</v>
      </c>
      <c r="I30" s="176">
        <f t="shared" si="1"/>
        <v>0</v>
      </c>
      <c r="J30" s="179">
        <f t="shared" si="2"/>
        <v>0</v>
      </c>
      <c r="K30" s="176">
        <v>3318575243.4872551</v>
      </c>
      <c r="L30" s="177"/>
      <c r="M30" s="270"/>
      <c r="N30" s="179">
        <f t="shared" si="4"/>
        <v>0</v>
      </c>
      <c r="O30" s="241"/>
      <c r="P30" s="241">
        <v>164445967.7419354</v>
      </c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0</v>
      </c>
      <c r="AA30" s="241"/>
      <c r="AB30" s="241"/>
      <c r="AC30" s="176"/>
      <c r="AD30" s="177"/>
      <c r="AE30" s="178" t="str">
        <f t="shared" si="9"/>
        <v>I.1.1.1.2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>
      <c r="C33" s="101"/>
      <c r="D33" s="332"/>
      <c r="E33" s="332"/>
      <c r="F33" s="332"/>
      <c r="G33" s="332"/>
      <c r="H33" s="114"/>
      <c r="I33" s="176"/>
      <c r="J33" s="179"/>
      <c r="K33" s="176"/>
      <c r="L33" s="177"/>
      <c r="M33" s="270"/>
      <c r="N33" s="179"/>
      <c r="O33" s="241"/>
      <c r="P33" s="241"/>
      <c r="Q33" s="179"/>
      <c r="R33" s="241"/>
      <c r="S33" s="241"/>
      <c r="T33" s="179"/>
      <c r="U33" s="241"/>
      <c r="V33" s="241"/>
      <c r="W33" s="179"/>
      <c r="X33" s="241"/>
      <c r="Y33" s="241"/>
      <c r="Z33" s="179"/>
      <c r="AA33" s="241"/>
      <c r="AB33" s="241"/>
      <c r="AC33" s="176"/>
      <c r="AD33" s="177"/>
      <c r="AE33" s="178">
        <f>C33</f>
        <v>0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1:63" s="125" customFormat="1">
      <c r="A34" s="123"/>
      <c r="B34" s="123"/>
      <c r="C34" s="99" t="s">
        <v>222</v>
      </c>
      <c r="D34" s="331"/>
      <c r="E34" s="331"/>
      <c r="F34" s="331"/>
      <c r="G34" s="331"/>
      <c r="H34" s="100" t="s">
        <v>32</v>
      </c>
      <c r="I34" s="168">
        <f>SUMIFS($N34:$AC34,$N$4:$AC$4,"W*")</f>
        <v>0</v>
      </c>
      <c r="J34" s="171">
        <f>SUMIFS($N34:$AC34,$N$4:$AC$4,"F*")</f>
        <v>0</v>
      </c>
      <c r="K34" s="168">
        <f>SUMIFS($N34:$AC34,$N$4:$AC$4,"B*")</f>
        <v>403445745.43319869</v>
      </c>
      <c r="L34" s="169"/>
      <c r="M34" s="268"/>
      <c r="N34" s="171">
        <f>SUMIFS($AF34:$BJ34,$AF$3:$BJ$3,N$3)</f>
        <v>0</v>
      </c>
      <c r="O34" s="240">
        <f>SUBTOTAL(9,O36:O39)</f>
        <v>0</v>
      </c>
      <c r="P34" s="240">
        <f>SUBTOTAL(9,P36:P72)</f>
        <v>403445745.43319869</v>
      </c>
      <c r="Q34" s="171">
        <f>SUMIFS($AF34:$BJ34,$AF$3:$BJ$3,Q$3)</f>
        <v>0</v>
      </c>
      <c r="R34" s="240">
        <f>SUBTOTAL(9,R36:R39)</f>
        <v>0</v>
      </c>
      <c r="S34" s="240">
        <f>SUBTOTAL(9,S36:S39)</f>
        <v>0</v>
      </c>
      <c r="T34" s="171">
        <f>SUMIFS($AF34:$BJ34,$AF$3:$BJ$3,T$3)</f>
        <v>0</v>
      </c>
      <c r="U34" s="240">
        <f>SUBTOTAL(9,U36:U39)</f>
        <v>0</v>
      </c>
      <c r="V34" s="240">
        <f>SUBTOTAL(9,V36:V39)</f>
        <v>0</v>
      </c>
      <c r="W34" s="171">
        <f>SUMIFS($AF34:$BJ34,$AF$3:$BJ$3,W$3)</f>
        <v>0</v>
      </c>
      <c r="X34" s="240">
        <f>SUBTOTAL(9,X36:X39)</f>
        <v>0</v>
      </c>
      <c r="Y34" s="240">
        <f>SUBTOTAL(9,Y36:Y39)</f>
        <v>0</v>
      </c>
      <c r="Z34" s="171">
        <f>SUMIFS($AF34:$BJ34,$AF$3:$BJ$3,Z$3)</f>
        <v>0</v>
      </c>
      <c r="AA34" s="240">
        <f>SUBTOTAL(9,AA36:AA39)</f>
        <v>0</v>
      </c>
      <c r="AB34" s="240">
        <f>SUBTOTAL(9,AB36:AB39)</f>
        <v>0</v>
      </c>
      <c r="AC34" s="168"/>
      <c r="AD34" s="169"/>
      <c r="AE34" s="170" t="str">
        <f>C34</f>
        <v>I.1.1.2</v>
      </c>
      <c r="AF34" s="171">
        <f t="shared" ref="AF34:BJ34" si="15">SUBTOTAL(9,AF36:AF39)</f>
        <v>0</v>
      </c>
      <c r="AG34" s="171">
        <f t="shared" si="15"/>
        <v>0</v>
      </c>
      <c r="AH34" s="171">
        <f t="shared" si="15"/>
        <v>0</v>
      </c>
      <c r="AI34" s="171">
        <f t="shared" si="15"/>
        <v>0</v>
      </c>
      <c r="AJ34" s="171">
        <f t="shared" si="15"/>
        <v>0</v>
      </c>
      <c r="AK34" s="171">
        <f t="shared" si="15"/>
        <v>0</v>
      </c>
      <c r="AL34" s="171">
        <f t="shared" si="15"/>
        <v>0</v>
      </c>
      <c r="AM34" s="171">
        <f t="shared" si="15"/>
        <v>0</v>
      </c>
      <c r="AN34" s="171">
        <f t="shared" si="15"/>
        <v>0</v>
      </c>
      <c r="AO34" s="171">
        <f t="shared" si="15"/>
        <v>0</v>
      </c>
      <c r="AP34" s="171">
        <f t="shared" si="15"/>
        <v>0</v>
      </c>
      <c r="AQ34" s="171">
        <f t="shared" si="15"/>
        <v>0</v>
      </c>
      <c r="AR34" s="171">
        <f t="shared" si="15"/>
        <v>0</v>
      </c>
      <c r="AS34" s="171">
        <f t="shared" si="15"/>
        <v>0</v>
      </c>
      <c r="AT34" s="171">
        <f t="shared" si="15"/>
        <v>0</v>
      </c>
      <c r="AU34" s="171">
        <f t="shared" si="15"/>
        <v>0</v>
      </c>
      <c r="AV34" s="171">
        <f t="shared" si="15"/>
        <v>0</v>
      </c>
      <c r="AW34" s="171">
        <f t="shared" si="15"/>
        <v>0</v>
      </c>
      <c r="AX34" s="171">
        <f t="shared" si="15"/>
        <v>0</v>
      </c>
      <c r="AY34" s="171">
        <f t="shared" si="15"/>
        <v>0</v>
      </c>
      <c r="AZ34" s="171">
        <f t="shared" si="15"/>
        <v>0</v>
      </c>
      <c r="BA34" s="171">
        <f t="shared" si="15"/>
        <v>0</v>
      </c>
      <c r="BB34" s="171">
        <f t="shared" si="15"/>
        <v>0</v>
      </c>
      <c r="BC34" s="171">
        <f t="shared" si="15"/>
        <v>0</v>
      </c>
      <c r="BD34" s="171">
        <f t="shared" si="15"/>
        <v>0</v>
      </c>
      <c r="BE34" s="171">
        <f t="shared" si="15"/>
        <v>0</v>
      </c>
      <c r="BF34" s="171">
        <f t="shared" si="15"/>
        <v>0</v>
      </c>
      <c r="BG34" s="171">
        <f t="shared" si="15"/>
        <v>0</v>
      </c>
      <c r="BH34" s="171">
        <f t="shared" si="15"/>
        <v>0</v>
      </c>
      <c r="BI34" s="171">
        <f t="shared" si="15"/>
        <v>0</v>
      </c>
      <c r="BJ34" s="171">
        <f t="shared" si="15"/>
        <v>0</v>
      </c>
      <c r="BK34" s="277"/>
    </row>
    <row r="35" spans="1:63" s="125" customFormat="1">
      <c r="A35" s="123"/>
      <c r="B35" s="123"/>
      <c r="C35" s="99"/>
      <c r="D35" s="331" t="s">
        <v>382</v>
      </c>
      <c r="E35" s="331" t="s">
        <v>405</v>
      </c>
      <c r="F35" s="331"/>
      <c r="G35" s="331">
        <v>185234.51472392699</v>
      </c>
      <c r="H35" s="100"/>
      <c r="I35" s="168"/>
      <c r="J35" s="171"/>
      <c r="K35" s="168"/>
      <c r="L35" s="169"/>
      <c r="M35" s="268"/>
      <c r="N35" s="171"/>
      <c r="O35" s="240"/>
      <c r="P35" s="240"/>
      <c r="Q35" s="171"/>
      <c r="R35" s="240"/>
      <c r="S35" s="240"/>
      <c r="T35" s="171"/>
      <c r="U35" s="240"/>
      <c r="V35" s="240"/>
      <c r="W35" s="171"/>
      <c r="X35" s="240"/>
      <c r="Y35" s="240"/>
      <c r="Z35" s="171"/>
      <c r="AA35" s="240"/>
      <c r="AB35" s="240"/>
      <c r="AC35" s="168"/>
      <c r="AD35" s="169"/>
      <c r="AE35" s="170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277"/>
    </row>
    <row r="36" spans="1:63">
      <c r="C36" s="101" t="s">
        <v>64</v>
      </c>
      <c r="D36" s="332" t="s">
        <v>382</v>
      </c>
      <c r="E36" s="332" t="s">
        <v>406</v>
      </c>
      <c r="F36" s="332" t="s">
        <v>407</v>
      </c>
      <c r="G36" s="332">
        <v>189810</v>
      </c>
      <c r="H36" s="338" t="s">
        <v>388</v>
      </c>
      <c r="I36" s="176">
        <f t="shared" ref="I36:I71" si="16">SUMIFS($N36:$AC36,$N$4:$AC$4,"W*")</f>
        <v>0</v>
      </c>
      <c r="J36" s="179">
        <f t="shared" ref="J36:J71" si="17">SUMIFS($N36:$AC36,$N$4:$AC$4,"F*")</f>
        <v>0</v>
      </c>
      <c r="K36" s="176">
        <v>25000000</v>
      </c>
      <c r="L36" s="177"/>
      <c r="M36" s="270"/>
      <c r="N36" s="179">
        <f t="shared" ref="N36:N71" si="18">SUMIFS($AF36:$BJ36,$AF$3:$BJ$3,N$3)</f>
        <v>0</v>
      </c>
      <c r="O36" s="241"/>
      <c r="P36" s="241">
        <v>25000000</v>
      </c>
      <c r="Q36" s="179">
        <f t="shared" ref="Q36:Q71" si="19">SUMIFS($AF36:$BJ36,$AF$3:$BJ$3,Q$3)</f>
        <v>0</v>
      </c>
      <c r="R36" s="241"/>
      <c r="S36" s="241"/>
      <c r="T36" s="179">
        <f t="shared" ref="T36:T71" si="20">SUMIFS($AF36:$BJ36,$AF$3:$BJ$3,T$3)</f>
        <v>0</v>
      </c>
      <c r="U36" s="241"/>
      <c r="V36" s="241"/>
      <c r="W36" s="179">
        <f t="shared" ref="W36:W71" si="21">SUMIFS($AF36:$BJ36,$AF$3:$BJ$3,W$3)</f>
        <v>0</v>
      </c>
      <c r="X36" s="241"/>
      <c r="Y36" s="241"/>
      <c r="Z36" s="179">
        <f t="shared" ref="Z36:Z71" si="22">SUMIFS($AF36:$BJ36,$AF$3:$BJ$3,Z$3)</f>
        <v>0</v>
      </c>
      <c r="AA36" s="241"/>
      <c r="AB36" s="241"/>
      <c r="AC36" s="176"/>
      <c r="AD36" s="177"/>
      <c r="AE36" s="178" t="str">
        <f t="shared" ref="AE36:AE65" si="23">C36</f>
        <v>I.1.1.2.1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65</v>
      </c>
      <c r="D37" s="332"/>
      <c r="E37" s="332" t="s">
        <v>408</v>
      </c>
      <c r="F37" s="332" t="s">
        <v>409</v>
      </c>
      <c r="G37" s="332">
        <v>49049.079754601204</v>
      </c>
      <c r="H37" s="338" t="s">
        <v>389</v>
      </c>
      <c r="I37" s="176">
        <f t="shared" si="16"/>
        <v>0</v>
      </c>
      <c r="J37" s="179">
        <f t="shared" si="17"/>
        <v>0</v>
      </c>
      <c r="K37" s="176">
        <v>10000000</v>
      </c>
      <c r="L37" s="177"/>
      <c r="M37" s="270"/>
      <c r="N37" s="179">
        <f t="shared" si="18"/>
        <v>0</v>
      </c>
      <c r="O37" s="241"/>
      <c r="P37" s="241">
        <v>10000000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I.1.1.2.2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66</v>
      </c>
      <c r="D38" s="332"/>
      <c r="E38" s="332" t="s">
        <v>410</v>
      </c>
      <c r="F38" s="332" t="s">
        <v>411</v>
      </c>
      <c r="G38" s="332">
        <v>1322974.696384121</v>
      </c>
      <c r="H38" s="338" t="s">
        <v>390</v>
      </c>
      <c r="I38" s="176">
        <f t="shared" si="16"/>
        <v>0</v>
      </c>
      <c r="J38" s="179">
        <f t="shared" si="17"/>
        <v>0</v>
      </c>
      <c r="K38" s="176">
        <v>17500000</v>
      </c>
      <c r="L38" s="177"/>
      <c r="M38" s="270"/>
      <c r="N38" s="179">
        <f t="shared" si="18"/>
        <v>0</v>
      </c>
      <c r="O38" s="241"/>
      <c r="P38" s="241">
        <v>17500000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I.1.1.2.3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67</v>
      </c>
      <c r="D39" s="332"/>
      <c r="E39" s="332" t="s">
        <v>412</v>
      </c>
      <c r="F39" s="332" t="s">
        <v>413</v>
      </c>
      <c r="G39" s="332">
        <v>867161.33531870099</v>
      </c>
      <c r="H39" s="338" t="s">
        <v>391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7500000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I.1.1.2.4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477</v>
      </c>
      <c r="D40" s="332"/>
      <c r="E40" s="332" t="s">
        <v>414</v>
      </c>
      <c r="F40" s="332" t="s">
        <v>415</v>
      </c>
      <c r="G40" s="332">
        <v>718930.99645853997</v>
      </c>
      <c r="H40" s="338" t="s">
        <v>393</v>
      </c>
      <c r="I40" s="176">
        <f t="shared" si="16"/>
        <v>0</v>
      </c>
      <c r="J40" s="179">
        <f t="shared" si="17"/>
        <v>0</v>
      </c>
      <c r="K40" s="176">
        <v>8000000</v>
      </c>
      <c r="L40" s="177"/>
      <c r="M40" s="270"/>
      <c r="N40" s="179">
        <f t="shared" si="18"/>
        <v>0</v>
      </c>
      <c r="O40" s="241"/>
      <c r="P40" s="241">
        <v>15000000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I.1.1.2.5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478</v>
      </c>
      <c r="D41" s="332"/>
      <c r="E41" s="332" t="s">
        <v>416</v>
      </c>
      <c r="F41" s="332" t="s">
        <v>417</v>
      </c>
      <c r="G41" s="332">
        <v>193972.25806451601</v>
      </c>
      <c r="H41" s="338" t="s">
        <v>519</v>
      </c>
      <c r="I41" s="176">
        <f t="shared" si="16"/>
        <v>0</v>
      </c>
      <c r="J41" s="179">
        <f t="shared" si="17"/>
        <v>0</v>
      </c>
      <c r="K41" s="176">
        <v>15000000</v>
      </c>
      <c r="L41" s="177"/>
      <c r="M41" s="270"/>
      <c r="N41" s="179">
        <f t="shared" si="18"/>
        <v>0</v>
      </c>
      <c r="O41" s="241"/>
      <c r="P41" s="241">
        <v>12000000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I.1.1.2.6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479</v>
      </c>
      <c r="D42" s="332"/>
      <c r="E42" s="332" t="s">
        <v>449</v>
      </c>
      <c r="F42" s="332" t="s">
        <v>450</v>
      </c>
      <c r="G42" s="332">
        <v>47618.709677419298</v>
      </c>
      <c r="H42" s="338" t="s">
        <v>520</v>
      </c>
      <c r="I42" s="176">
        <f t="shared" si="16"/>
        <v>0</v>
      </c>
      <c r="J42" s="179">
        <f t="shared" si="17"/>
        <v>0</v>
      </c>
      <c r="K42" s="176">
        <v>7500000</v>
      </c>
      <c r="L42" s="177"/>
      <c r="M42" s="270"/>
      <c r="N42" s="179">
        <f t="shared" si="18"/>
        <v>0</v>
      </c>
      <c r="O42" s="241"/>
      <c r="P42" s="241">
        <v>6000000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I.1.1.2.7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480</v>
      </c>
      <c r="D43" s="332"/>
      <c r="E43" s="332" t="s">
        <v>414</v>
      </c>
      <c r="F43" s="332" t="s">
        <v>452</v>
      </c>
      <c r="G43" s="332">
        <v>612939.08206431998</v>
      </c>
      <c r="H43" s="114" t="s">
        <v>536</v>
      </c>
      <c r="I43" s="176">
        <f t="shared" si="16"/>
        <v>0</v>
      </c>
      <c r="J43" s="179">
        <f t="shared" si="17"/>
        <v>0</v>
      </c>
      <c r="K43" s="176">
        <v>7500000</v>
      </c>
      <c r="L43" s="177"/>
      <c r="M43" s="270"/>
      <c r="N43" s="179">
        <f t="shared" si="18"/>
        <v>0</v>
      </c>
      <c r="O43" s="241"/>
      <c r="P43" s="241">
        <v>12500000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I.1.1.2.8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481</v>
      </c>
      <c r="D44" s="332"/>
      <c r="E44" s="332" t="s">
        <v>454</v>
      </c>
      <c r="F44" s="332" t="s">
        <v>452</v>
      </c>
      <c r="G44" s="332">
        <v>407187.146440154</v>
      </c>
      <c r="H44" s="114" t="s">
        <v>537</v>
      </c>
      <c r="I44" s="176">
        <f t="shared" si="16"/>
        <v>0</v>
      </c>
      <c r="J44" s="179">
        <f t="shared" si="17"/>
        <v>0</v>
      </c>
      <c r="K44" s="176">
        <v>7500000</v>
      </c>
      <c r="L44" s="177"/>
      <c r="M44" s="270"/>
      <c r="N44" s="179">
        <f t="shared" si="18"/>
        <v>0</v>
      </c>
      <c r="O44" s="241"/>
      <c r="P44" s="241">
        <v>12500000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482</v>
      </c>
      <c r="D45" s="332"/>
      <c r="E45" s="332" t="s">
        <v>456</v>
      </c>
      <c r="F45" s="332" t="s">
        <v>457</v>
      </c>
      <c r="G45" s="332">
        <v>13758.262296708101</v>
      </c>
      <c r="H45" s="114" t="s">
        <v>538</v>
      </c>
      <c r="I45" s="176">
        <f t="shared" si="16"/>
        <v>0</v>
      </c>
      <c r="J45" s="179">
        <f t="shared" si="17"/>
        <v>0</v>
      </c>
      <c r="K45" s="176">
        <v>7500000</v>
      </c>
      <c r="L45" s="177"/>
      <c r="M45" s="270"/>
      <c r="N45" s="179">
        <f t="shared" si="18"/>
        <v>0</v>
      </c>
      <c r="O45" s="241"/>
      <c r="P45" s="241">
        <v>12500000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483</v>
      </c>
      <c r="D46" s="332"/>
      <c r="E46" s="332" t="s">
        <v>459</v>
      </c>
      <c r="F46" s="332" t="s">
        <v>460</v>
      </c>
      <c r="G46" s="332">
        <v>21722.373612611002</v>
      </c>
      <c r="H46" s="114" t="s">
        <v>539</v>
      </c>
      <c r="I46" s="176">
        <f t="shared" si="16"/>
        <v>0</v>
      </c>
      <c r="J46" s="179">
        <f t="shared" si="17"/>
        <v>0</v>
      </c>
      <c r="K46" s="176">
        <v>7500000</v>
      </c>
      <c r="L46" s="177"/>
      <c r="M46" s="270"/>
      <c r="N46" s="179">
        <f t="shared" si="18"/>
        <v>0</v>
      </c>
      <c r="O46" s="241"/>
      <c r="P46" s="241">
        <v>8000000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I.1.1.2.11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484</v>
      </c>
      <c r="D47" s="332"/>
      <c r="E47" s="332" t="s">
        <v>462</v>
      </c>
      <c r="F47" s="332" t="s">
        <v>463</v>
      </c>
      <c r="G47" s="332">
        <v>346141.20483015903</v>
      </c>
      <c r="H47" s="114" t="s">
        <v>540</v>
      </c>
      <c r="I47" s="176">
        <f t="shared" si="16"/>
        <v>0</v>
      </c>
      <c r="J47" s="179">
        <f t="shared" si="17"/>
        <v>0</v>
      </c>
      <c r="K47" s="176">
        <v>8100000</v>
      </c>
      <c r="L47" s="177"/>
      <c r="M47" s="270"/>
      <c r="N47" s="179">
        <f t="shared" si="18"/>
        <v>0</v>
      </c>
      <c r="O47" s="241"/>
      <c r="P47" s="241">
        <v>5000000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I.1.1.2.12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485</v>
      </c>
      <c r="D48" s="332"/>
      <c r="E48" s="332"/>
      <c r="F48" s="332" t="s">
        <v>418</v>
      </c>
      <c r="G48" s="332">
        <v>706606.86971679504</v>
      </c>
      <c r="H48" s="114" t="s">
        <v>451</v>
      </c>
      <c r="I48" s="176">
        <f t="shared" si="16"/>
        <v>0</v>
      </c>
      <c r="J48" s="179">
        <f t="shared" si="17"/>
        <v>0</v>
      </c>
      <c r="K48" s="176">
        <v>9953640</v>
      </c>
      <c r="L48" s="177"/>
      <c r="M48" s="270"/>
      <c r="N48" s="179">
        <f t="shared" si="18"/>
        <v>0</v>
      </c>
      <c r="O48" s="241"/>
      <c r="P48" s="241">
        <v>7500000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I.1.1.2.13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486</v>
      </c>
      <c r="D49" s="332"/>
      <c r="E49" s="332"/>
      <c r="F49" s="332" t="s">
        <v>419</v>
      </c>
      <c r="G49" s="332">
        <v>36319.354838709703</v>
      </c>
      <c r="H49" s="114" t="s">
        <v>453</v>
      </c>
      <c r="I49" s="176">
        <f t="shared" si="16"/>
        <v>0</v>
      </c>
      <c r="J49" s="179">
        <f t="shared" si="17"/>
        <v>0</v>
      </c>
      <c r="K49" s="176">
        <v>2211152.666666985</v>
      </c>
      <c r="L49" s="177"/>
      <c r="M49" s="270"/>
      <c r="N49" s="179">
        <f t="shared" si="18"/>
        <v>0</v>
      </c>
      <c r="O49" s="241"/>
      <c r="P49" s="241">
        <v>7500000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I.1.1.2.14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487</v>
      </c>
      <c r="D50" s="332"/>
      <c r="E50" s="332"/>
      <c r="F50" s="332" t="s">
        <v>420</v>
      </c>
      <c r="G50" s="332">
        <v>177561.29032258099</v>
      </c>
      <c r="H50" s="114" t="s">
        <v>455</v>
      </c>
      <c r="I50" s="176">
        <f t="shared" si="16"/>
        <v>0</v>
      </c>
      <c r="J50" s="179">
        <f t="shared" si="17"/>
        <v>0</v>
      </c>
      <c r="K50" s="176">
        <v>5457693.333333333</v>
      </c>
      <c r="L50" s="177"/>
      <c r="M50" s="270"/>
      <c r="N50" s="179">
        <f t="shared" si="18"/>
        <v>0</v>
      </c>
      <c r="O50" s="241"/>
      <c r="P50" s="241">
        <v>7500000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I.1.1.2.15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488</v>
      </c>
      <c r="D51" s="332"/>
      <c r="E51" s="332"/>
      <c r="F51" s="332" t="s">
        <v>396</v>
      </c>
      <c r="G51" s="332">
        <v>43897.993548387101</v>
      </c>
      <c r="H51" s="114" t="s">
        <v>458</v>
      </c>
      <c r="I51" s="176">
        <f t="shared" si="16"/>
        <v>0</v>
      </c>
      <c r="J51" s="179">
        <f t="shared" si="17"/>
        <v>0</v>
      </c>
      <c r="K51" s="176">
        <v>666666.66666666663</v>
      </c>
      <c r="L51" s="177"/>
      <c r="M51" s="270"/>
      <c r="N51" s="179">
        <f t="shared" si="18"/>
        <v>0</v>
      </c>
      <c r="O51" s="241"/>
      <c r="P51" s="241">
        <v>7500000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I.1.1.2.16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489</v>
      </c>
      <c r="D52" s="332"/>
      <c r="E52" s="332" t="s">
        <v>421</v>
      </c>
      <c r="F52" s="332" t="s">
        <v>105</v>
      </c>
      <c r="G52" s="332">
        <v>40850.934193548397</v>
      </c>
      <c r="H52" s="114" t="s">
        <v>461</v>
      </c>
      <c r="I52" s="176">
        <f t="shared" si="16"/>
        <v>0</v>
      </c>
      <c r="J52" s="179">
        <f t="shared" si="17"/>
        <v>0</v>
      </c>
      <c r="K52" s="176">
        <v>666666.66666666663</v>
      </c>
      <c r="L52" s="177"/>
      <c r="M52" s="270"/>
      <c r="N52" s="179">
        <f t="shared" si="18"/>
        <v>0</v>
      </c>
      <c r="O52" s="241"/>
      <c r="P52" s="241">
        <v>7500000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I.1.1.2.17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490</v>
      </c>
      <c r="D53" s="332"/>
      <c r="E53" s="332" t="s">
        <v>422</v>
      </c>
      <c r="F53" s="332" t="s">
        <v>397</v>
      </c>
      <c r="G53" s="332">
        <v>34301.612903225803</v>
      </c>
      <c r="H53" s="114" t="s">
        <v>521</v>
      </c>
      <c r="I53" s="176">
        <f t="shared" si="16"/>
        <v>0</v>
      </c>
      <c r="J53" s="179">
        <f t="shared" si="17"/>
        <v>0</v>
      </c>
      <c r="K53" s="176">
        <v>150000000</v>
      </c>
      <c r="L53" s="177"/>
      <c r="M53" s="270"/>
      <c r="N53" s="179">
        <f t="shared" si="18"/>
        <v>0</v>
      </c>
      <c r="O53" s="241"/>
      <c r="P53" s="241">
        <v>8100000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I.1.1.2.18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491</v>
      </c>
      <c r="D54" s="332"/>
      <c r="E54" s="332" t="s">
        <v>423</v>
      </c>
      <c r="F54" s="332" t="s">
        <v>466</v>
      </c>
      <c r="G54" s="332">
        <v>34301.612903225803</v>
      </c>
      <c r="H54" s="114" t="s">
        <v>464</v>
      </c>
      <c r="I54" s="176">
        <f t="shared" si="16"/>
        <v>0</v>
      </c>
      <c r="J54" s="179">
        <f t="shared" si="17"/>
        <v>0</v>
      </c>
      <c r="K54" s="176">
        <v>10000000</v>
      </c>
      <c r="L54" s="177"/>
      <c r="M54" s="270"/>
      <c r="N54" s="179">
        <f t="shared" si="18"/>
        <v>0</v>
      </c>
      <c r="O54" s="241"/>
      <c r="P54" s="241">
        <v>8100000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I.1.1.2.19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492</v>
      </c>
      <c r="D55" s="332"/>
      <c r="E55" s="332" t="s">
        <v>524</v>
      </c>
      <c r="F55" s="332" t="s">
        <v>33</v>
      </c>
      <c r="G55" s="332">
        <v>40354.838709677402</v>
      </c>
      <c r="H55" s="114" t="s">
        <v>541</v>
      </c>
      <c r="I55" s="176">
        <f t="shared" si="16"/>
        <v>0</v>
      </c>
      <c r="J55" s="179">
        <f t="shared" si="17"/>
        <v>0</v>
      </c>
      <c r="K55" s="176">
        <v>666666.66666666663</v>
      </c>
      <c r="L55" s="177"/>
      <c r="M55" s="270"/>
      <c r="N55" s="179">
        <f t="shared" si="18"/>
        <v>0</v>
      </c>
      <c r="O55" s="241"/>
      <c r="P55" s="241">
        <v>5000000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493</v>
      </c>
      <c r="D56" s="332"/>
      <c r="E56" s="332" t="s">
        <v>424</v>
      </c>
      <c r="F56" s="332" t="s">
        <v>398</v>
      </c>
      <c r="G56" s="332"/>
      <c r="H56" s="114" t="s">
        <v>394</v>
      </c>
      <c r="I56" s="176">
        <f t="shared" si="16"/>
        <v>0</v>
      </c>
      <c r="J56" s="179">
        <f t="shared" si="17"/>
        <v>0</v>
      </c>
      <c r="K56" s="176">
        <v>23100000</v>
      </c>
      <c r="L56" s="177"/>
      <c r="M56" s="270"/>
      <c r="N56" s="179">
        <f t="shared" si="18"/>
        <v>0</v>
      </c>
      <c r="O56" s="241"/>
      <c r="P56" s="241">
        <v>15650280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494</v>
      </c>
      <c r="D57" s="332"/>
      <c r="E57" s="332" t="s">
        <v>425</v>
      </c>
      <c r="F57" s="332" t="s">
        <v>399</v>
      </c>
      <c r="G57" s="332"/>
      <c r="H57" s="114" t="s">
        <v>395</v>
      </c>
      <c r="I57" s="176">
        <f t="shared" si="16"/>
        <v>0</v>
      </c>
      <c r="J57" s="179">
        <f t="shared" si="17"/>
        <v>0</v>
      </c>
      <c r="K57" s="176">
        <v>10000000</v>
      </c>
      <c r="L57" s="177"/>
      <c r="M57" s="270"/>
      <c r="N57" s="179">
        <f t="shared" si="18"/>
        <v>0</v>
      </c>
      <c r="O57" s="241"/>
      <c r="P57" s="241">
        <v>2211152.666666985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495</v>
      </c>
      <c r="D58" s="332"/>
      <c r="E58" s="332" t="s">
        <v>426</v>
      </c>
      <c r="F58" s="332" t="s">
        <v>400</v>
      </c>
      <c r="G58" s="332"/>
      <c r="H58" s="114" t="s">
        <v>396</v>
      </c>
      <c r="I58" s="176">
        <f t="shared" si="16"/>
        <v>0</v>
      </c>
      <c r="J58" s="179">
        <f t="shared" si="17"/>
        <v>0</v>
      </c>
      <c r="K58" s="176">
        <v>20000000</v>
      </c>
      <c r="L58" s="177"/>
      <c r="M58" s="270"/>
      <c r="N58" s="179">
        <f t="shared" si="18"/>
        <v>0</v>
      </c>
      <c r="O58" s="241"/>
      <c r="P58" s="241">
        <v>6032693.333333333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496</v>
      </c>
      <c r="D59" s="332"/>
      <c r="E59" s="332" t="s">
        <v>427</v>
      </c>
      <c r="F59" s="332" t="s">
        <v>401</v>
      </c>
      <c r="G59" s="332">
        <v>613.49693251533745</v>
      </c>
      <c r="H59" s="114" t="s">
        <v>105</v>
      </c>
      <c r="I59" s="176">
        <f t="shared" si="16"/>
        <v>0</v>
      </c>
      <c r="J59" s="179">
        <f t="shared" si="17"/>
        <v>0</v>
      </c>
      <c r="K59" s="176">
        <v>15357142.857142856</v>
      </c>
      <c r="L59" s="177"/>
      <c r="M59" s="270"/>
      <c r="N59" s="179">
        <f t="shared" si="18"/>
        <v>0</v>
      </c>
      <c r="O59" s="241"/>
      <c r="P59" s="241">
        <v>666666.66666666663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I.1.1.2.24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497</v>
      </c>
      <c r="D60" s="332"/>
      <c r="E60" s="332" t="s">
        <v>467</v>
      </c>
      <c r="F60" s="332" t="s">
        <v>468</v>
      </c>
      <c r="G60" s="332">
        <v>613.49693251533745</v>
      </c>
      <c r="H60" s="114" t="s">
        <v>397</v>
      </c>
      <c r="I60" s="176">
        <f t="shared" si="16"/>
        <v>0</v>
      </c>
      <c r="J60" s="179">
        <f t="shared" si="17"/>
        <v>0</v>
      </c>
      <c r="K60" s="176">
        <v>8142857.1428571427</v>
      </c>
      <c r="L60" s="177"/>
      <c r="M60" s="270"/>
      <c r="N60" s="179">
        <f t="shared" si="18"/>
        <v>0</v>
      </c>
      <c r="O60" s="241"/>
      <c r="P60" s="241">
        <v>666666.66666666663</v>
      </c>
      <c r="Q60" s="179">
        <f t="shared" si="19"/>
        <v>0</v>
      </c>
      <c r="R60" s="241"/>
      <c r="S60" s="241"/>
      <c r="T60" s="179">
        <f t="shared" si="20"/>
        <v>0</v>
      </c>
      <c r="U60" s="241"/>
      <c r="V60" s="241"/>
      <c r="W60" s="179">
        <f t="shared" si="21"/>
        <v>0</v>
      </c>
      <c r="X60" s="241"/>
      <c r="Y60" s="241"/>
      <c r="Z60" s="179">
        <f t="shared" si="22"/>
        <v>0</v>
      </c>
      <c r="AA60" s="241"/>
      <c r="AB60" s="241"/>
      <c r="AC60" s="176"/>
      <c r="AD60" s="177"/>
      <c r="AE60" s="178" t="str">
        <f t="shared" si="23"/>
        <v>I.1.1.2.25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498</v>
      </c>
      <c r="D61" s="332"/>
      <c r="E61" s="332" t="s">
        <v>469</v>
      </c>
      <c r="F61" s="332" t="s">
        <v>470</v>
      </c>
      <c r="G61" s="332">
        <v>9202.4539877300613</v>
      </c>
      <c r="H61" s="114" t="s">
        <v>33</v>
      </c>
      <c r="I61" s="176">
        <f t="shared" si="16"/>
        <v>0</v>
      </c>
      <c r="J61" s="179">
        <f t="shared" si="17"/>
        <v>0</v>
      </c>
      <c r="K61" s="176">
        <v>150000000</v>
      </c>
      <c r="L61" s="177"/>
      <c r="M61" s="270"/>
      <c r="N61" s="179">
        <f t="shared" si="18"/>
        <v>0</v>
      </c>
      <c r="O61" s="241"/>
      <c r="P61" s="241">
        <v>10000000</v>
      </c>
      <c r="Q61" s="179">
        <f t="shared" si="19"/>
        <v>0</v>
      </c>
      <c r="R61" s="241"/>
      <c r="S61" s="241"/>
      <c r="T61" s="179">
        <f t="shared" si="20"/>
        <v>0</v>
      </c>
      <c r="U61" s="241"/>
      <c r="V61" s="241"/>
      <c r="W61" s="179">
        <f t="shared" si="21"/>
        <v>0</v>
      </c>
      <c r="X61" s="241"/>
      <c r="Y61" s="241"/>
      <c r="Z61" s="179">
        <f t="shared" si="22"/>
        <v>0</v>
      </c>
      <c r="AA61" s="241"/>
      <c r="AB61" s="241"/>
      <c r="AC61" s="176"/>
      <c r="AD61" s="177"/>
      <c r="AE61" s="178" t="str">
        <f t="shared" si="23"/>
        <v>I.1.1.2.26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6134.9693251533745</v>
      </c>
      <c r="H62" s="114" t="s">
        <v>502</v>
      </c>
      <c r="I62" s="176">
        <f t="shared" si="16"/>
        <v>0</v>
      </c>
      <c r="J62" s="179">
        <f t="shared" si="17"/>
        <v>0</v>
      </c>
      <c r="K62" s="176">
        <v>0</v>
      </c>
      <c r="L62" s="177"/>
      <c r="M62" s="270"/>
      <c r="N62" s="179">
        <f t="shared" si="18"/>
        <v>0</v>
      </c>
      <c r="O62" s="241"/>
      <c r="P62" s="241">
        <v>20000000</v>
      </c>
      <c r="Q62" s="179">
        <f t="shared" si="19"/>
        <v>0</v>
      </c>
      <c r="R62" s="241"/>
      <c r="S62" s="241"/>
      <c r="T62" s="179">
        <f t="shared" si="20"/>
        <v>0</v>
      </c>
      <c r="U62" s="241"/>
      <c r="V62" s="241"/>
      <c r="W62" s="179">
        <f t="shared" si="21"/>
        <v>0</v>
      </c>
      <c r="X62" s="241"/>
      <c r="Y62" s="241"/>
      <c r="Z62" s="179">
        <f t="shared" si="22"/>
        <v>0</v>
      </c>
      <c r="AA62" s="241"/>
      <c r="AB62" s="241"/>
      <c r="AC62" s="176"/>
      <c r="AD62" s="177"/>
      <c r="AE62" s="178" t="str">
        <f t="shared" si="23"/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613.49693251533745</v>
      </c>
      <c r="H63" s="114" t="s">
        <v>398</v>
      </c>
      <c r="I63" s="176">
        <f t="shared" si="16"/>
        <v>0</v>
      </c>
      <c r="J63" s="179">
        <f t="shared" si="17"/>
        <v>0</v>
      </c>
      <c r="K63" s="176">
        <v>44400000</v>
      </c>
      <c r="L63" s="177"/>
      <c r="M63" s="270"/>
      <c r="N63" s="179">
        <f t="shared" si="18"/>
        <v>0</v>
      </c>
      <c r="O63" s="241"/>
      <c r="P63" s="241">
        <v>666666.66666666663</v>
      </c>
      <c r="Q63" s="179">
        <f t="shared" si="19"/>
        <v>0</v>
      </c>
      <c r="R63" s="241"/>
      <c r="S63" s="241"/>
      <c r="T63" s="179">
        <f t="shared" si="20"/>
        <v>0</v>
      </c>
      <c r="U63" s="241"/>
      <c r="V63" s="241"/>
      <c r="W63" s="179">
        <f t="shared" si="21"/>
        <v>0</v>
      </c>
      <c r="X63" s="241"/>
      <c r="Y63" s="241"/>
      <c r="Z63" s="179">
        <f t="shared" si="22"/>
        <v>0</v>
      </c>
      <c r="AA63" s="241"/>
      <c r="AB63" s="241"/>
      <c r="AC63" s="176"/>
      <c r="AD63" s="177"/>
      <c r="AE63" s="178" t="str">
        <f t="shared" si="23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21257.668711656443</v>
      </c>
      <c r="H64" s="114" t="s">
        <v>399</v>
      </c>
      <c r="I64" s="176">
        <f t="shared" si="16"/>
        <v>0</v>
      </c>
      <c r="J64" s="179">
        <f t="shared" si="17"/>
        <v>0</v>
      </c>
      <c r="K64" s="176">
        <v>10000000</v>
      </c>
      <c r="L64" s="177"/>
      <c r="M64" s="270"/>
      <c r="N64" s="179">
        <f t="shared" si="18"/>
        <v>0</v>
      </c>
      <c r="O64" s="241"/>
      <c r="P64" s="241">
        <v>23100000</v>
      </c>
      <c r="Q64" s="179">
        <f t="shared" si="19"/>
        <v>0</v>
      </c>
      <c r="R64" s="241"/>
      <c r="S64" s="241"/>
      <c r="T64" s="179">
        <f t="shared" si="20"/>
        <v>0</v>
      </c>
      <c r="U64" s="241"/>
      <c r="V64" s="241"/>
      <c r="W64" s="179">
        <f t="shared" si="21"/>
        <v>0</v>
      </c>
      <c r="X64" s="241"/>
      <c r="Y64" s="241"/>
      <c r="Z64" s="179">
        <f t="shared" si="22"/>
        <v>0</v>
      </c>
      <c r="AA64" s="241"/>
      <c r="AB64" s="241"/>
      <c r="AC64" s="176"/>
      <c r="AD64" s="177"/>
      <c r="AE64" s="178" t="str">
        <f t="shared" si="23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9202.4539877300613</v>
      </c>
      <c r="H65" s="114" t="s">
        <v>400</v>
      </c>
      <c r="I65" s="176">
        <f t="shared" si="16"/>
        <v>0</v>
      </c>
      <c r="J65" s="179">
        <f t="shared" si="17"/>
        <v>0</v>
      </c>
      <c r="K65" s="176">
        <v>12576923.076923078</v>
      </c>
      <c r="L65" s="177"/>
      <c r="M65" s="270"/>
      <c r="N65" s="179">
        <f t="shared" si="18"/>
        <v>0</v>
      </c>
      <c r="O65" s="241"/>
      <c r="P65" s="241">
        <v>10000000</v>
      </c>
      <c r="Q65" s="179">
        <f t="shared" si="19"/>
        <v>0</v>
      </c>
      <c r="R65" s="241"/>
      <c r="S65" s="241"/>
      <c r="T65" s="179">
        <f t="shared" si="20"/>
        <v>0</v>
      </c>
      <c r="U65" s="241"/>
      <c r="V65" s="241"/>
      <c r="W65" s="179">
        <f t="shared" si="21"/>
        <v>0</v>
      </c>
      <c r="X65" s="241"/>
      <c r="Y65" s="241"/>
      <c r="Z65" s="179">
        <f t="shared" si="22"/>
        <v>0</v>
      </c>
      <c r="AA65" s="241"/>
      <c r="AB65" s="241"/>
      <c r="AC65" s="176"/>
      <c r="AD65" s="177"/>
      <c r="AE65" s="178" t="str">
        <f t="shared" si="23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18404.907975460123</v>
      </c>
      <c r="H66" s="114" t="s">
        <v>401</v>
      </c>
      <c r="I66" s="176"/>
      <c r="J66" s="179"/>
      <c r="K66" s="176"/>
      <c r="L66" s="177"/>
      <c r="M66" s="270"/>
      <c r="N66" s="179"/>
      <c r="O66" s="241"/>
      <c r="P66" s="241">
        <v>20000000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13190.184049079755</v>
      </c>
      <c r="H67" s="114" t="s">
        <v>468</v>
      </c>
      <c r="I67" s="176"/>
      <c r="J67" s="179"/>
      <c r="K67" s="176"/>
      <c r="L67" s="177"/>
      <c r="M67" s="270"/>
      <c r="N67" s="179"/>
      <c r="O67" s="241"/>
      <c r="P67" s="241">
        <v>15357142.857142856</v>
      </c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499</v>
      </c>
      <c r="D68" s="332"/>
      <c r="E68" s="332" t="s">
        <v>428</v>
      </c>
      <c r="F68" s="332" t="s">
        <v>471</v>
      </c>
      <c r="G68" s="332">
        <v>6993.8650306748468</v>
      </c>
      <c r="H68" s="114" t="s">
        <v>470</v>
      </c>
      <c r="I68" s="176">
        <f t="shared" si="16"/>
        <v>0</v>
      </c>
      <c r="J68" s="179">
        <f t="shared" si="17"/>
        <v>0</v>
      </c>
      <c r="K68" s="176">
        <v>0</v>
      </c>
      <c r="L68" s="177"/>
      <c r="M68" s="270"/>
      <c r="N68" s="179">
        <f t="shared" si="18"/>
        <v>0</v>
      </c>
      <c r="O68" s="241"/>
      <c r="P68" s="241">
        <v>8142857.1428571427</v>
      </c>
      <c r="Q68" s="179">
        <f t="shared" si="19"/>
        <v>0</v>
      </c>
      <c r="R68" s="241"/>
      <c r="S68" s="241"/>
      <c r="T68" s="179">
        <f t="shared" si="20"/>
        <v>0</v>
      </c>
      <c r="U68" s="241"/>
      <c r="V68" s="241"/>
      <c r="W68" s="179">
        <f t="shared" si="21"/>
        <v>0</v>
      </c>
      <c r="X68" s="241"/>
      <c r="Y68" s="241"/>
      <c r="Z68" s="179">
        <f t="shared" si="22"/>
        <v>0</v>
      </c>
      <c r="AA68" s="241"/>
      <c r="AB68" s="241"/>
      <c r="AC68" s="176"/>
      <c r="AD68" s="177"/>
      <c r="AE68" s="178" t="str">
        <f t="shared" ref="AE68:AE71" si="24">C68</f>
        <v>I.1.1.2.27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 t="s">
        <v>500</v>
      </c>
      <c r="D69" s="332"/>
      <c r="E69" s="332" t="s">
        <v>472</v>
      </c>
      <c r="F69" s="332" t="s">
        <v>402</v>
      </c>
      <c r="G69" s="332">
        <v>13905.93047034765</v>
      </c>
      <c r="H69" s="114" t="s">
        <v>402</v>
      </c>
      <c r="I69" s="176">
        <f t="shared" si="16"/>
        <v>0</v>
      </c>
      <c r="J69" s="179">
        <f t="shared" si="17"/>
        <v>0</v>
      </c>
      <c r="K69" s="176">
        <v>44400000</v>
      </c>
      <c r="L69" s="177"/>
      <c r="M69" s="270"/>
      <c r="N69" s="179">
        <f t="shared" si="18"/>
        <v>0</v>
      </c>
      <c r="O69" s="241"/>
      <c r="P69" s="241">
        <v>11929824.561403509</v>
      </c>
      <c r="Q69" s="179">
        <f t="shared" si="19"/>
        <v>0</v>
      </c>
      <c r="R69" s="241"/>
      <c r="S69" s="241"/>
      <c r="T69" s="179">
        <f t="shared" si="20"/>
        <v>0</v>
      </c>
      <c r="U69" s="241"/>
      <c r="V69" s="241"/>
      <c r="W69" s="179">
        <f t="shared" si="21"/>
        <v>0</v>
      </c>
      <c r="X69" s="241"/>
      <c r="Y69" s="241"/>
      <c r="Z69" s="179">
        <f t="shared" si="22"/>
        <v>0</v>
      </c>
      <c r="AA69" s="241"/>
      <c r="AB69" s="241"/>
      <c r="AC69" s="176"/>
      <c r="AD69" s="177"/>
      <c r="AE69" s="178" t="str">
        <f t="shared" si="24"/>
        <v>I.1.1.2.28</v>
      </c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 t="s">
        <v>501</v>
      </c>
      <c r="D70" s="332">
        <v>1.6</v>
      </c>
      <c r="E70" s="332" t="s">
        <v>429</v>
      </c>
      <c r="F70" s="332"/>
      <c r="G70" s="332">
        <v>6952.965235173825</v>
      </c>
      <c r="H70" s="114" t="s">
        <v>503</v>
      </c>
      <c r="I70" s="176">
        <f t="shared" si="16"/>
        <v>0</v>
      </c>
      <c r="J70" s="179">
        <f t="shared" si="17"/>
        <v>0</v>
      </c>
      <c r="K70" s="176">
        <v>10000000</v>
      </c>
      <c r="L70" s="177"/>
      <c r="M70" s="270"/>
      <c r="N70" s="179">
        <f t="shared" si="18"/>
        <v>0</v>
      </c>
      <c r="O70" s="241"/>
      <c r="P70" s="241">
        <v>28333333.333333336</v>
      </c>
      <c r="Q70" s="179">
        <f t="shared" si="19"/>
        <v>0</v>
      </c>
      <c r="R70" s="241"/>
      <c r="S70" s="241"/>
      <c r="T70" s="179">
        <f t="shared" si="20"/>
        <v>0</v>
      </c>
      <c r="U70" s="241"/>
      <c r="V70" s="241"/>
      <c r="W70" s="179">
        <f t="shared" si="21"/>
        <v>0</v>
      </c>
      <c r="X70" s="241"/>
      <c r="Y70" s="241"/>
      <c r="Z70" s="179">
        <f t="shared" si="22"/>
        <v>0</v>
      </c>
      <c r="AA70" s="241"/>
      <c r="AB70" s="241"/>
      <c r="AC70" s="176"/>
      <c r="AD70" s="177"/>
      <c r="AE70" s="178" t="str">
        <f t="shared" si="24"/>
        <v>I.1.1.2.29</v>
      </c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 t="s">
        <v>358</v>
      </c>
      <c r="D71" s="332"/>
      <c r="E71" s="332" t="s">
        <v>430</v>
      </c>
      <c r="F71" s="332" t="s">
        <v>403</v>
      </c>
      <c r="G71" s="332">
        <v>20858.8957055215</v>
      </c>
      <c r="H71" s="114" t="s">
        <v>472</v>
      </c>
      <c r="I71" s="176">
        <f t="shared" si="16"/>
        <v>0</v>
      </c>
      <c r="J71" s="179">
        <f t="shared" si="17"/>
        <v>0</v>
      </c>
      <c r="K71" s="176">
        <v>12576923.076923078</v>
      </c>
      <c r="L71" s="177"/>
      <c r="M71" s="270"/>
      <c r="N71" s="179">
        <f t="shared" si="18"/>
        <v>0</v>
      </c>
      <c r="O71" s="241"/>
      <c r="P71" s="241">
        <v>22200000</v>
      </c>
      <c r="Q71" s="179">
        <f t="shared" si="19"/>
        <v>0</v>
      </c>
      <c r="R71" s="241"/>
      <c r="S71" s="241"/>
      <c r="T71" s="179">
        <f t="shared" si="20"/>
        <v>0</v>
      </c>
      <c r="U71" s="241"/>
      <c r="V71" s="241"/>
      <c r="W71" s="179">
        <f t="shared" si="21"/>
        <v>0</v>
      </c>
      <c r="X71" s="241"/>
      <c r="Y71" s="241"/>
      <c r="Z71" s="179">
        <f t="shared" si="22"/>
        <v>0</v>
      </c>
      <c r="AA71" s="241"/>
      <c r="AB71" s="241"/>
      <c r="AC71" s="176"/>
      <c r="AD71" s="177"/>
      <c r="AE71" s="178" t="str">
        <f t="shared" si="24"/>
        <v>I.1.1.1.70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/>
      <c r="D72" s="332"/>
      <c r="E72" s="332"/>
      <c r="F72" s="332"/>
      <c r="G72" s="332">
        <v>10030.6748466258</v>
      </c>
      <c r="H72" s="114" t="s">
        <v>404</v>
      </c>
      <c r="I72" s="176"/>
      <c r="J72" s="179"/>
      <c r="K72" s="176"/>
      <c r="L72" s="177"/>
      <c r="M72" s="270"/>
      <c r="N72" s="179"/>
      <c r="O72" s="241"/>
      <c r="P72" s="241">
        <v>6288461.538461539</v>
      </c>
      <c r="Q72" s="179"/>
      <c r="R72" s="241"/>
      <c r="S72" s="241"/>
      <c r="T72" s="179"/>
      <c r="U72" s="241"/>
      <c r="V72" s="241"/>
      <c r="W72" s="179"/>
      <c r="X72" s="241"/>
      <c r="Y72" s="241"/>
      <c r="Z72" s="179"/>
      <c r="AA72" s="241"/>
      <c r="AB72" s="241"/>
      <c r="AC72" s="176"/>
      <c r="AD72" s="177"/>
      <c r="AE72" s="178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>
      <c r="C73" s="101"/>
      <c r="D73" s="332"/>
      <c r="E73" s="332"/>
      <c r="F73" s="332"/>
      <c r="G73" s="332"/>
      <c r="H73" s="114"/>
      <c r="I73" s="176"/>
      <c r="J73" s="179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/>
      <c r="D74" s="332"/>
      <c r="E74" s="332"/>
      <c r="F74" s="332"/>
      <c r="G74" s="332"/>
      <c r="H74" s="114"/>
      <c r="I74" s="286"/>
      <c r="J74" s="261"/>
      <c r="K74" s="176"/>
      <c r="L74" s="177"/>
      <c r="M74" s="270"/>
      <c r="N74" s="179"/>
      <c r="O74" s="241"/>
      <c r="P74" s="241"/>
      <c r="Q74" s="179"/>
      <c r="R74" s="241"/>
      <c r="S74" s="241"/>
      <c r="T74" s="179"/>
      <c r="U74" s="241"/>
      <c r="V74" s="241"/>
      <c r="W74" s="179"/>
      <c r="X74" s="241"/>
      <c r="Y74" s="241"/>
      <c r="Z74" s="179"/>
      <c r="AA74" s="241"/>
      <c r="AB74" s="241"/>
      <c r="AC74" s="176"/>
      <c r="AD74" s="177"/>
      <c r="AE74" s="178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18"/>
      <c r="D75" s="333"/>
      <c r="E75" s="333"/>
      <c r="F75" s="333"/>
      <c r="G75" s="333"/>
      <c r="H75" s="119"/>
      <c r="I75" s="180"/>
      <c r="J75" s="260"/>
      <c r="K75" s="180"/>
      <c r="L75" s="177"/>
      <c r="M75" s="271"/>
      <c r="N75" s="181"/>
      <c r="O75" s="242"/>
      <c r="P75" s="242"/>
      <c r="Q75" s="181"/>
      <c r="R75" s="242"/>
      <c r="S75" s="242"/>
      <c r="T75" s="181"/>
      <c r="U75" s="242"/>
      <c r="V75" s="242"/>
      <c r="W75" s="181"/>
      <c r="X75" s="242"/>
      <c r="Y75" s="242"/>
      <c r="Z75" s="181"/>
      <c r="AA75" s="242"/>
      <c r="AB75" s="242"/>
      <c r="AC75" s="182"/>
      <c r="AD75" s="177"/>
      <c r="AE75" s="183"/>
      <c r="AF75" s="184"/>
      <c r="AG75" s="184"/>
      <c r="AH75" s="184"/>
      <c r="AI75" s="184"/>
      <c r="AJ75" s="184"/>
      <c r="AK75" s="184"/>
      <c r="AL75" s="184"/>
      <c r="AM75" s="184"/>
      <c r="AN75" s="184"/>
      <c r="AO75" s="184"/>
      <c r="AP75" s="184"/>
      <c r="AQ75" s="184"/>
      <c r="AR75" s="184"/>
      <c r="AS75" s="184"/>
      <c r="AT75" s="184"/>
      <c r="AU75" s="184"/>
      <c r="AV75" s="184"/>
      <c r="AW75" s="184"/>
      <c r="AX75" s="184"/>
      <c r="AY75" s="184"/>
      <c r="AZ75" s="184"/>
      <c r="BA75" s="184"/>
      <c r="BB75" s="184"/>
      <c r="BC75" s="184"/>
      <c r="BD75" s="184"/>
      <c r="BE75" s="184"/>
      <c r="BF75" s="184"/>
      <c r="BG75" s="184"/>
      <c r="BH75" s="184"/>
      <c r="BI75" s="184"/>
      <c r="BJ75" s="184"/>
      <c r="BK75" s="283"/>
    </row>
    <row r="76" spans="1:63">
      <c r="C76" s="97"/>
      <c r="D76" s="330"/>
      <c r="E76" s="330"/>
      <c r="F76" s="330"/>
      <c r="G76" s="330"/>
      <c r="H76" s="98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>
      <c r="A77" s="123"/>
      <c r="B77" s="123"/>
      <c r="C77" s="115" t="s">
        <v>17</v>
      </c>
      <c r="D77" s="334"/>
      <c r="E77" s="334"/>
      <c r="F77" s="334"/>
      <c r="G77" s="334"/>
      <c r="H77" s="113" t="s">
        <v>18</v>
      </c>
      <c r="I77" s="168">
        <f t="shared" ref="I77:I89" si="25">SUMIFS($N77:$AC77,$N$4:$AC$4,"W*")</f>
        <v>0</v>
      </c>
      <c r="J77" s="171">
        <f t="shared" ref="J77:J89" si="26">SUMIFS($N77:$AC77,$N$4:$AC$4,"F*")</f>
        <v>0</v>
      </c>
      <c r="K77" s="168">
        <f t="shared" ref="K77:K89" si="27">SUMIFS($N77:$AC77,$N$4:$AC$4,"B*")</f>
        <v>0</v>
      </c>
      <c r="L77" s="169"/>
      <c r="M77" s="268"/>
      <c r="N77" s="171">
        <f t="shared" ref="N77:N89" si="28">SUMIFS($AF77:$BJ77,$AF$3:$BJ$3,N$3)</f>
        <v>0</v>
      </c>
      <c r="O77" s="240">
        <f>SUM(O78:O79)</f>
        <v>0</v>
      </c>
      <c r="P77" s="240">
        <f>SUM(P78:P79)</f>
        <v>0</v>
      </c>
      <c r="Q77" s="171">
        <f t="shared" ref="Q77:Q89" si="29">SUMIFS($AF77:$BJ77,$AF$3:$BJ$3,Q$3)</f>
        <v>0</v>
      </c>
      <c r="R77" s="240">
        <f>SUM(R78:R79)</f>
        <v>0</v>
      </c>
      <c r="S77" s="240">
        <f>SUM(S78:S79)</f>
        <v>0</v>
      </c>
      <c r="T77" s="171">
        <f t="shared" ref="T77:T89" si="30">SUMIFS($AF77:$BJ77,$AF$3:$BJ$3,T$3)</f>
        <v>0</v>
      </c>
      <c r="U77" s="240">
        <f>SUM(U78:U79)</f>
        <v>0</v>
      </c>
      <c r="V77" s="240">
        <f>SUM(V78:V79)</f>
        <v>0</v>
      </c>
      <c r="W77" s="171">
        <f t="shared" ref="W77:W89" si="31">SUMIFS($AF77:$BJ77,$AF$3:$BJ$3,W$3)</f>
        <v>0</v>
      </c>
      <c r="X77" s="240">
        <f>SUM(X78:X79)</f>
        <v>0</v>
      </c>
      <c r="Y77" s="240">
        <f>SUM(Y78:Y79)</f>
        <v>0</v>
      </c>
      <c r="Z77" s="171">
        <f t="shared" ref="Z77:Z89" si="32">SUMIFS($AF77:$BJ77,$AF$3:$BJ$3,Z$3)</f>
        <v>0</v>
      </c>
      <c r="AA77" s="240">
        <f>SUM(AA78:AA79)</f>
        <v>0</v>
      </c>
      <c r="AB77" s="240">
        <f>SUM(AB78:AB79)</f>
        <v>0</v>
      </c>
      <c r="AC77" s="168"/>
      <c r="AD77" s="169"/>
      <c r="AE77" s="170" t="str">
        <f t="shared" ref="AE77:AE89" si="33">C77</f>
        <v>II</v>
      </c>
      <c r="AF77" s="171">
        <f>SUBTOTAL(9,AF78:AF79)</f>
        <v>0</v>
      </c>
      <c r="AG77" s="171">
        <f t="shared" ref="AG77:BJ77" si="34">SUBTOTAL(9,AG78:AG79)</f>
        <v>0</v>
      </c>
      <c r="AH77" s="171">
        <f t="shared" si="34"/>
        <v>0</v>
      </c>
      <c r="AI77" s="171">
        <f t="shared" si="34"/>
        <v>0</v>
      </c>
      <c r="AJ77" s="171">
        <f t="shared" si="34"/>
        <v>0</v>
      </c>
      <c r="AK77" s="171">
        <f t="shared" si="34"/>
        <v>0</v>
      </c>
      <c r="AL77" s="171">
        <f t="shared" si="34"/>
        <v>0</v>
      </c>
      <c r="AM77" s="171">
        <f t="shared" si="34"/>
        <v>0</v>
      </c>
      <c r="AN77" s="171">
        <f t="shared" si="34"/>
        <v>0</v>
      </c>
      <c r="AO77" s="171">
        <f t="shared" si="34"/>
        <v>0</v>
      </c>
      <c r="AP77" s="171">
        <f t="shared" si="34"/>
        <v>0</v>
      </c>
      <c r="AQ77" s="171">
        <f t="shared" si="34"/>
        <v>0</v>
      </c>
      <c r="AR77" s="171">
        <f t="shared" si="34"/>
        <v>0</v>
      </c>
      <c r="AS77" s="171">
        <f t="shared" si="34"/>
        <v>0</v>
      </c>
      <c r="AT77" s="171">
        <f t="shared" si="34"/>
        <v>0</v>
      </c>
      <c r="AU77" s="171">
        <f t="shared" si="34"/>
        <v>0</v>
      </c>
      <c r="AV77" s="171">
        <f t="shared" si="34"/>
        <v>0</v>
      </c>
      <c r="AW77" s="171">
        <f t="shared" si="34"/>
        <v>0</v>
      </c>
      <c r="AX77" s="171">
        <f t="shared" si="34"/>
        <v>0</v>
      </c>
      <c r="AY77" s="171">
        <f t="shared" si="34"/>
        <v>0</v>
      </c>
      <c r="AZ77" s="171">
        <f t="shared" si="34"/>
        <v>0</v>
      </c>
      <c r="BA77" s="171">
        <f t="shared" si="34"/>
        <v>0</v>
      </c>
      <c r="BB77" s="171">
        <f t="shared" si="34"/>
        <v>0</v>
      </c>
      <c r="BC77" s="171">
        <f t="shared" si="34"/>
        <v>0</v>
      </c>
      <c r="BD77" s="171">
        <f t="shared" si="34"/>
        <v>0</v>
      </c>
      <c r="BE77" s="171">
        <f t="shared" si="34"/>
        <v>0</v>
      </c>
      <c r="BF77" s="171">
        <f t="shared" si="34"/>
        <v>0</v>
      </c>
      <c r="BG77" s="171">
        <f t="shared" si="34"/>
        <v>0</v>
      </c>
      <c r="BH77" s="171">
        <f t="shared" si="34"/>
        <v>0</v>
      </c>
      <c r="BI77" s="171">
        <f t="shared" si="34"/>
        <v>0</v>
      </c>
      <c r="BJ77" s="171">
        <f t="shared" si="34"/>
        <v>0</v>
      </c>
      <c r="BK77" s="277"/>
    </row>
    <row r="78" spans="1:63" s="126" customFormat="1">
      <c r="A78" s="120"/>
      <c r="B78" s="120"/>
      <c r="C78" s="121" t="s">
        <v>249</v>
      </c>
      <c r="D78" s="329"/>
      <c r="E78" s="329"/>
      <c r="F78" s="329"/>
      <c r="G78" s="329"/>
      <c r="H78" s="122" t="s">
        <v>34</v>
      </c>
      <c r="I78" s="172">
        <f t="shared" si="25"/>
        <v>0</v>
      </c>
      <c r="J78" s="175">
        <f t="shared" si="26"/>
        <v>0</v>
      </c>
      <c r="K78" s="172">
        <f t="shared" si="27"/>
        <v>0</v>
      </c>
      <c r="L78" s="173"/>
      <c r="M78" s="269"/>
      <c r="N78" s="175">
        <f t="shared" si="28"/>
        <v>0</v>
      </c>
      <c r="O78" s="175">
        <f>SUMIFS(O82:O89,$H82:$H89,$H78)</f>
        <v>0</v>
      </c>
      <c r="P78" s="175">
        <f>SUMIFS(P82:P89,$H82:$H89,$H78)</f>
        <v>0</v>
      </c>
      <c r="Q78" s="175">
        <f t="shared" si="29"/>
        <v>0</v>
      </c>
      <c r="R78" s="175">
        <f>SUMIFS(R82:R89,$H82:$H89,$H78)</f>
        <v>0</v>
      </c>
      <c r="S78" s="175">
        <f>SUMIFS(S82:S89,$H82:$H89,$H78)</f>
        <v>0</v>
      </c>
      <c r="T78" s="175">
        <f t="shared" si="30"/>
        <v>0</v>
      </c>
      <c r="U78" s="175">
        <f>SUMIFS(U82:U89,$H82:$H89,$H78)</f>
        <v>0</v>
      </c>
      <c r="V78" s="175">
        <f>SUMIFS(V82:V89,$H82:$H89,$H78)</f>
        <v>0</v>
      </c>
      <c r="W78" s="175">
        <f t="shared" si="31"/>
        <v>0</v>
      </c>
      <c r="X78" s="175">
        <f>SUMIFS(X82:X89,$H82:$H89,$H78)</f>
        <v>0</v>
      </c>
      <c r="Y78" s="175">
        <f>SUMIFS(Y82:Y89,$H82:$H89,$H78)</f>
        <v>0</v>
      </c>
      <c r="Z78" s="175">
        <f t="shared" si="32"/>
        <v>0</v>
      </c>
      <c r="AA78" s="175">
        <f>SUMIFS(AA82:AA89,$H82:$H89,$H78)</f>
        <v>0</v>
      </c>
      <c r="AB78" s="175">
        <f>SUMIFS(AB82:AB89,$H82:$H89,$H78)</f>
        <v>0</v>
      </c>
      <c r="AC78" s="172"/>
      <c r="AD78" s="173"/>
      <c r="AE78" s="174" t="str">
        <f t="shared" si="33"/>
        <v>II.DC</v>
      </c>
      <c r="AF78" s="175">
        <f t="shared" ref="AF78:BJ78" si="35">SUMIFS(AF82:AF90,$H82:$H90,$H78)</f>
        <v>0</v>
      </c>
      <c r="AG78" s="175">
        <f t="shared" si="35"/>
        <v>0</v>
      </c>
      <c r="AH78" s="175">
        <f t="shared" si="35"/>
        <v>0</v>
      </c>
      <c r="AI78" s="175">
        <f t="shared" si="35"/>
        <v>0</v>
      </c>
      <c r="AJ78" s="175">
        <f t="shared" si="35"/>
        <v>0</v>
      </c>
      <c r="AK78" s="175">
        <f t="shared" si="35"/>
        <v>0</v>
      </c>
      <c r="AL78" s="175">
        <f t="shared" si="35"/>
        <v>0</v>
      </c>
      <c r="AM78" s="175">
        <f t="shared" si="35"/>
        <v>0</v>
      </c>
      <c r="AN78" s="175">
        <f t="shared" si="35"/>
        <v>0</v>
      </c>
      <c r="AO78" s="175">
        <f t="shared" si="35"/>
        <v>0</v>
      </c>
      <c r="AP78" s="175">
        <f t="shared" si="35"/>
        <v>0</v>
      </c>
      <c r="AQ78" s="175">
        <f t="shared" si="35"/>
        <v>0</v>
      </c>
      <c r="AR78" s="175">
        <f t="shared" si="35"/>
        <v>0</v>
      </c>
      <c r="AS78" s="175">
        <f t="shared" si="35"/>
        <v>0</v>
      </c>
      <c r="AT78" s="175">
        <f t="shared" si="35"/>
        <v>0</v>
      </c>
      <c r="AU78" s="175">
        <f t="shared" si="35"/>
        <v>0</v>
      </c>
      <c r="AV78" s="175">
        <f t="shared" si="35"/>
        <v>0</v>
      </c>
      <c r="AW78" s="175">
        <f t="shared" si="35"/>
        <v>0</v>
      </c>
      <c r="AX78" s="175">
        <f t="shared" si="35"/>
        <v>0</v>
      </c>
      <c r="AY78" s="175">
        <f t="shared" si="35"/>
        <v>0</v>
      </c>
      <c r="AZ78" s="175">
        <f t="shared" si="35"/>
        <v>0</v>
      </c>
      <c r="BA78" s="175">
        <f t="shared" si="35"/>
        <v>0</v>
      </c>
      <c r="BB78" s="175">
        <f t="shared" si="35"/>
        <v>0</v>
      </c>
      <c r="BC78" s="175">
        <f t="shared" si="35"/>
        <v>0</v>
      </c>
      <c r="BD78" s="175">
        <f t="shared" si="35"/>
        <v>0</v>
      </c>
      <c r="BE78" s="175">
        <f t="shared" si="35"/>
        <v>0</v>
      </c>
      <c r="BF78" s="175">
        <f t="shared" si="35"/>
        <v>0</v>
      </c>
      <c r="BG78" s="175">
        <f t="shared" si="35"/>
        <v>0</v>
      </c>
      <c r="BH78" s="175">
        <f t="shared" si="35"/>
        <v>0</v>
      </c>
      <c r="BI78" s="175">
        <f t="shared" si="35"/>
        <v>0</v>
      </c>
      <c r="BJ78" s="175">
        <f t="shared" si="35"/>
        <v>0</v>
      </c>
      <c r="BK78" s="278"/>
    </row>
    <row r="79" spans="1:63" s="126" customFormat="1">
      <c r="A79" s="120"/>
      <c r="B79" s="120"/>
      <c r="C79" s="121" t="s">
        <v>250</v>
      </c>
      <c r="D79" s="329"/>
      <c r="E79" s="329"/>
      <c r="F79" s="329"/>
      <c r="G79" s="329"/>
      <c r="H79" s="122" t="s">
        <v>32</v>
      </c>
      <c r="I79" s="172">
        <f t="shared" si="25"/>
        <v>0</v>
      </c>
      <c r="J79" s="175">
        <f t="shared" si="26"/>
        <v>0</v>
      </c>
      <c r="K79" s="172">
        <f t="shared" si="27"/>
        <v>0</v>
      </c>
      <c r="L79" s="173"/>
      <c r="M79" s="269"/>
      <c r="N79" s="175">
        <f t="shared" si="28"/>
        <v>0</v>
      </c>
      <c r="O79" s="175">
        <f>SUMIFS(O82:O89,$H82:$H89,$H79)</f>
        <v>0</v>
      </c>
      <c r="P79" s="175">
        <f>SUMIFS(P82:P89,$H82:$H89,$H79)</f>
        <v>0</v>
      </c>
      <c r="Q79" s="175">
        <f t="shared" si="29"/>
        <v>0</v>
      </c>
      <c r="R79" s="175">
        <f>SUMIFS(R82:R89,$H82:$H89,$H79)</f>
        <v>0</v>
      </c>
      <c r="S79" s="175">
        <f>SUMIFS(S82:S89,$H82:$H89,$H79)</f>
        <v>0</v>
      </c>
      <c r="T79" s="175">
        <f t="shared" si="30"/>
        <v>0</v>
      </c>
      <c r="U79" s="175">
        <f>SUMIFS(U82:U89,$H82:$H89,$H79)</f>
        <v>0</v>
      </c>
      <c r="V79" s="175">
        <f>SUMIFS(V82:V89,$H82:$H89,$H79)</f>
        <v>0</v>
      </c>
      <c r="W79" s="175">
        <f t="shared" si="31"/>
        <v>0</v>
      </c>
      <c r="X79" s="175">
        <f>SUMIFS(X82:X89,$H82:$H89,$H79)</f>
        <v>0</v>
      </c>
      <c r="Y79" s="175">
        <f>SUMIFS(Y82:Y89,$H82:$H89,$H79)</f>
        <v>0</v>
      </c>
      <c r="Z79" s="175">
        <f t="shared" si="32"/>
        <v>0</v>
      </c>
      <c r="AA79" s="175">
        <f>SUMIFS(AA82:AA89,$H82:$H89,$H79)</f>
        <v>0</v>
      </c>
      <c r="AB79" s="175">
        <f>SUMIFS(AB82:AB89,$H82:$H89,$H79)</f>
        <v>0</v>
      </c>
      <c r="AC79" s="172"/>
      <c r="AD79" s="173"/>
      <c r="AE79" s="174" t="str">
        <f t="shared" si="33"/>
        <v>II.IC</v>
      </c>
      <c r="AF79" s="175">
        <f t="shared" ref="AF79:BJ79" si="36">SUMIFS(AF82:AF90,$H82:$H90,$H79)</f>
        <v>0</v>
      </c>
      <c r="AG79" s="175">
        <f t="shared" si="36"/>
        <v>0</v>
      </c>
      <c r="AH79" s="175">
        <f t="shared" si="36"/>
        <v>0</v>
      </c>
      <c r="AI79" s="175">
        <f t="shared" si="36"/>
        <v>0</v>
      </c>
      <c r="AJ79" s="175">
        <f t="shared" si="36"/>
        <v>0</v>
      </c>
      <c r="AK79" s="175">
        <f t="shared" si="36"/>
        <v>0</v>
      </c>
      <c r="AL79" s="175">
        <f t="shared" si="36"/>
        <v>0</v>
      </c>
      <c r="AM79" s="175">
        <f t="shared" si="36"/>
        <v>0</v>
      </c>
      <c r="AN79" s="175">
        <f t="shared" si="36"/>
        <v>0</v>
      </c>
      <c r="AO79" s="175">
        <f t="shared" si="36"/>
        <v>0</v>
      </c>
      <c r="AP79" s="175">
        <f t="shared" si="36"/>
        <v>0</v>
      </c>
      <c r="AQ79" s="175">
        <f t="shared" si="36"/>
        <v>0</v>
      </c>
      <c r="AR79" s="175">
        <f t="shared" si="36"/>
        <v>0</v>
      </c>
      <c r="AS79" s="175">
        <f t="shared" si="36"/>
        <v>0</v>
      </c>
      <c r="AT79" s="175">
        <f t="shared" si="36"/>
        <v>0</v>
      </c>
      <c r="AU79" s="175">
        <f t="shared" si="36"/>
        <v>0</v>
      </c>
      <c r="AV79" s="175">
        <f t="shared" si="36"/>
        <v>0</v>
      </c>
      <c r="AW79" s="175">
        <f t="shared" si="36"/>
        <v>0</v>
      </c>
      <c r="AX79" s="175">
        <f t="shared" si="36"/>
        <v>0</v>
      </c>
      <c r="AY79" s="175">
        <f t="shared" si="36"/>
        <v>0</v>
      </c>
      <c r="AZ79" s="175">
        <f t="shared" si="36"/>
        <v>0</v>
      </c>
      <c r="BA79" s="175">
        <f t="shared" si="36"/>
        <v>0</v>
      </c>
      <c r="BB79" s="175">
        <f t="shared" si="36"/>
        <v>0</v>
      </c>
      <c r="BC79" s="175">
        <f t="shared" si="36"/>
        <v>0</v>
      </c>
      <c r="BD79" s="175">
        <f t="shared" si="36"/>
        <v>0</v>
      </c>
      <c r="BE79" s="175">
        <f t="shared" si="36"/>
        <v>0</v>
      </c>
      <c r="BF79" s="175">
        <f t="shared" si="36"/>
        <v>0</v>
      </c>
      <c r="BG79" s="175">
        <f t="shared" si="36"/>
        <v>0</v>
      </c>
      <c r="BH79" s="175">
        <f t="shared" si="36"/>
        <v>0</v>
      </c>
      <c r="BI79" s="175">
        <f t="shared" si="36"/>
        <v>0</v>
      </c>
      <c r="BJ79" s="175">
        <f t="shared" si="36"/>
        <v>0</v>
      </c>
      <c r="BK79" s="278"/>
    </row>
    <row r="80" spans="1:63" s="125" customFormat="1">
      <c r="A80" s="123"/>
      <c r="B80" s="123"/>
      <c r="C80" s="97" t="s">
        <v>68</v>
      </c>
      <c r="D80" s="330"/>
      <c r="E80" s="330"/>
      <c r="F80" s="330"/>
      <c r="G80" s="330"/>
      <c r="H80" s="98" t="s">
        <v>258</v>
      </c>
      <c r="I80" s="168">
        <f t="shared" si="25"/>
        <v>0</v>
      </c>
      <c r="J80" s="171">
        <f t="shared" si="26"/>
        <v>0</v>
      </c>
      <c r="K80" s="168">
        <f t="shared" si="27"/>
        <v>0</v>
      </c>
      <c r="L80" s="169"/>
      <c r="M80" s="268"/>
      <c r="N80" s="179">
        <f t="shared" si="28"/>
        <v>0</v>
      </c>
      <c r="O80" s="240">
        <f>SUBTOTAL(9,O81:O89)</f>
        <v>0</v>
      </c>
      <c r="P80" s="240">
        <f>SUBTOTAL(9,P81:P89)</f>
        <v>0</v>
      </c>
      <c r="Q80" s="171">
        <f t="shared" si="29"/>
        <v>0</v>
      </c>
      <c r="R80" s="240">
        <f>SUBTOTAL(9,R81:R89)</f>
        <v>0</v>
      </c>
      <c r="S80" s="240">
        <f>SUBTOTAL(9,S81:S89)</f>
        <v>0</v>
      </c>
      <c r="T80" s="171">
        <f t="shared" si="30"/>
        <v>0</v>
      </c>
      <c r="U80" s="240">
        <f>SUBTOTAL(9,U81:U89)</f>
        <v>0</v>
      </c>
      <c r="V80" s="240">
        <f>SUBTOTAL(9,V81:V89)</f>
        <v>0</v>
      </c>
      <c r="W80" s="171">
        <f t="shared" si="31"/>
        <v>0</v>
      </c>
      <c r="X80" s="240">
        <f>SUBTOTAL(9,X81:X89)</f>
        <v>0</v>
      </c>
      <c r="Y80" s="240">
        <f>SUBTOTAL(9,Y81:Y89)</f>
        <v>0</v>
      </c>
      <c r="Z80" s="171">
        <f t="shared" si="32"/>
        <v>0</v>
      </c>
      <c r="AA80" s="240">
        <f>SUBTOTAL(9,AA81:AA89)</f>
        <v>0</v>
      </c>
      <c r="AB80" s="240">
        <f>SUBTOTAL(9,AB81:AB89)</f>
        <v>0</v>
      </c>
      <c r="AC80" s="168"/>
      <c r="AD80" s="169"/>
      <c r="AE80" s="170" t="str">
        <f t="shared" si="33"/>
        <v>II.1</v>
      </c>
      <c r="AF80" s="171">
        <f>SUBTOTAL(9,AF81:AF89)</f>
        <v>0</v>
      </c>
      <c r="AG80" s="171">
        <f t="shared" ref="AG80:BJ80" si="37">SUBTOTAL(9,AG81:AG89)</f>
        <v>0</v>
      </c>
      <c r="AH80" s="171">
        <f t="shared" si="37"/>
        <v>0</v>
      </c>
      <c r="AI80" s="171">
        <f t="shared" si="37"/>
        <v>0</v>
      </c>
      <c r="AJ80" s="171">
        <f t="shared" si="37"/>
        <v>0</v>
      </c>
      <c r="AK80" s="171">
        <f t="shared" si="37"/>
        <v>0</v>
      </c>
      <c r="AL80" s="171">
        <f t="shared" si="37"/>
        <v>0</v>
      </c>
      <c r="AM80" s="171">
        <f t="shared" si="37"/>
        <v>0</v>
      </c>
      <c r="AN80" s="171">
        <f t="shared" si="37"/>
        <v>0</v>
      </c>
      <c r="AO80" s="171">
        <f t="shared" si="37"/>
        <v>0</v>
      </c>
      <c r="AP80" s="171">
        <f t="shared" si="37"/>
        <v>0</v>
      </c>
      <c r="AQ80" s="171">
        <f t="shared" si="37"/>
        <v>0</v>
      </c>
      <c r="AR80" s="171">
        <f t="shared" si="37"/>
        <v>0</v>
      </c>
      <c r="AS80" s="171">
        <f t="shared" si="37"/>
        <v>0</v>
      </c>
      <c r="AT80" s="171">
        <f t="shared" si="37"/>
        <v>0</v>
      </c>
      <c r="AU80" s="171">
        <f t="shared" si="37"/>
        <v>0</v>
      </c>
      <c r="AV80" s="171">
        <f t="shared" si="37"/>
        <v>0</v>
      </c>
      <c r="AW80" s="171">
        <f t="shared" si="37"/>
        <v>0</v>
      </c>
      <c r="AX80" s="171">
        <f t="shared" si="37"/>
        <v>0</v>
      </c>
      <c r="AY80" s="171">
        <f t="shared" si="37"/>
        <v>0</v>
      </c>
      <c r="AZ80" s="171">
        <f t="shared" si="37"/>
        <v>0</v>
      </c>
      <c r="BA80" s="171">
        <f t="shared" si="37"/>
        <v>0</v>
      </c>
      <c r="BB80" s="171">
        <f t="shared" si="37"/>
        <v>0</v>
      </c>
      <c r="BC80" s="171">
        <f t="shared" si="37"/>
        <v>0</v>
      </c>
      <c r="BD80" s="171">
        <f t="shared" si="37"/>
        <v>0</v>
      </c>
      <c r="BE80" s="171">
        <f t="shared" si="37"/>
        <v>0</v>
      </c>
      <c r="BF80" s="171">
        <f t="shared" si="37"/>
        <v>0</v>
      </c>
      <c r="BG80" s="171">
        <f t="shared" si="37"/>
        <v>0</v>
      </c>
      <c r="BH80" s="171">
        <f t="shared" si="37"/>
        <v>0</v>
      </c>
      <c r="BI80" s="171">
        <f t="shared" si="37"/>
        <v>0</v>
      </c>
      <c r="BJ80" s="171">
        <f t="shared" si="37"/>
        <v>0</v>
      </c>
      <c r="BK80" s="277"/>
    </row>
    <row r="81" spans="1:63" s="125" customFormat="1">
      <c r="A81" s="123"/>
      <c r="B81" s="123"/>
      <c r="C81" s="97" t="s">
        <v>70</v>
      </c>
      <c r="D81" s="330"/>
      <c r="E81" s="330"/>
      <c r="F81" s="330"/>
      <c r="G81" s="330"/>
      <c r="H81" s="124"/>
      <c r="I81" s="168">
        <f t="shared" si="25"/>
        <v>0</v>
      </c>
      <c r="J81" s="171">
        <f t="shared" si="26"/>
        <v>0</v>
      </c>
      <c r="K81" s="168">
        <f t="shared" si="27"/>
        <v>0</v>
      </c>
      <c r="L81" s="169"/>
      <c r="M81" s="268"/>
      <c r="N81" s="171">
        <f t="shared" si="28"/>
        <v>0</v>
      </c>
      <c r="O81" s="240"/>
      <c r="P81" s="240"/>
      <c r="Q81" s="171">
        <f t="shared" si="29"/>
        <v>0</v>
      </c>
      <c r="R81" s="240"/>
      <c r="S81" s="240"/>
      <c r="T81" s="171">
        <f t="shared" si="30"/>
        <v>0</v>
      </c>
      <c r="U81" s="240"/>
      <c r="V81" s="240"/>
      <c r="W81" s="171">
        <f t="shared" si="31"/>
        <v>0</v>
      </c>
      <c r="X81" s="240"/>
      <c r="Y81" s="240"/>
      <c r="Z81" s="171">
        <f t="shared" si="32"/>
        <v>0</v>
      </c>
      <c r="AA81" s="240"/>
      <c r="AB81" s="240"/>
      <c r="AC81" s="168"/>
      <c r="AD81" s="169"/>
      <c r="AE81" s="170" t="str">
        <f t="shared" si="33"/>
        <v>II.1.1</v>
      </c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277"/>
    </row>
    <row r="82" spans="1:63" s="125" customFormat="1">
      <c r="A82" s="123"/>
      <c r="B82" s="123"/>
      <c r="C82" s="99" t="s">
        <v>71</v>
      </c>
      <c r="D82" s="331"/>
      <c r="E82" s="331"/>
      <c r="F82" s="331"/>
      <c r="G82" s="331"/>
      <c r="H82" s="100" t="s">
        <v>34</v>
      </c>
      <c r="I82" s="168">
        <f t="shared" si="25"/>
        <v>0</v>
      </c>
      <c r="J82" s="171">
        <f t="shared" si="26"/>
        <v>0</v>
      </c>
      <c r="K82" s="168">
        <f t="shared" si="27"/>
        <v>0</v>
      </c>
      <c r="L82" s="169"/>
      <c r="M82" s="268"/>
      <c r="N82" s="171">
        <f t="shared" si="28"/>
        <v>0</v>
      </c>
      <c r="O82" s="240">
        <f>SUBTOTAL(9,O83:O84)</f>
        <v>0</v>
      </c>
      <c r="P82" s="240">
        <f>SUBTOTAL(9,P83:P84)</f>
        <v>0</v>
      </c>
      <c r="Q82" s="171">
        <f t="shared" si="29"/>
        <v>0</v>
      </c>
      <c r="R82" s="240">
        <f>SUBTOTAL(9,R83:R84)</f>
        <v>0</v>
      </c>
      <c r="S82" s="240">
        <f>SUBTOTAL(9,S83:S84)</f>
        <v>0</v>
      </c>
      <c r="T82" s="171">
        <f t="shared" si="30"/>
        <v>0</v>
      </c>
      <c r="U82" s="240">
        <f>SUBTOTAL(9,U83:U84)</f>
        <v>0</v>
      </c>
      <c r="V82" s="240">
        <f>SUBTOTAL(9,V83:V84)</f>
        <v>0</v>
      </c>
      <c r="W82" s="171">
        <f t="shared" si="31"/>
        <v>0</v>
      </c>
      <c r="X82" s="240">
        <f>SUBTOTAL(9,X83:X84)</f>
        <v>0</v>
      </c>
      <c r="Y82" s="240">
        <f>SUBTOTAL(9,Y83:Y84)</f>
        <v>0</v>
      </c>
      <c r="Z82" s="171">
        <f t="shared" si="32"/>
        <v>0</v>
      </c>
      <c r="AA82" s="240">
        <f>SUBTOTAL(9,AA83:AA84)</f>
        <v>0</v>
      </c>
      <c r="AB82" s="240">
        <f>SUBTOTAL(9,AB83:AB84)</f>
        <v>0</v>
      </c>
      <c r="AC82" s="168"/>
      <c r="AD82" s="169"/>
      <c r="AE82" s="170" t="str">
        <f t="shared" si="33"/>
        <v>II.1.1.1</v>
      </c>
      <c r="AF82" s="171">
        <f t="shared" ref="AF82:BJ82" si="38">SUBTOTAL(9,AF83:AF84)</f>
        <v>0</v>
      </c>
      <c r="AG82" s="171">
        <f t="shared" si="38"/>
        <v>0</v>
      </c>
      <c r="AH82" s="171">
        <f t="shared" si="38"/>
        <v>0</v>
      </c>
      <c r="AI82" s="171">
        <f t="shared" si="38"/>
        <v>0</v>
      </c>
      <c r="AJ82" s="171">
        <f t="shared" si="38"/>
        <v>0</v>
      </c>
      <c r="AK82" s="171">
        <f t="shared" si="38"/>
        <v>0</v>
      </c>
      <c r="AL82" s="171">
        <f t="shared" si="38"/>
        <v>0</v>
      </c>
      <c r="AM82" s="171">
        <f t="shared" si="38"/>
        <v>0</v>
      </c>
      <c r="AN82" s="171">
        <f t="shared" si="38"/>
        <v>0</v>
      </c>
      <c r="AO82" s="171">
        <f t="shared" si="38"/>
        <v>0</v>
      </c>
      <c r="AP82" s="171">
        <f t="shared" si="38"/>
        <v>0</v>
      </c>
      <c r="AQ82" s="171">
        <f t="shared" si="38"/>
        <v>0</v>
      </c>
      <c r="AR82" s="171">
        <f t="shared" si="38"/>
        <v>0</v>
      </c>
      <c r="AS82" s="171">
        <f t="shared" si="38"/>
        <v>0</v>
      </c>
      <c r="AT82" s="171">
        <f t="shared" si="38"/>
        <v>0</v>
      </c>
      <c r="AU82" s="171">
        <f t="shared" si="38"/>
        <v>0</v>
      </c>
      <c r="AV82" s="171">
        <f t="shared" si="38"/>
        <v>0</v>
      </c>
      <c r="AW82" s="171">
        <f t="shared" si="38"/>
        <v>0</v>
      </c>
      <c r="AX82" s="171">
        <f t="shared" si="38"/>
        <v>0</v>
      </c>
      <c r="AY82" s="171">
        <f t="shared" si="38"/>
        <v>0</v>
      </c>
      <c r="AZ82" s="171">
        <f t="shared" si="38"/>
        <v>0</v>
      </c>
      <c r="BA82" s="171">
        <f t="shared" si="38"/>
        <v>0</v>
      </c>
      <c r="BB82" s="171">
        <f t="shared" si="38"/>
        <v>0</v>
      </c>
      <c r="BC82" s="171">
        <f t="shared" si="38"/>
        <v>0</v>
      </c>
      <c r="BD82" s="171">
        <f t="shared" si="38"/>
        <v>0</v>
      </c>
      <c r="BE82" s="171">
        <f t="shared" si="38"/>
        <v>0</v>
      </c>
      <c r="BF82" s="171">
        <f t="shared" si="38"/>
        <v>0</v>
      </c>
      <c r="BG82" s="171">
        <f t="shared" si="38"/>
        <v>0</v>
      </c>
      <c r="BH82" s="171">
        <f t="shared" si="38"/>
        <v>0</v>
      </c>
      <c r="BI82" s="171">
        <f t="shared" si="38"/>
        <v>0</v>
      </c>
      <c r="BJ82" s="171">
        <f t="shared" si="38"/>
        <v>0</v>
      </c>
      <c r="BK82" s="277"/>
    </row>
    <row r="83" spans="1:63">
      <c r="C83" s="101" t="s">
        <v>72</v>
      </c>
      <c r="D83" s="332"/>
      <c r="E83" s="332"/>
      <c r="F83" s="332"/>
      <c r="G83" s="332"/>
      <c r="H83" s="114" t="s">
        <v>36</v>
      </c>
      <c r="I83" s="176">
        <f t="shared" si="25"/>
        <v>0</v>
      </c>
      <c r="J83" s="179">
        <f t="shared" si="26"/>
        <v>0</v>
      </c>
      <c r="K83" s="176">
        <f t="shared" si="27"/>
        <v>0</v>
      </c>
      <c r="L83" s="177"/>
      <c r="M83" s="270"/>
      <c r="N83" s="179">
        <f t="shared" si="28"/>
        <v>0</v>
      </c>
      <c r="O83" s="241"/>
      <c r="P83" s="241"/>
      <c r="Q83" s="179">
        <f t="shared" si="29"/>
        <v>0</v>
      </c>
      <c r="R83" s="241"/>
      <c r="S83" s="241"/>
      <c r="T83" s="179">
        <f t="shared" si="30"/>
        <v>0</v>
      </c>
      <c r="U83" s="241"/>
      <c r="V83" s="241"/>
      <c r="W83" s="179">
        <f t="shared" si="31"/>
        <v>0</v>
      </c>
      <c r="X83" s="241"/>
      <c r="Y83" s="241"/>
      <c r="Z83" s="179">
        <f t="shared" si="32"/>
        <v>0</v>
      </c>
      <c r="AA83" s="241"/>
      <c r="AB83" s="241"/>
      <c r="AC83" s="176"/>
      <c r="AD83" s="177"/>
      <c r="AE83" s="178" t="str">
        <f t="shared" si="33"/>
        <v>II.1.1.1.1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73</v>
      </c>
      <c r="D84" s="332"/>
      <c r="E84" s="332"/>
      <c r="F84" s="332"/>
      <c r="G84" s="332"/>
      <c r="H84" s="114" t="s">
        <v>44</v>
      </c>
      <c r="I84" s="176">
        <f t="shared" si="25"/>
        <v>0</v>
      </c>
      <c r="J84" s="179">
        <f t="shared" si="26"/>
        <v>0</v>
      </c>
      <c r="K84" s="176">
        <f t="shared" si="27"/>
        <v>0</v>
      </c>
      <c r="L84" s="177"/>
      <c r="M84" s="270"/>
      <c r="N84" s="179">
        <f t="shared" si="28"/>
        <v>0</v>
      </c>
      <c r="O84" s="241"/>
      <c r="P84" s="241"/>
      <c r="Q84" s="179">
        <f t="shared" si="29"/>
        <v>0</v>
      </c>
      <c r="R84" s="241"/>
      <c r="S84" s="241"/>
      <c r="T84" s="179">
        <f t="shared" si="30"/>
        <v>0</v>
      </c>
      <c r="U84" s="241"/>
      <c r="V84" s="241"/>
      <c r="W84" s="179">
        <f t="shared" si="31"/>
        <v>0</v>
      </c>
      <c r="X84" s="241"/>
      <c r="Y84" s="241"/>
      <c r="Z84" s="179">
        <f t="shared" si="32"/>
        <v>0</v>
      </c>
      <c r="AA84" s="241"/>
      <c r="AB84" s="241"/>
      <c r="AC84" s="176"/>
      <c r="AD84" s="177"/>
      <c r="AE84" s="178" t="str">
        <f t="shared" si="33"/>
        <v>II.1.1.1.2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 s="125" customFormat="1">
      <c r="A85" s="123"/>
      <c r="B85" s="123"/>
      <c r="C85" s="99" t="s">
        <v>74</v>
      </c>
      <c r="D85" s="331"/>
      <c r="E85" s="331"/>
      <c r="F85" s="331"/>
      <c r="G85" s="331"/>
      <c r="H85" s="100" t="s">
        <v>32</v>
      </c>
      <c r="I85" s="168">
        <f t="shared" si="25"/>
        <v>0</v>
      </c>
      <c r="J85" s="171">
        <f t="shared" si="26"/>
        <v>0</v>
      </c>
      <c r="K85" s="168">
        <f t="shared" si="27"/>
        <v>0</v>
      </c>
      <c r="L85" s="169"/>
      <c r="M85" s="268"/>
      <c r="N85" s="171">
        <f t="shared" si="28"/>
        <v>0</v>
      </c>
      <c r="O85" s="240">
        <f>SUBTOTAL(9,O86:O89)</f>
        <v>0</v>
      </c>
      <c r="P85" s="240">
        <f>SUBTOTAL(9,P86:P89)</f>
        <v>0</v>
      </c>
      <c r="Q85" s="171">
        <f t="shared" si="29"/>
        <v>0</v>
      </c>
      <c r="R85" s="240">
        <f>SUBTOTAL(9,R86:R89)</f>
        <v>0</v>
      </c>
      <c r="S85" s="240">
        <f>SUBTOTAL(9,S86:S89)</f>
        <v>0</v>
      </c>
      <c r="T85" s="171">
        <f t="shared" si="30"/>
        <v>0</v>
      </c>
      <c r="U85" s="240">
        <f>SUBTOTAL(9,U86:U89)</f>
        <v>0</v>
      </c>
      <c r="V85" s="240">
        <f>SUBTOTAL(9,V86:V89)</f>
        <v>0</v>
      </c>
      <c r="W85" s="171">
        <f t="shared" si="31"/>
        <v>0</v>
      </c>
      <c r="X85" s="240">
        <f>SUBTOTAL(9,X86:X89)</f>
        <v>0</v>
      </c>
      <c r="Y85" s="240">
        <f>SUBTOTAL(9,Y86:Y89)</f>
        <v>0</v>
      </c>
      <c r="Z85" s="171">
        <f t="shared" si="32"/>
        <v>0</v>
      </c>
      <c r="AA85" s="240">
        <f>SUBTOTAL(9,AA86:AA89)</f>
        <v>0</v>
      </c>
      <c r="AB85" s="240">
        <f>SUBTOTAL(9,AB86:AB89)</f>
        <v>0</v>
      </c>
      <c r="AC85" s="168"/>
      <c r="AD85" s="169"/>
      <c r="AE85" s="170" t="str">
        <f t="shared" si="33"/>
        <v>II.1.1.2</v>
      </c>
      <c r="AF85" s="171">
        <f>SUBTOTAL(9,AF86:AF89)</f>
        <v>0</v>
      </c>
      <c r="AG85" s="171">
        <f t="shared" ref="AG85:BJ85" si="39">SUBTOTAL(9,AG86:AG89)</f>
        <v>0</v>
      </c>
      <c r="AH85" s="171">
        <f t="shared" si="39"/>
        <v>0</v>
      </c>
      <c r="AI85" s="171">
        <f t="shared" si="39"/>
        <v>0</v>
      </c>
      <c r="AJ85" s="171">
        <f t="shared" si="39"/>
        <v>0</v>
      </c>
      <c r="AK85" s="171">
        <f t="shared" si="39"/>
        <v>0</v>
      </c>
      <c r="AL85" s="171">
        <f t="shared" si="39"/>
        <v>0</v>
      </c>
      <c r="AM85" s="171">
        <f t="shared" si="39"/>
        <v>0</v>
      </c>
      <c r="AN85" s="171">
        <f t="shared" si="39"/>
        <v>0</v>
      </c>
      <c r="AO85" s="171">
        <f t="shared" si="39"/>
        <v>0</v>
      </c>
      <c r="AP85" s="171">
        <f t="shared" si="39"/>
        <v>0</v>
      </c>
      <c r="AQ85" s="171">
        <f t="shared" si="39"/>
        <v>0</v>
      </c>
      <c r="AR85" s="171">
        <f t="shared" si="39"/>
        <v>0</v>
      </c>
      <c r="AS85" s="171">
        <f t="shared" si="39"/>
        <v>0</v>
      </c>
      <c r="AT85" s="171">
        <f t="shared" si="39"/>
        <v>0</v>
      </c>
      <c r="AU85" s="171">
        <f t="shared" si="39"/>
        <v>0</v>
      </c>
      <c r="AV85" s="171">
        <f t="shared" si="39"/>
        <v>0</v>
      </c>
      <c r="AW85" s="171">
        <f t="shared" si="39"/>
        <v>0</v>
      </c>
      <c r="AX85" s="171">
        <f t="shared" si="39"/>
        <v>0</v>
      </c>
      <c r="AY85" s="171">
        <f t="shared" si="39"/>
        <v>0</v>
      </c>
      <c r="AZ85" s="171">
        <f t="shared" si="39"/>
        <v>0</v>
      </c>
      <c r="BA85" s="171">
        <f t="shared" si="39"/>
        <v>0</v>
      </c>
      <c r="BB85" s="171">
        <f t="shared" si="39"/>
        <v>0</v>
      </c>
      <c r="BC85" s="171">
        <f t="shared" si="39"/>
        <v>0</v>
      </c>
      <c r="BD85" s="171">
        <f t="shared" si="39"/>
        <v>0</v>
      </c>
      <c r="BE85" s="171">
        <f t="shared" si="39"/>
        <v>0</v>
      </c>
      <c r="BF85" s="171">
        <f t="shared" si="39"/>
        <v>0</v>
      </c>
      <c r="BG85" s="171">
        <f t="shared" si="39"/>
        <v>0</v>
      </c>
      <c r="BH85" s="171">
        <f t="shared" si="39"/>
        <v>0</v>
      </c>
      <c r="BI85" s="171">
        <f t="shared" si="39"/>
        <v>0</v>
      </c>
      <c r="BJ85" s="171">
        <f t="shared" si="39"/>
        <v>0</v>
      </c>
      <c r="BK85" s="277"/>
    </row>
    <row r="86" spans="1:63">
      <c r="C86" s="101" t="s">
        <v>75</v>
      </c>
      <c r="D86" s="332"/>
      <c r="E86" s="332"/>
      <c r="F86" s="332"/>
      <c r="G86" s="332"/>
      <c r="H86" s="114" t="s">
        <v>45</v>
      </c>
      <c r="I86" s="176">
        <f t="shared" si="25"/>
        <v>0</v>
      </c>
      <c r="J86" s="179">
        <f t="shared" si="26"/>
        <v>0</v>
      </c>
      <c r="K86" s="176">
        <f t="shared" si="27"/>
        <v>0</v>
      </c>
      <c r="L86" s="177"/>
      <c r="M86" s="270"/>
      <c r="N86" s="179">
        <f t="shared" si="28"/>
        <v>0</v>
      </c>
      <c r="O86" s="241"/>
      <c r="P86" s="241"/>
      <c r="Q86" s="179">
        <f t="shared" si="29"/>
        <v>0</v>
      </c>
      <c r="R86" s="241"/>
      <c r="S86" s="241"/>
      <c r="T86" s="179">
        <f t="shared" si="30"/>
        <v>0</v>
      </c>
      <c r="U86" s="241"/>
      <c r="V86" s="241"/>
      <c r="W86" s="179">
        <f t="shared" si="31"/>
        <v>0</v>
      </c>
      <c r="X86" s="241"/>
      <c r="Y86" s="241"/>
      <c r="Z86" s="179">
        <f t="shared" si="32"/>
        <v>0</v>
      </c>
      <c r="AA86" s="241"/>
      <c r="AB86" s="241"/>
      <c r="AC86" s="176"/>
      <c r="AD86" s="177"/>
      <c r="AE86" s="178" t="str">
        <f t="shared" si="33"/>
        <v>II.1.1.2.1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 t="s">
        <v>76</v>
      </c>
      <c r="D87" s="332"/>
      <c r="E87" s="332"/>
      <c r="F87" s="332"/>
      <c r="G87" s="332"/>
      <c r="H87" s="114" t="s">
        <v>46</v>
      </c>
      <c r="I87" s="176">
        <f t="shared" si="25"/>
        <v>0</v>
      </c>
      <c r="J87" s="179">
        <f t="shared" si="26"/>
        <v>0</v>
      </c>
      <c r="K87" s="176">
        <f t="shared" si="27"/>
        <v>0</v>
      </c>
      <c r="L87" s="177"/>
      <c r="M87" s="270"/>
      <c r="N87" s="179">
        <f t="shared" si="28"/>
        <v>0</v>
      </c>
      <c r="O87" s="241"/>
      <c r="P87" s="241"/>
      <c r="Q87" s="179">
        <f t="shared" si="29"/>
        <v>0</v>
      </c>
      <c r="R87" s="241"/>
      <c r="S87" s="241"/>
      <c r="T87" s="179">
        <f t="shared" si="30"/>
        <v>0</v>
      </c>
      <c r="U87" s="241"/>
      <c r="V87" s="241"/>
      <c r="W87" s="179">
        <f t="shared" si="31"/>
        <v>0</v>
      </c>
      <c r="X87" s="241"/>
      <c r="Y87" s="241"/>
      <c r="Z87" s="179">
        <f t="shared" si="32"/>
        <v>0</v>
      </c>
      <c r="AA87" s="241"/>
      <c r="AB87" s="241"/>
      <c r="AC87" s="176"/>
      <c r="AD87" s="177"/>
      <c r="AE87" s="178" t="str">
        <f t="shared" si="33"/>
        <v>II.1.1.2.2</v>
      </c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01" t="s">
        <v>77</v>
      </c>
      <c r="D88" s="332"/>
      <c r="E88" s="332"/>
      <c r="F88" s="332"/>
      <c r="G88" s="332"/>
      <c r="H88" s="114" t="s">
        <v>33</v>
      </c>
      <c r="I88" s="176">
        <f t="shared" si="25"/>
        <v>0</v>
      </c>
      <c r="J88" s="179">
        <f t="shared" si="26"/>
        <v>0</v>
      </c>
      <c r="K88" s="176">
        <f t="shared" si="27"/>
        <v>0</v>
      </c>
      <c r="L88" s="177"/>
      <c r="M88" s="270"/>
      <c r="N88" s="179">
        <f t="shared" si="28"/>
        <v>0</v>
      </c>
      <c r="O88" s="241"/>
      <c r="P88" s="241"/>
      <c r="Q88" s="179">
        <f t="shared" si="29"/>
        <v>0</v>
      </c>
      <c r="R88" s="241"/>
      <c r="S88" s="241"/>
      <c r="T88" s="179">
        <f t="shared" si="30"/>
        <v>0</v>
      </c>
      <c r="U88" s="241"/>
      <c r="V88" s="241"/>
      <c r="W88" s="179">
        <f t="shared" si="31"/>
        <v>0</v>
      </c>
      <c r="X88" s="241"/>
      <c r="Y88" s="241"/>
      <c r="Z88" s="179">
        <f t="shared" si="32"/>
        <v>0</v>
      </c>
      <c r="AA88" s="241"/>
      <c r="AB88" s="241"/>
      <c r="AC88" s="176"/>
      <c r="AD88" s="177"/>
      <c r="AE88" s="178" t="str">
        <f t="shared" si="33"/>
        <v>II.1.1.2.3</v>
      </c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279"/>
    </row>
    <row r="89" spans="1:63">
      <c r="C89" s="101" t="s">
        <v>78</v>
      </c>
      <c r="D89" s="332"/>
      <c r="E89" s="332"/>
      <c r="F89" s="332"/>
      <c r="G89" s="332"/>
      <c r="H89" s="114" t="s">
        <v>35</v>
      </c>
      <c r="I89" s="176">
        <f t="shared" si="25"/>
        <v>0</v>
      </c>
      <c r="J89" s="179">
        <f t="shared" si="26"/>
        <v>0</v>
      </c>
      <c r="K89" s="176">
        <f t="shared" si="27"/>
        <v>0</v>
      </c>
      <c r="L89" s="177"/>
      <c r="M89" s="270"/>
      <c r="N89" s="179">
        <f t="shared" si="28"/>
        <v>0</v>
      </c>
      <c r="O89" s="241"/>
      <c r="P89" s="241"/>
      <c r="Q89" s="179">
        <f t="shared" si="29"/>
        <v>0</v>
      </c>
      <c r="R89" s="241"/>
      <c r="S89" s="241"/>
      <c r="T89" s="179">
        <f t="shared" si="30"/>
        <v>0</v>
      </c>
      <c r="U89" s="241"/>
      <c r="V89" s="241"/>
      <c r="W89" s="179">
        <f t="shared" si="31"/>
        <v>0</v>
      </c>
      <c r="X89" s="241"/>
      <c r="Y89" s="241"/>
      <c r="Z89" s="179">
        <f t="shared" si="32"/>
        <v>0</v>
      </c>
      <c r="AA89" s="241"/>
      <c r="AB89" s="241"/>
      <c r="AC89" s="176"/>
      <c r="AD89" s="177"/>
      <c r="AE89" s="178" t="str">
        <f t="shared" si="33"/>
        <v>II.1.1.2.4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>
      <c r="C90" s="101"/>
      <c r="D90" s="332"/>
      <c r="E90" s="332"/>
      <c r="F90" s="332"/>
      <c r="G90" s="332"/>
      <c r="H90" s="114"/>
      <c r="I90" s="286"/>
      <c r="J90" s="261"/>
      <c r="K90" s="176"/>
      <c r="L90" s="177"/>
      <c r="M90" s="270"/>
      <c r="N90" s="179"/>
      <c r="O90" s="241"/>
      <c r="P90" s="241"/>
      <c r="Q90" s="179"/>
      <c r="R90" s="241"/>
      <c r="S90" s="241"/>
      <c r="T90" s="179"/>
      <c r="U90" s="241"/>
      <c r="V90" s="241"/>
      <c r="W90" s="179"/>
      <c r="X90" s="241"/>
      <c r="Y90" s="241"/>
      <c r="Z90" s="179"/>
      <c r="AA90" s="241"/>
      <c r="AB90" s="241"/>
      <c r="AC90" s="176"/>
      <c r="AD90" s="177"/>
      <c r="AE90" s="178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K90" s="279"/>
    </row>
    <row r="91" spans="1:63">
      <c r="C91" s="118"/>
      <c r="D91" s="333"/>
      <c r="E91" s="333"/>
      <c r="F91" s="333"/>
      <c r="G91" s="333"/>
      <c r="H91" s="119"/>
      <c r="I91" s="180"/>
      <c r="J91" s="260"/>
      <c r="K91" s="180"/>
      <c r="L91" s="177"/>
      <c r="M91" s="276"/>
      <c r="N91" s="181"/>
      <c r="O91" s="242"/>
      <c r="P91" s="242"/>
      <c r="Q91" s="181"/>
      <c r="R91" s="242"/>
      <c r="S91" s="242"/>
      <c r="T91" s="181"/>
      <c r="U91" s="242"/>
      <c r="V91" s="242"/>
      <c r="W91" s="181"/>
      <c r="X91" s="242"/>
      <c r="Y91" s="242"/>
      <c r="Z91" s="181"/>
      <c r="AA91" s="242"/>
      <c r="AB91" s="242"/>
      <c r="AC91" s="182"/>
      <c r="AD91" s="177"/>
      <c r="AE91" s="183"/>
      <c r="AF91" s="184"/>
      <c r="AG91" s="184"/>
      <c r="AH91" s="184"/>
      <c r="AI91" s="184"/>
      <c r="AJ91" s="184"/>
      <c r="AK91" s="184"/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4"/>
      <c r="BA91" s="184"/>
      <c r="BB91" s="184"/>
      <c r="BC91" s="184"/>
      <c r="BD91" s="184"/>
      <c r="BE91" s="184"/>
      <c r="BF91" s="184"/>
      <c r="BG91" s="184"/>
      <c r="BH91" s="184"/>
      <c r="BI91" s="184"/>
      <c r="BJ91" s="184"/>
      <c r="BK91" s="279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>
      <c r="A93" s="123"/>
      <c r="B93" s="123"/>
      <c r="C93" s="115" t="s">
        <v>86</v>
      </c>
      <c r="D93" s="334"/>
      <c r="E93" s="334"/>
      <c r="F93" s="334"/>
      <c r="G93" s="334"/>
      <c r="H93" s="113" t="s">
        <v>85</v>
      </c>
      <c r="I93" s="168">
        <f t="shared" ref="I93:I101" si="40">SUMIFS($N93:$AC93,$N$4:$AC$4,"W*")</f>
        <v>0</v>
      </c>
      <c r="J93" s="171">
        <f t="shared" ref="J93:J101" si="41">SUMIFS($N93:$AC93,$N$4:$AC$4,"F*")</f>
        <v>0</v>
      </c>
      <c r="K93" s="168">
        <f t="shared" ref="K93:K101" si="42">SUMIFS($N93:$AC93,$N$4:$AC$4,"B*")</f>
        <v>0</v>
      </c>
      <c r="L93" s="169"/>
      <c r="M93" s="268"/>
      <c r="N93" s="171">
        <f t="shared" ref="N93:N101" si="43">SUMIFS($AF93:$BJ93,$AF$3:$BJ$3,N$3)</f>
        <v>0</v>
      </c>
      <c r="O93" s="240">
        <f>SUBTOTAL(9,O94:O101)</f>
        <v>0</v>
      </c>
      <c r="P93" s="240">
        <f>SUBTOTAL(9,P94:P101)</f>
        <v>0</v>
      </c>
      <c r="Q93" s="171">
        <f t="shared" ref="Q93:Q101" si="44">SUMIFS($AF93:$BJ93,$AF$3:$BJ$3,Q$3)</f>
        <v>0</v>
      </c>
      <c r="R93" s="240">
        <f>SUBTOTAL(9,R94:R101)</f>
        <v>0</v>
      </c>
      <c r="S93" s="240">
        <f>SUBTOTAL(9,S94:S101)</f>
        <v>0</v>
      </c>
      <c r="T93" s="171">
        <f t="shared" ref="T93:T101" si="45">SUMIFS($AF93:$BJ93,$AF$3:$BJ$3,T$3)</f>
        <v>0</v>
      </c>
      <c r="U93" s="240">
        <f>SUBTOTAL(9,U94:U101)</f>
        <v>0</v>
      </c>
      <c r="V93" s="240">
        <f>SUBTOTAL(9,V94:V101)</f>
        <v>0</v>
      </c>
      <c r="W93" s="171">
        <f t="shared" ref="W93:W101" si="46">SUMIFS($AF93:$BJ93,$AF$3:$BJ$3,W$3)</f>
        <v>0</v>
      </c>
      <c r="X93" s="240">
        <f>SUBTOTAL(9,X94:X101)</f>
        <v>0</v>
      </c>
      <c r="Y93" s="240">
        <f>SUBTOTAL(9,Y94:Y101)</f>
        <v>0</v>
      </c>
      <c r="Z93" s="171">
        <f t="shared" ref="Z93:Z101" si="47">SUMIFS($AF93:$BJ93,$AF$3:$BJ$3,Z$3)</f>
        <v>0</v>
      </c>
      <c r="AA93" s="240">
        <f>SUBTOTAL(9,AA94:AA101)</f>
        <v>0</v>
      </c>
      <c r="AB93" s="240">
        <f>SUBTOTAL(9,AB94:AB101)</f>
        <v>0</v>
      </c>
      <c r="AC93" s="168"/>
      <c r="AD93" s="169"/>
      <c r="AE93" s="170" t="str">
        <f t="shared" ref="AE93:AE101" si="48">C93</f>
        <v>III</v>
      </c>
      <c r="AF93" s="171">
        <f t="shared" ref="AF93:BJ93" si="49">SUBTOTAL(9,AF94:AF101)</f>
        <v>0</v>
      </c>
      <c r="AG93" s="171">
        <f t="shared" si="49"/>
        <v>0</v>
      </c>
      <c r="AH93" s="171">
        <f t="shared" si="49"/>
        <v>0</v>
      </c>
      <c r="AI93" s="171">
        <f t="shared" si="49"/>
        <v>0</v>
      </c>
      <c r="AJ93" s="171">
        <f t="shared" si="49"/>
        <v>0</v>
      </c>
      <c r="AK93" s="171">
        <f t="shared" si="49"/>
        <v>0</v>
      </c>
      <c r="AL93" s="171">
        <f t="shared" si="49"/>
        <v>0</v>
      </c>
      <c r="AM93" s="171">
        <f t="shared" si="49"/>
        <v>0</v>
      </c>
      <c r="AN93" s="171">
        <f t="shared" si="49"/>
        <v>0</v>
      </c>
      <c r="AO93" s="171">
        <f t="shared" si="49"/>
        <v>0</v>
      </c>
      <c r="AP93" s="171">
        <f t="shared" si="49"/>
        <v>0</v>
      </c>
      <c r="AQ93" s="171">
        <f t="shared" si="49"/>
        <v>0</v>
      </c>
      <c r="AR93" s="171">
        <f t="shared" si="49"/>
        <v>0</v>
      </c>
      <c r="AS93" s="171">
        <f t="shared" si="49"/>
        <v>0</v>
      </c>
      <c r="AT93" s="171">
        <f t="shared" si="49"/>
        <v>0</v>
      </c>
      <c r="AU93" s="171">
        <f t="shared" si="49"/>
        <v>0</v>
      </c>
      <c r="AV93" s="171">
        <f t="shared" si="49"/>
        <v>0</v>
      </c>
      <c r="AW93" s="171">
        <f t="shared" si="49"/>
        <v>0</v>
      </c>
      <c r="AX93" s="171">
        <f t="shared" si="49"/>
        <v>0</v>
      </c>
      <c r="AY93" s="171">
        <f t="shared" si="49"/>
        <v>0</v>
      </c>
      <c r="AZ93" s="171">
        <f t="shared" si="49"/>
        <v>0</v>
      </c>
      <c r="BA93" s="171">
        <f t="shared" si="49"/>
        <v>0</v>
      </c>
      <c r="BB93" s="171">
        <f t="shared" si="49"/>
        <v>0</v>
      </c>
      <c r="BC93" s="171">
        <f t="shared" si="49"/>
        <v>0</v>
      </c>
      <c r="BD93" s="171">
        <f t="shared" si="49"/>
        <v>0</v>
      </c>
      <c r="BE93" s="171">
        <f t="shared" si="49"/>
        <v>0</v>
      </c>
      <c r="BF93" s="171">
        <f t="shared" si="49"/>
        <v>0</v>
      </c>
      <c r="BG93" s="171">
        <f t="shared" si="49"/>
        <v>0</v>
      </c>
      <c r="BH93" s="171">
        <f t="shared" si="49"/>
        <v>0</v>
      </c>
      <c r="BI93" s="171">
        <f t="shared" si="49"/>
        <v>0</v>
      </c>
      <c r="BJ93" s="171">
        <f t="shared" si="49"/>
        <v>0</v>
      </c>
      <c r="BK93" s="277"/>
    </row>
    <row r="94" spans="1:63" s="125" customFormat="1">
      <c r="A94" s="123"/>
      <c r="B94" s="123"/>
      <c r="C94" s="97" t="s">
        <v>87</v>
      </c>
      <c r="D94" s="330"/>
      <c r="E94" s="330"/>
      <c r="F94" s="330"/>
      <c r="G94" s="330"/>
      <c r="H94" s="98" t="s">
        <v>88</v>
      </c>
      <c r="I94" s="168">
        <f t="shared" si="40"/>
        <v>0</v>
      </c>
      <c r="J94" s="171">
        <f t="shared" si="41"/>
        <v>0</v>
      </c>
      <c r="K94" s="168">
        <f t="shared" si="42"/>
        <v>0</v>
      </c>
      <c r="L94" s="169"/>
      <c r="M94" s="268"/>
      <c r="N94" s="171">
        <f t="shared" si="43"/>
        <v>0</v>
      </c>
      <c r="O94" s="240">
        <f>SUBTOTAL(9,O95:O101)</f>
        <v>0</v>
      </c>
      <c r="P94" s="240">
        <f>SUBTOTAL(9,P95:P101)</f>
        <v>0</v>
      </c>
      <c r="Q94" s="171">
        <f t="shared" si="44"/>
        <v>0</v>
      </c>
      <c r="R94" s="240">
        <f>SUBTOTAL(9,R95:R101)</f>
        <v>0</v>
      </c>
      <c r="S94" s="240">
        <f>SUBTOTAL(9,S95:S101)</f>
        <v>0</v>
      </c>
      <c r="T94" s="171">
        <f t="shared" si="45"/>
        <v>0</v>
      </c>
      <c r="U94" s="240">
        <f>SUBTOTAL(9,U95:U101)</f>
        <v>0</v>
      </c>
      <c r="V94" s="240">
        <f>SUBTOTAL(9,V95:V101)</f>
        <v>0</v>
      </c>
      <c r="W94" s="171">
        <f t="shared" si="46"/>
        <v>0</v>
      </c>
      <c r="X94" s="240">
        <f>SUBTOTAL(9,X95:X101)</f>
        <v>0</v>
      </c>
      <c r="Y94" s="240">
        <f>SUBTOTAL(9,Y95:Y101)</f>
        <v>0</v>
      </c>
      <c r="Z94" s="171">
        <f t="shared" si="47"/>
        <v>0</v>
      </c>
      <c r="AA94" s="240">
        <f>SUBTOTAL(9,AA95:AA101)</f>
        <v>0</v>
      </c>
      <c r="AB94" s="240">
        <f>SUBTOTAL(9,AB95:AB101)</f>
        <v>0</v>
      </c>
      <c r="AC94" s="168"/>
      <c r="AD94" s="169"/>
      <c r="AE94" s="170" t="str">
        <f t="shared" si="48"/>
        <v>III.1</v>
      </c>
      <c r="AF94" s="171">
        <f t="shared" ref="AF94:BJ94" si="50">SUBTOTAL(9,AF95:AF101)</f>
        <v>0</v>
      </c>
      <c r="AG94" s="171">
        <f t="shared" si="50"/>
        <v>0</v>
      </c>
      <c r="AH94" s="171">
        <f t="shared" si="50"/>
        <v>0</v>
      </c>
      <c r="AI94" s="171">
        <f t="shared" si="50"/>
        <v>0</v>
      </c>
      <c r="AJ94" s="171">
        <f t="shared" si="50"/>
        <v>0</v>
      </c>
      <c r="AK94" s="171">
        <f t="shared" si="50"/>
        <v>0</v>
      </c>
      <c r="AL94" s="171">
        <f t="shared" si="50"/>
        <v>0</v>
      </c>
      <c r="AM94" s="171">
        <f t="shared" si="50"/>
        <v>0</v>
      </c>
      <c r="AN94" s="171">
        <f t="shared" si="50"/>
        <v>0</v>
      </c>
      <c r="AO94" s="171">
        <f t="shared" si="50"/>
        <v>0</v>
      </c>
      <c r="AP94" s="171">
        <f t="shared" si="50"/>
        <v>0</v>
      </c>
      <c r="AQ94" s="171">
        <f t="shared" si="50"/>
        <v>0</v>
      </c>
      <c r="AR94" s="171">
        <f t="shared" si="50"/>
        <v>0</v>
      </c>
      <c r="AS94" s="171">
        <f t="shared" si="50"/>
        <v>0</v>
      </c>
      <c r="AT94" s="171">
        <f t="shared" si="50"/>
        <v>0</v>
      </c>
      <c r="AU94" s="171">
        <f t="shared" si="50"/>
        <v>0</v>
      </c>
      <c r="AV94" s="171">
        <f t="shared" si="50"/>
        <v>0</v>
      </c>
      <c r="AW94" s="171">
        <f t="shared" si="50"/>
        <v>0</v>
      </c>
      <c r="AX94" s="171">
        <f t="shared" si="50"/>
        <v>0</v>
      </c>
      <c r="AY94" s="171">
        <f t="shared" si="50"/>
        <v>0</v>
      </c>
      <c r="AZ94" s="171">
        <f t="shared" si="50"/>
        <v>0</v>
      </c>
      <c r="BA94" s="171">
        <f t="shared" si="50"/>
        <v>0</v>
      </c>
      <c r="BB94" s="171">
        <f t="shared" si="50"/>
        <v>0</v>
      </c>
      <c r="BC94" s="171">
        <f t="shared" si="50"/>
        <v>0</v>
      </c>
      <c r="BD94" s="171">
        <f t="shared" si="50"/>
        <v>0</v>
      </c>
      <c r="BE94" s="171">
        <f t="shared" si="50"/>
        <v>0</v>
      </c>
      <c r="BF94" s="171">
        <f t="shared" si="50"/>
        <v>0</v>
      </c>
      <c r="BG94" s="171">
        <f t="shared" si="50"/>
        <v>0</v>
      </c>
      <c r="BH94" s="171">
        <f t="shared" si="50"/>
        <v>0</v>
      </c>
      <c r="BI94" s="171">
        <f t="shared" si="50"/>
        <v>0</v>
      </c>
      <c r="BJ94" s="171">
        <f t="shared" si="50"/>
        <v>0</v>
      </c>
      <c r="BK94" s="277"/>
    </row>
    <row r="95" spans="1:63" s="192" customFormat="1">
      <c r="A95" s="185"/>
      <c r="B95" s="185"/>
      <c r="C95" s="186" t="s">
        <v>89</v>
      </c>
      <c r="D95" s="335"/>
      <c r="E95" s="335"/>
      <c r="F95" s="335"/>
      <c r="G95" s="335"/>
      <c r="H95" s="187" t="s">
        <v>37</v>
      </c>
      <c r="I95" s="188">
        <f t="shared" si="40"/>
        <v>0</v>
      </c>
      <c r="J95" s="191">
        <f t="shared" si="41"/>
        <v>0</v>
      </c>
      <c r="K95" s="188">
        <f t="shared" si="42"/>
        <v>0</v>
      </c>
      <c r="L95" s="189"/>
      <c r="M95" s="272"/>
      <c r="N95" s="191">
        <f t="shared" si="43"/>
        <v>0</v>
      </c>
      <c r="O95" s="243"/>
      <c r="P95" s="243"/>
      <c r="Q95" s="191">
        <f t="shared" si="44"/>
        <v>0</v>
      </c>
      <c r="R95" s="243"/>
      <c r="S95" s="243"/>
      <c r="T95" s="191">
        <f t="shared" si="45"/>
        <v>0</v>
      </c>
      <c r="U95" s="243"/>
      <c r="V95" s="243"/>
      <c r="W95" s="191">
        <f t="shared" si="46"/>
        <v>0</v>
      </c>
      <c r="X95" s="243"/>
      <c r="Y95" s="243"/>
      <c r="Z95" s="191">
        <f t="shared" si="47"/>
        <v>0</v>
      </c>
      <c r="AA95" s="243"/>
      <c r="AB95" s="243"/>
      <c r="AC95" s="188"/>
      <c r="AD95" s="189"/>
      <c r="AE95" s="190" t="str">
        <f t="shared" si="48"/>
        <v>III.1.1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90</v>
      </c>
      <c r="D96" s="335"/>
      <c r="E96" s="335"/>
      <c r="F96" s="335"/>
      <c r="G96" s="335"/>
      <c r="H96" s="187" t="s">
        <v>38</v>
      </c>
      <c r="I96" s="188">
        <f t="shared" si="40"/>
        <v>0</v>
      </c>
      <c r="J96" s="191">
        <f t="shared" si="41"/>
        <v>0</v>
      </c>
      <c r="K96" s="188">
        <f t="shared" si="42"/>
        <v>0</v>
      </c>
      <c r="L96" s="189"/>
      <c r="M96" s="272"/>
      <c r="N96" s="191">
        <f t="shared" si="43"/>
        <v>0</v>
      </c>
      <c r="O96" s="243"/>
      <c r="P96" s="243"/>
      <c r="Q96" s="191">
        <f t="shared" si="44"/>
        <v>0</v>
      </c>
      <c r="R96" s="243"/>
      <c r="S96" s="243"/>
      <c r="T96" s="191">
        <f t="shared" si="45"/>
        <v>0</v>
      </c>
      <c r="U96" s="243"/>
      <c r="V96" s="243"/>
      <c r="W96" s="191">
        <f t="shared" si="46"/>
        <v>0</v>
      </c>
      <c r="X96" s="243"/>
      <c r="Y96" s="243"/>
      <c r="Z96" s="191">
        <f t="shared" si="47"/>
        <v>0</v>
      </c>
      <c r="AA96" s="243"/>
      <c r="AB96" s="243"/>
      <c r="AC96" s="188"/>
      <c r="AD96" s="189"/>
      <c r="AE96" s="190" t="str">
        <f t="shared" si="48"/>
        <v>III.1.2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91</v>
      </c>
      <c r="D97" s="335"/>
      <c r="E97" s="335"/>
      <c r="F97" s="335"/>
      <c r="G97" s="335"/>
      <c r="H97" s="187" t="s">
        <v>39</v>
      </c>
      <c r="I97" s="188">
        <f t="shared" si="40"/>
        <v>0</v>
      </c>
      <c r="J97" s="191">
        <f t="shared" si="41"/>
        <v>0</v>
      </c>
      <c r="K97" s="188">
        <f t="shared" si="42"/>
        <v>0</v>
      </c>
      <c r="L97" s="189"/>
      <c r="M97" s="272"/>
      <c r="N97" s="191">
        <f t="shared" si="43"/>
        <v>0</v>
      </c>
      <c r="O97" s="243"/>
      <c r="P97" s="243"/>
      <c r="Q97" s="191">
        <f t="shared" si="44"/>
        <v>0</v>
      </c>
      <c r="R97" s="243"/>
      <c r="S97" s="243"/>
      <c r="T97" s="191">
        <f t="shared" si="45"/>
        <v>0</v>
      </c>
      <c r="U97" s="243"/>
      <c r="V97" s="243"/>
      <c r="W97" s="191">
        <f t="shared" si="46"/>
        <v>0</v>
      </c>
      <c r="X97" s="243"/>
      <c r="Y97" s="243"/>
      <c r="Z97" s="191">
        <f t="shared" si="47"/>
        <v>0</v>
      </c>
      <c r="AA97" s="243"/>
      <c r="AB97" s="243"/>
      <c r="AC97" s="188"/>
      <c r="AD97" s="189"/>
      <c r="AE97" s="190" t="str">
        <f t="shared" si="48"/>
        <v>III.1.3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92</v>
      </c>
      <c r="D98" s="335"/>
      <c r="E98" s="335"/>
      <c r="F98" s="335"/>
      <c r="G98" s="335"/>
      <c r="H98" s="187" t="s">
        <v>40</v>
      </c>
      <c r="I98" s="188">
        <f t="shared" si="40"/>
        <v>0</v>
      </c>
      <c r="J98" s="191">
        <f t="shared" si="41"/>
        <v>0</v>
      </c>
      <c r="K98" s="188">
        <f t="shared" si="42"/>
        <v>0</v>
      </c>
      <c r="L98" s="189"/>
      <c r="M98" s="272"/>
      <c r="N98" s="191">
        <f t="shared" si="43"/>
        <v>0</v>
      </c>
      <c r="O98" s="243"/>
      <c r="P98" s="243"/>
      <c r="Q98" s="191">
        <f t="shared" si="44"/>
        <v>0</v>
      </c>
      <c r="R98" s="243"/>
      <c r="S98" s="243"/>
      <c r="T98" s="191">
        <f t="shared" si="45"/>
        <v>0</v>
      </c>
      <c r="U98" s="243"/>
      <c r="V98" s="243"/>
      <c r="W98" s="191">
        <f t="shared" si="46"/>
        <v>0</v>
      </c>
      <c r="X98" s="243"/>
      <c r="Y98" s="243"/>
      <c r="Z98" s="191">
        <f t="shared" si="47"/>
        <v>0</v>
      </c>
      <c r="AA98" s="243"/>
      <c r="AB98" s="243"/>
      <c r="AC98" s="188"/>
      <c r="AD98" s="189"/>
      <c r="AE98" s="190" t="str">
        <f t="shared" si="48"/>
        <v>III.1.4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 t="s">
        <v>93</v>
      </c>
      <c r="D99" s="335"/>
      <c r="E99" s="335"/>
      <c r="F99" s="335"/>
      <c r="G99" s="335"/>
      <c r="H99" s="187" t="s">
        <v>41</v>
      </c>
      <c r="I99" s="188">
        <f t="shared" si="40"/>
        <v>0</v>
      </c>
      <c r="J99" s="191">
        <f t="shared" si="41"/>
        <v>0</v>
      </c>
      <c r="K99" s="188">
        <f t="shared" si="42"/>
        <v>0</v>
      </c>
      <c r="L99" s="189"/>
      <c r="M99" s="272"/>
      <c r="N99" s="191">
        <f t="shared" si="43"/>
        <v>0</v>
      </c>
      <c r="O99" s="243"/>
      <c r="P99" s="243"/>
      <c r="Q99" s="191">
        <f t="shared" si="44"/>
        <v>0</v>
      </c>
      <c r="R99" s="243"/>
      <c r="S99" s="243"/>
      <c r="T99" s="191">
        <f t="shared" si="45"/>
        <v>0</v>
      </c>
      <c r="U99" s="243"/>
      <c r="V99" s="243"/>
      <c r="W99" s="191">
        <f t="shared" si="46"/>
        <v>0</v>
      </c>
      <c r="X99" s="243"/>
      <c r="Y99" s="243"/>
      <c r="Z99" s="191">
        <f t="shared" si="47"/>
        <v>0</v>
      </c>
      <c r="AA99" s="243"/>
      <c r="AB99" s="243"/>
      <c r="AC99" s="188"/>
      <c r="AD99" s="189"/>
      <c r="AE99" s="190" t="str">
        <f t="shared" si="48"/>
        <v>III.1.5</v>
      </c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186" t="s">
        <v>94</v>
      </c>
      <c r="D100" s="335"/>
      <c r="E100" s="335"/>
      <c r="F100" s="335"/>
      <c r="G100" s="335"/>
      <c r="H100" s="187" t="s">
        <v>42</v>
      </c>
      <c r="I100" s="188">
        <f t="shared" si="40"/>
        <v>0</v>
      </c>
      <c r="J100" s="191">
        <f t="shared" si="41"/>
        <v>0</v>
      </c>
      <c r="K100" s="188">
        <f t="shared" si="42"/>
        <v>0</v>
      </c>
      <c r="L100" s="189"/>
      <c r="M100" s="272"/>
      <c r="N100" s="191">
        <f t="shared" si="43"/>
        <v>0</v>
      </c>
      <c r="O100" s="243"/>
      <c r="P100" s="243"/>
      <c r="Q100" s="191">
        <f t="shared" si="44"/>
        <v>0</v>
      </c>
      <c r="R100" s="243"/>
      <c r="S100" s="243"/>
      <c r="T100" s="191">
        <f t="shared" si="45"/>
        <v>0</v>
      </c>
      <c r="U100" s="243"/>
      <c r="V100" s="243"/>
      <c r="W100" s="191">
        <f t="shared" si="46"/>
        <v>0</v>
      </c>
      <c r="X100" s="243"/>
      <c r="Y100" s="243"/>
      <c r="Z100" s="191">
        <f t="shared" si="47"/>
        <v>0</v>
      </c>
      <c r="AA100" s="243"/>
      <c r="AB100" s="243"/>
      <c r="AC100" s="188"/>
      <c r="AD100" s="189"/>
      <c r="AE100" s="190" t="str">
        <f t="shared" si="48"/>
        <v>III.1.6</v>
      </c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280"/>
    </row>
    <row r="101" spans="1:63" s="192" customFormat="1">
      <c r="A101" s="185"/>
      <c r="B101" s="185"/>
      <c r="C101" s="186" t="s">
        <v>95</v>
      </c>
      <c r="D101" s="335"/>
      <c r="E101" s="335"/>
      <c r="F101" s="335"/>
      <c r="G101" s="335"/>
      <c r="H101" s="187" t="s">
        <v>43</v>
      </c>
      <c r="I101" s="188">
        <f t="shared" si="40"/>
        <v>0</v>
      </c>
      <c r="J101" s="191">
        <f t="shared" si="41"/>
        <v>0</v>
      </c>
      <c r="K101" s="188">
        <f t="shared" si="42"/>
        <v>0</v>
      </c>
      <c r="L101" s="189"/>
      <c r="M101" s="272"/>
      <c r="N101" s="191">
        <f t="shared" si="43"/>
        <v>0</v>
      </c>
      <c r="O101" s="243"/>
      <c r="P101" s="243"/>
      <c r="Q101" s="191">
        <f t="shared" si="44"/>
        <v>0</v>
      </c>
      <c r="R101" s="243"/>
      <c r="S101" s="243"/>
      <c r="T101" s="191">
        <f t="shared" si="45"/>
        <v>0</v>
      </c>
      <c r="U101" s="243"/>
      <c r="V101" s="243"/>
      <c r="W101" s="191">
        <f t="shared" si="46"/>
        <v>0</v>
      </c>
      <c r="X101" s="243"/>
      <c r="Y101" s="243"/>
      <c r="Z101" s="191">
        <f t="shared" si="47"/>
        <v>0</v>
      </c>
      <c r="AA101" s="243"/>
      <c r="AB101" s="243"/>
      <c r="AC101" s="188"/>
      <c r="AD101" s="189"/>
      <c r="AE101" s="190" t="str">
        <f t="shared" si="48"/>
        <v>III.1.7</v>
      </c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280"/>
    </row>
    <row r="102" spans="1:63" s="192" customFormat="1">
      <c r="A102" s="185"/>
      <c r="B102" s="185"/>
      <c r="C102" s="186"/>
      <c r="D102" s="335"/>
      <c r="E102" s="335"/>
      <c r="F102" s="335"/>
      <c r="G102" s="335"/>
      <c r="H102" s="193"/>
      <c r="I102" s="288"/>
      <c r="J102" s="263"/>
      <c r="K102" s="188"/>
      <c r="L102" s="189"/>
      <c r="M102" s="272"/>
      <c r="N102" s="191"/>
      <c r="O102" s="243"/>
      <c r="P102" s="243"/>
      <c r="Q102" s="191"/>
      <c r="R102" s="243"/>
      <c r="S102" s="243"/>
      <c r="T102" s="191"/>
      <c r="U102" s="243"/>
      <c r="V102" s="243"/>
      <c r="W102" s="191"/>
      <c r="X102" s="243"/>
      <c r="Y102" s="243"/>
      <c r="Z102" s="191"/>
      <c r="AA102" s="243"/>
      <c r="AB102" s="243"/>
      <c r="AC102" s="188"/>
      <c r="AD102" s="189"/>
      <c r="AE102" s="190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280"/>
    </row>
    <row r="103" spans="1:63" s="192" customFormat="1">
      <c r="A103" s="185"/>
      <c r="B103" s="185"/>
      <c r="C103" s="211"/>
      <c r="D103" s="336"/>
      <c r="E103" s="336"/>
      <c r="F103" s="336"/>
      <c r="G103" s="336"/>
      <c r="H103" s="212"/>
      <c r="I103" s="213"/>
      <c r="J103" s="259"/>
      <c r="K103" s="213"/>
      <c r="L103" s="189"/>
      <c r="M103" s="275"/>
      <c r="N103" s="214"/>
      <c r="O103" s="244"/>
      <c r="P103" s="244"/>
      <c r="Q103" s="214"/>
      <c r="R103" s="244"/>
      <c r="S103" s="244"/>
      <c r="T103" s="214"/>
      <c r="U103" s="244"/>
      <c r="V103" s="244"/>
      <c r="W103" s="214"/>
      <c r="X103" s="244"/>
      <c r="Y103" s="244"/>
      <c r="Z103" s="214"/>
      <c r="AA103" s="244"/>
      <c r="AB103" s="244"/>
      <c r="AC103" s="215"/>
      <c r="AD103" s="189"/>
      <c r="AE103" s="216"/>
      <c r="AF103" s="217"/>
      <c r="AG103" s="217"/>
      <c r="AH103" s="217"/>
      <c r="AI103" s="217"/>
      <c r="AJ103" s="217"/>
      <c r="AK103" s="217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82"/>
    </row>
    <row r="104" spans="1:63">
      <c r="C104" s="99"/>
      <c r="D104" s="331"/>
      <c r="E104" s="331"/>
      <c r="F104" s="331"/>
      <c r="G104" s="331"/>
      <c r="H104" s="100"/>
      <c r="I104" s="287"/>
      <c r="J104" s="262"/>
      <c r="K104" s="176"/>
      <c r="L104" s="177"/>
      <c r="M104" s="270"/>
      <c r="N104" s="179"/>
      <c r="O104" s="241"/>
      <c r="P104" s="241"/>
      <c r="Q104" s="179"/>
      <c r="R104" s="241"/>
      <c r="S104" s="241"/>
      <c r="T104" s="179"/>
      <c r="U104" s="241"/>
      <c r="V104" s="241"/>
      <c r="W104" s="179"/>
      <c r="X104" s="241"/>
      <c r="Y104" s="241"/>
      <c r="Z104" s="179"/>
      <c r="AA104" s="241"/>
      <c r="AB104" s="241"/>
      <c r="AC104" s="176"/>
      <c r="AD104" s="177"/>
      <c r="AE104" s="178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279"/>
    </row>
    <row r="105" spans="1:63" s="125" customFormat="1" ht="15" thickBot="1">
      <c r="A105" s="123"/>
      <c r="B105" s="123"/>
      <c r="C105" s="99" t="s">
        <v>312</v>
      </c>
      <c r="D105" s="331"/>
      <c r="E105" s="331"/>
      <c r="F105" s="331"/>
      <c r="G105" s="331"/>
      <c r="H105" s="100" t="s">
        <v>313</v>
      </c>
      <c r="I105" s="168">
        <f>SUMIFS($N105:$AC105,$N$4:$AC$4,"W*")</f>
        <v>0</v>
      </c>
      <c r="J105" s="171">
        <f>SUMIFS($N105:$AC105,$N$4:$AC$4,"F*")</f>
        <v>0</v>
      </c>
      <c r="K105" s="168">
        <f>SUMIFS($N105:$AC105,$N$4:$AC$4,"B*")</f>
        <v>31467286051.338512</v>
      </c>
      <c r="L105" s="169"/>
      <c r="M105" s="268"/>
      <c r="N105" s="171">
        <f>SUMIFS($AF105:$BJ105,$AF$3:$BJ$3,N$3)</f>
        <v>0</v>
      </c>
      <c r="O105" s="240">
        <f>SUBTOTAL(9,O7:O101)</f>
        <v>0</v>
      </c>
      <c r="P105" s="240">
        <f>SUBTOTAL(9,P8:P104)</f>
        <v>31467286051.338512</v>
      </c>
      <c r="Q105" s="171">
        <f>SUMIFS($AF105:$BJ105,$AF$3:$BJ$3,Q$3)</f>
        <v>0</v>
      </c>
      <c r="R105" s="240"/>
      <c r="S105" s="240"/>
      <c r="T105" s="171">
        <f>SUMIFS($AF105:$BJ105,$AF$3:$BJ$3,T$3)</f>
        <v>0</v>
      </c>
      <c r="U105" s="240"/>
      <c r="V105" s="240"/>
      <c r="W105" s="171">
        <f>SUMIFS($AF105:$BJ105,$AF$3:$BJ$3,W$3)</f>
        <v>0</v>
      </c>
      <c r="X105" s="240"/>
      <c r="Y105" s="240"/>
      <c r="Z105" s="171">
        <f>SUMIFS($AF105:$BJ105,$AF$3:$BJ$3,Z$3)</f>
        <v>0</v>
      </c>
      <c r="AA105" s="240"/>
      <c r="AB105" s="240"/>
      <c r="AC105" s="274"/>
      <c r="AD105" s="169"/>
      <c r="AE105" s="170" t="str">
        <f>C105</f>
        <v>SUM</v>
      </c>
      <c r="AF105" s="210">
        <f t="shared" ref="AF105:BJ105" si="51">SUMIFS(AF$5:AF$104,$AE$5:$AE$104,"I") + SUMIFS(AF$5:AF$104,$AE$5:$AE$104,"II")+ SUMIFS(AF$5:AF$104,$AE$5:$AE$104,"III")</f>
        <v>0</v>
      </c>
      <c r="AG105" s="210">
        <f t="shared" si="51"/>
        <v>0</v>
      </c>
      <c r="AH105" s="210">
        <f t="shared" si="51"/>
        <v>0</v>
      </c>
      <c r="AI105" s="210">
        <f t="shared" si="51"/>
        <v>0</v>
      </c>
      <c r="AJ105" s="210">
        <f t="shared" si="51"/>
        <v>0</v>
      </c>
      <c r="AK105" s="210">
        <f t="shared" si="51"/>
        <v>0</v>
      </c>
      <c r="AL105" s="210">
        <f t="shared" si="51"/>
        <v>0</v>
      </c>
      <c r="AM105" s="210">
        <f t="shared" si="51"/>
        <v>0</v>
      </c>
      <c r="AN105" s="210">
        <f t="shared" si="51"/>
        <v>0</v>
      </c>
      <c r="AO105" s="210">
        <f t="shared" si="51"/>
        <v>0</v>
      </c>
      <c r="AP105" s="210">
        <f t="shared" si="51"/>
        <v>0</v>
      </c>
      <c r="AQ105" s="210">
        <f t="shared" si="51"/>
        <v>0</v>
      </c>
      <c r="AR105" s="210">
        <f t="shared" si="51"/>
        <v>0</v>
      </c>
      <c r="AS105" s="210">
        <f t="shared" si="51"/>
        <v>0</v>
      </c>
      <c r="AT105" s="210">
        <f t="shared" si="51"/>
        <v>0</v>
      </c>
      <c r="AU105" s="210">
        <f t="shared" si="51"/>
        <v>0</v>
      </c>
      <c r="AV105" s="210">
        <f t="shared" si="51"/>
        <v>0</v>
      </c>
      <c r="AW105" s="210">
        <f t="shared" si="51"/>
        <v>0</v>
      </c>
      <c r="AX105" s="210">
        <f t="shared" si="51"/>
        <v>0</v>
      </c>
      <c r="AY105" s="210">
        <f t="shared" si="51"/>
        <v>0</v>
      </c>
      <c r="AZ105" s="210">
        <f t="shared" si="51"/>
        <v>0</v>
      </c>
      <c r="BA105" s="210">
        <f t="shared" si="51"/>
        <v>0</v>
      </c>
      <c r="BB105" s="210">
        <f t="shared" si="51"/>
        <v>0</v>
      </c>
      <c r="BC105" s="210">
        <f t="shared" si="51"/>
        <v>0</v>
      </c>
      <c r="BD105" s="210">
        <f t="shared" si="51"/>
        <v>0</v>
      </c>
      <c r="BE105" s="210">
        <f t="shared" si="51"/>
        <v>0</v>
      </c>
      <c r="BF105" s="210">
        <f t="shared" si="51"/>
        <v>0</v>
      </c>
      <c r="BG105" s="210">
        <f t="shared" si="51"/>
        <v>0</v>
      </c>
      <c r="BH105" s="210">
        <f t="shared" si="51"/>
        <v>0</v>
      </c>
      <c r="BI105" s="210">
        <f t="shared" si="51"/>
        <v>0</v>
      </c>
      <c r="BJ105" s="210">
        <f t="shared" si="51"/>
        <v>0</v>
      </c>
      <c r="BK105" s="277"/>
    </row>
    <row r="106" spans="1:63" s="125" customFormat="1" ht="15.5" thickTop="1" thickBot="1">
      <c r="A106" s="123"/>
      <c r="B106" s="123"/>
      <c r="C106" s="116"/>
      <c r="D106" s="337"/>
      <c r="E106" s="337"/>
      <c r="F106" s="337"/>
      <c r="G106" s="337"/>
      <c r="H106" s="117"/>
      <c r="I106" s="208"/>
      <c r="J106" s="210"/>
      <c r="K106" s="208"/>
      <c r="L106" s="169"/>
      <c r="M106" s="273"/>
      <c r="N106" s="210"/>
      <c r="O106" s="245"/>
      <c r="P106" s="245"/>
      <c r="Q106" s="210"/>
      <c r="R106" s="245"/>
      <c r="S106" s="245"/>
      <c r="T106" s="210"/>
      <c r="U106" s="245"/>
      <c r="V106" s="245"/>
      <c r="W106" s="210"/>
      <c r="X106" s="245"/>
      <c r="Y106" s="245"/>
      <c r="Z106" s="210"/>
      <c r="AA106" s="245"/>
      <c r="AB106" s="245"/>
      <c r="AC106" s="208"/>
      <c r="AD106" s="169"/>
      <c r="AE106" s="209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81"/>
    </row>
    <row r="107" spans="1:63" ht="15" thickTop="1"/>
  </sheetData>
  <mergeCells count="2">
    <mergeCell ref="C3:C4"/>
    <mergeCell ref="H3:H4"/>
  </mergeCells>
  <conditionalFormatting sqref="AF5:BJ10 AF32:BJ44 AF71:BJ104 AF106:BJ1048576">
    <cfRule type="expression" dxfId="109" priority="61">
      <formula>_xlfn.ISFORMULA($AF5)</formula>
    </cfRule>
    <cfRule type="expression" dxfId="108" priority="62">
      <formula>COUNTA($AF5:$BJ5)=0</formula>
    </cfRule>
  </conditionalFormatting>
  <conditionalFormatting sqref="AF105:BJ105">
    <cfRule type="expression" dxfId="107" priority="59">
      <formula>_xlfn.ISFORMULA($AF105)</formula>
    </cfRule>
    <cfRule type="expression" dxfId="106" priority="60">
      <formula>COUNTA($AF105:$BJ105)=0</formula>
    </cfRule>
  </conditionalFormatting>
  <conditionalFormatting sqref="O5:P10 R5:S10 U5:V10 AA5:AB10 X5:Y10 AA32:AB44 X32:Y44 U32:V44 R32:S44 O32:P44 O71:P105 R71:S105 U71:V105 X71:Y105 AA71:AB105">
    <cfRule type="expression" dxfId="105" priority="57">
      <formula>_xlfn.ISFORMULA($O5)</formula>
    </cfRule>
    <cfRule type="expression" dxfId="104" priority="58">
      <formula>COUNTA($O5:$P5)=0</formula>
    </cfRule>
  </conditionalFormatting>
  <conditionalFormatting sqref="AF11:BJ11">
    <cfRule type="expression" dxfId="103" priority="55">
      <formula>_xlfn.ISFORMULA($AF11)</formula>
    </cfRule>
    <cfRule type="expression" dxfId="102" priority="56">
      <formula>COUNTA($AF11:$BJ11)=0</formula>
    </cfRule>
  </conditionalFormatting>
  <conditionalFormatting sqref="AA11:AB11 X11:Y11 U11:V11 R11:S11 O11:P11">
    <cfRule type="expression" dxfId="101" priority="53">
      <formula>_xlfn.ISFORMULA($O11)</formula>
    </cfRule>
    <cfRule type="expression" dxfId="100" priority="54">
      <formula>COUNTA($O11:$P11)=0</formula>
    </cfRule>
  </conditionalFormatting>
  <conditionalFormatting sqref="AF12:BJ15">
    <cfRule type="expression" dxfId="99" priority="51">
      <formula>_xlfn.ISFORMULA($AF12)</formula>
    </cfRule>
    <cfRule type="expression" dxfId="98" priority="52">
      <formula>COUNTA($AF12:$BJ12)=0</formula>
    </cfRule>
  </conditionalFormatting>
  <conditionalFormatting sqref="AA12:AB15 X12:Y15 U12:V15 R12:S15 O12:P15">
    <cfRule type="expression" dxfId="97" priority="49">
      <formula>_xlfn.ISFORMULA($O12)</formula>
    </cfRule>
    <cfRule type="expression" dxfId="96" priority="50">
      <formula>COUNTA($O12:$P12)=0</formula>
    </cfRule>
  </conditionalFormatting>
  <conditionalFormatting sqref="AF55:BJ61">
    <cfRule type="expression" dxfId="95" priority="47">
      <formula>_xlfn.ISFORMULA($AF55)</formula>
    </cfRule>
    <cfRule type="expression" dxfId="94" priority="48">
      <formula>COUNTA($AF55:$BJ55)=0</formula>
    </cfRule>
  </conditionalFormatting>
  <conditionalFormatting sqref="AA55:AB61 X55:Y61 U55:V61 R55:S61 O55:P61">
    <cfRule type="expression" dxfId="93" priority="45">
      <formula>_xlfn.ISFORMULA($O55)</formula>
    </cfRule>
    <cfRule type="expression" dxfId="92" priority="46">
      <formula>COUNTA($O55:$P55)=0</formula>
    </cfRule>
  </conditionalFormatting>
  <conditionalFormatting sqref="AF45:BJ54">
    <cfRule type="expression" dxfId="91" priority="43">
      <formula>_xlfn.ISFORMULA($AF45)</formula>
    </cfRule>
    <cfRule type="expression" dxfId="90" priority="44">
      <formula>COUNTA($AF45:$BJ45)=0</formula>
    </cfRule>
  </conditionalFormatting>
  <conditionalFormatting sqref="AA45:AB54 X45:Y54 U45:V54 R45:S54 O45:P54">
    <cfRule type="expression" dxfId="89" priority="41">
      <formula>_xlfn.ISFORMULA($O45)</formula>
    </cfRule>
    <cfRule type="expression" dxfId="88" priority="42">
      <formula>COUNTA($O45:$P45)=0</formula>
    </cfRule>
  </conditionalFormatting>
  <conditionalFormatting sqref="AF27:BJ27">
    <cfRule type="expression" dxfId="87" priority="39">
      <formula>_xlfn.ISFORMULA($AF27)</formula>
    </cfRule>
    <cfRule type="expression" dxfId="86" priority="40">
      <formula>COUNTA($AF27:$BJ27)=0</formula>
    </cfRule>
  </conditionalFormatting>
  <conditionalFormatting sqref="AA27:AB27 X27:Y27 U27:V27 R27:S27 O27:P27">
    <cfRule type="expression" dxfId="85" priority="37">
      <formula>_xlfn.ISFORMULA($O27)</formula>
    </cfRule>
    <cfRule type="expression" dxfId="84" priority="38">
      <formula>COUNTA($O27:$P27)=0</formula>
    </cfRule>
  </conditionalFormatting>
  <conditionalFormatting sqref="AF28:BJ31">
    <cfRule type="expression" dxfId="83" priority="35">
      <formula>_xlfn.ISFORMULA($AF28)</formula>
    </cfRule>
    <cfRule type="expression" dxfId="82" priority="36">
      <formula>COUNTA($AF28:$BJ28)=0</formula>
    </cfRule>
  </conditionalFormatting>
  <conditionalFormatting sqref="AA28:AB31 X28:Y31 U28:V31 R28:S31 O28:P31">
    <cfRule type="expression" dxfId="81" priority="33">
      <formula>_xlfn.ISFORMULA($O28)</formula>
    </cfRule>
    <cfRule type="expression" dxfId="80" priority="34">
      <formula>COUNTA($O28:$P28)=0</formula>
    </cfRule>
  </conditionalFormatting>
  <conditionalFormatting sqref="AF16:BJ16">
    <cfRule type="expression" dxfId="79" priority="31">
      <formula>_xlfn.ISFORMULA($AF16)</formula>
    </cfRule>
    <cfRule type="expression" dxfId="78" priority="32">
      <formula>COUNTA($AF16:$BJ16)=0</formula>
    </cfRule>
  </conditionalFormatting>
  <conditionalFormatting sqref="AA16:AB16 X16:Y16 U16:V16 R16:S16 O16:P16">
    <cfRule type="expression" dxfId="77" priority="29">
      <formula>_xlfn.ISFORMULA($O16)</formula>
    </cfRule>
    <cfRule type="expression" dxfId="76" priority="30">
      <formula>COUNTA($O16:$P16)=0</formula>
    </cfRule>
  </conditionalFormatting>
  <conditionalFormatting sqref="AF17:BJ18 AF25:BJ26">
    <cfRule type="expression" dxfId="75" priority="27">
      <formula>_xlfn.ISFORMULA($AF17)</formula>
    </cfRule>
    <cfRule type="expression" dxfId="74" priority="28">
      <formula>COUNTA($AF17:$BJ17)=0</formula>
    </cfRule>
  </conditionalFormatting>
  <conditionalFormatting sqref="AA17:AB18 X17:Y18 U17:V18 R17:S18 O17:P18 O25:P26 R25:S26 U25:V26 X25:Y26 AA25:AB26">
    <cfRule type="expression" dxfId="73" priority="25">
      <formula>_xlfn.ISFORMULA($O17)</formula>
    </cfRule>
    <cfRule type="expression" dxfId="72" priority="26">
      <formula>COUNTA($O17:$P17)=0</formula>
    </cfRule>
  </conditionalFormatting>
  <conditionalFormatting sqref="AF68:BJ70">
    <cfRule type="expression" dxfId="71" priority="23">
      <formula>_xlfn.ISFORMULA($AF68)</formula>
    </cfRule>
    <cfRule type="expression" dxfId="70" priority="24">
      <formula>COUNTA($AF68:$BJ68)=0</formula>
    </cfRule>
  </conditionalFormatting>
  <conditionalFormatting sqref="AA68:AB70 X68:Y70 U68:V70 R68:S70 O68:P70">
    <cfRule type="expression" dxfId="69" priority="21">
      <formula>_xlfn.ISFORMULA($O68)</formula>
    </cfRule>
    <cfRule type="expression" dxfId="68" priority="22">
      <formula>COUNTA($O68:$P68)=0</formula>
    </cfRule>
  </conditionalFormatting>
  <conditionalFormatting sqref="AF65:BJ67">
    <cfRule type="expression" dxfId="67" priority="19">
      <formula>_xlfn.ISFORMULA($AF65)</formula>
    </cfRule>
    <cfRule type="expression" dxfId="66" priority="20">
      <formula>COUNTA($AF65:$BJ65)=0</formula>
    </cfRule>
  </conditionalFormatting>
  <conditionalFormatting sqref="O65:P67 R65:S67 U65:V67 X65:Y67 AA65:AB67">
    <cfRule type="expression" dxfId="65" priority="17">
      <formula>_xlfn.ISFORMULA($O65)</formula>
    </cfRule>
    <cfRule type="expression" dxfId="64" priority="18">
      <formula>COUNTA($O65:$P65)=0</formula>
    </cfRule>
  </conditionalFormatting>
  <conditionalFormatting sqref="AF62:BJ64">
    <cfRule type="expression" dxfId="63" priority="15">
      <formula>_xlfn.ISFORMULA($AF62)</formula>
    </cfRule>
    <cfRule type="expression" dxfId="62" priority="16">
      <formula>COUNTA($AF62:$BJ62)=0</formula>
    </cfRule>
  </conditionalFormatting>
  <conditionalFormatting sqref="AA62:AB64 X62:Y64 U62:V64 R62:S64 O62:P64">
    <cfRule type="expression" dxfId="61" priority="13">
      <formula>_xlfn.ISFORMULA($O62)</formula>
    </cfRule>
    <cfRule type="expression" dxfId="60" priority="14">
      <formula>COUNTA($O62:$P62)=0</formula>
    </cfRule>
  </conditionalFormatting>
  <conditionalFormatting sqref="AF21:BJ21">
    <cfRule type="expression" dxfId="59" priority="11">
      <formula>_xlfn.ISFORMULA($AF21)</formula>
    </cfRule>
    <cfRule type="expression" dxfId="58" priority="12">
      <formula>COUNTA($AF21:$BJ21)=0</formula>
    </cfRule>
  </conditionalFormatting>
  <conditionalFormatting sqref="AA21:AB21 X21:Y21 U21:V21 R21:S21 O21:P21">
    <cfRule type="expression" dxfId="57" priority="9">
      <formula>_xlfn.ISFORMULA($O21)</formula>
    </cfRule>
    <cfRule type="expression" dxfId="56" priority="10">
      <formula>COUNTA($O21:$P21)=0</formula>
    </cfRule>
  </conditionalFormatting>
  <conditionalFormatting sqref="AF22:BJ24">
    <cfRule type="expression" dxfId="55" priority="7">
      <formula>_xlfn.ISFORMULA($AF22)</formula>
    </cfRule>
    <cfRule type="expression" dxfId="54" priority="8">
      <formula>COUNTA($AF22:$BJ22)=0</formula>
    </cfRule>
  </conditionalFormatting>
  <conditionalFormatting sqref="AA22:AB24 X22:Y24 U22:V24 R22:S24 O22:P24">
    <cfRule type="expression" dxfId="53" priority="5">
      <formula>_xlfn.ISFORMULA($O22)</formula>
    </cfRule>
    <cfRule type="expression" dxfId="52" priority="6">
      <formula>COUNTA($O22:$P22)=0</formula>
    </cfRule>
  </conditionalFormatting>
  <conditionalFormatting sqref="AF19:BJ20">
    <cfRule type="expression" dxfId="51" priority="3">
      <formula>_xlfn.ISFORMULA($AF19)</formula>
    </cfRule>
    <cfRule type="expression" dxfId="50" priority="4">
      <formula>COUNTA($AF19:$BJ19)=0</formula>
    </cfRule>
  </conditionalFormatting>
  <conditionalFormatting sqref="AA19:AB20 X19:Y20 U19:V20 R19:S20 O19:P20">
    <cfRule type="expression" dxfId="49" priority="1">
      <formula>_xlfn.ISFORMULA($O19)</formula>
    </cfRule>
    <cfRule type="expression" dxfId="48" priority="2">
      <formula>COUNTA($O19:$P19)=0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EF82A-D55C-46CA-A88C-E8F2DE33DEAE}">
  <dimension ref="A1:BK107"/>
  <sheetViews>
    <sheetView zoomScale="64" zoomScaleNormal="64" workbookViewId="0">
      <selection activeCell="A38" sqref="A38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0</v>
      </c>
      <c r="J5" s="171">
        <f t="shared" ref="J5:J30" si="2">SUMIFS($N5:$AC5,$N$4:$AC$4,"F*")</f>
        <v>0</v>
      </c>
      <c r="K5" s="168">
        <f t="shared" ref="K5:K10" si="3">SUMIFS($N5:$AC5,$N$4:$AC$4,"B*")</f>
        <v>31467286051.338509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31467286051.338509</v>
      </c>
      <c r="Q5" s="171">
        <f t="shared" ref="Q5:Q30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31063840305.905312</v>
      </c>
      <c r="L6" s="173"/>
      <c r="M6" s="269"/>
      <c r="N6" s="175">
        <f t="shared" si="4"/>
        <v>0</v>
      </c>
      <c r="O6" s="175">
        <f>SUMIFS(O10:O74,$H10:$H74,$H6)</f>
        <v>0</v>
      </c>
      <c r="P6" s="175">
        <f>SUMIFS(P10:P74,$H10:$H74,$H6)</f>
        <v>31063840305.905312</v>
      </c>
      <c r="Q6" s="175">
        <f t="shared" si="5"/>
        <v>0</v>
      </c>
      <c r="R6" s="175">
        <f>SUMIFS(R10:R74,$H10:$H74,$H6)</f>
        <v>0</v>
      </c>
      <c r="S6" s="175">
        <f>SUMIFS(S10:S74,$H10:$H74,$H6)</f>
        <v>0</v>
      </c>
      <c r="T6" s="175">
        <f t="shared" si="6"/>
        <v>0</v>
      </c>
      <c r="U6" s="175">
        <f>SUMIFS(U10:U74,$H10:$H74,$H6)</f>
        <v>0</v>
      </c>
      <c r="V6" s="175">
        <f>SUMIFS(V10:V74,$H10:$H74,$H6)</f>
        <v>0</v>
      </c>
      <c r="W6" s="175">
        <f t="shared" si="7"/>
        <v>0</v>
      </c>
      <c r="X6" s="175">
        <f>SUMIFS(X10:X74,$H10:$H74,$H6)</f>
        <v>0</v>
      </c>
      <c r="Y6" s="175">
        <f>SUMIFS(Y10:Y74,$H10:$H74,$H6)</f>
        <v>0</v>
      </c>
      <c r="Z6" s="175">
        <f t="shared" si="8"/>
        <v>0</v>
      </c>
      <c r="AA6" s="175">
        <f>SUMIFS(AA10:AA74,$H10:$H74,$H6)</f>
        <v>0</v>
      </c>
      <c r="AB6" s="175">
        <f>SUMIFS(AB10:AB74,$H10:$H74,$H6)</f>
        <v>0</v>
      </c>
      <c r="AC6" s="172"/>
      <c r="AD6" s="173"/>
      <c r="AE6" s="174" t="str">
        <f t="shared" si="9"/>
        <v>I.DC</v>
      </c>
      <c r="AF6" s="175">
        <f t="shared" ref="AF6:BJ6" si="11">SUMIFS(AF10:AF74,$H10:$H74,$H6)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403445745.43319869</v>
      </c>
      <c r="L7" s="173"/>
      <c r="M7" s="269"/>
      <c r="N7" s="175">
        <f t="shared" si="4"/>
        <v>0</v>
      </c>
      <c r="O7" s="175">
        <f>SUMIFS(O10:O74,$H10:$H74,$H7)</f>
        <v>0</v>
      </c>
      <c r="P7" s="175">
        <f>SUMIFS(P10:P74,$H10:$H74,$H7)</f>
        <v>403445745.43319869</v>
      </c>
      <c r="Q7" s="175">
        <f t="shared" si="5"/>
        <v>0</v>
      </c>
      <c r="R7" s="175">
        <f>SUMIFS(R10:R74,$H10:$H74,$H7)</f>
        <v>0</v>
      </c>
      <c r="S7" s="175">
        <f>SUMIFS(S10:S74,$H10:$H74,$H7)</f>
        <v>0</v>
      </c>
      <c r="T7" s="175">
        <f t="shared" si="6"/>
        <v>0</v>
      </c>
      <c r="U7" s="175">
        <f>SUMIFS(U10:U74,$H10:$H74,$H7)</f>
        <v>0</v>
      </c>
      <c r="V7" s="175">
        <f>SUMIFS(V10:V74,$H10:$H74,$H7)</f>
        <v>0</v>
      </c>
      <c r="W7" s="175">
        <f t="shared" si="7"/>
        <v>0</v>
      </c>
      <c r="X7" s="175">
        <f>SUMIFS(X10:X74,$H10:$H74,$H7)</f>
        <v>0</v>
      </c>
      <c r="Y7" s="175">
        <f>SUMIFS(Y10:Y74,$H10:$H74,$H7)</f>
        <v>0</v>
      </c>
      <c r="Z7" s="175">
        <f t="shared" si="8"/>
        <v>0</v>
      </c>
      <c r="AA7" s="175">
        <f>SUMIFS(AA10:AA74,$H10:$H74,$H7)</f>
        <v>0</v>
      </c>
      <c r="AB7" s="175">
        <f>SUMIFS(AB10:AB74,$H10:$H74,$H7)</f>
        <v>0</v>
      </c>
      <c r="AC7" s="172"/>
      <c r="AD7" s="173"/>
      <c r="AE7" s="174" t="str">
        <f t="shared" si="9"/>
        <v>I.IC</v>
      </c>
      <c r="AF7" s="175">
        <f t="shared" ref="AF7:BJ7" si="12">SUMIFS(AF10:AF74,$H10:$H74,$H7)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31467286051.338512</v>
      </c>
      <c r="L8" s="169"/>
      <c r="M8" s="268"/>
      <c r="N8" s="171">
        <f t="shared" si="4"/>
        <v>0</v>
      </c>
      <c r="O8" s="240">
        <f>SUBTOTAL(9,O9:O39)</f>
        <v>0</v>
      </c>
      <c r="P8" s="240">
        <f>SUBTOTAL(9,P9:P74)</f>
        <v>31467286051.338512</v>
      </c>
      <c r="Q8" s="171">
        <f t="shared" si="5"/>
        <v>0</v>
      </c>
      <c r="R8" s="240">
        <f>SUBTOTAL(9,R9:R39)</f>
        <v>0</v>
      </c>
      <c r="S8" s="240">
        <f>SUBTOTAL(9,S9:S39)</f>
        <v>0</v>
      </c>
      <c r="T8" s="171">
        <f t="shared" si="6"/>
        <v>0</v>
      </c>
      <c r="U8" s="240">
        <f>SUBTOTAL(9,U9:U39)</f>
        <v>0</v>
      </c>
      <c r="V8" s="240">
        <f>SUBTOTAL(9,V9:V39)</f>
        <v>0</v>
      </c>
      <c r="W8" s="171">
        <f t="shared" si="7"/>
        <v>0</v>
      </c>
      <c r="X8" s="240">
        <f>SUBTOTAL(9,X9:X39)</f>
        <v>0</v>
      </c>
      <c r="Y8" s="240">
        <f>SUBTOTAL(9,Y9:Y39)</f>
        <v>0</v>
      </c>
      <c r="Z8" s="171">
        <f t="shared" si="8"/>
        <v>0</v>
      </c>
      <c r="AA8" s="240">
        <f>SUBTOTAL(9,AA9:AA39)</f>
        <v>0</v>
      </c>
      <c r="AB8" s="240">
        <f>SUBTOTAL(9,AB9:AB39)</f>
        <v>0</v>
      </c>
      <c r="AC8" s="168"/>
      <c r="AD8" s="169"/>
      <c r="AE8" s="170" t="str">
        <f t="shared" si="9"/>
        <v>I.1</v>
      </c>
      <c r="AF8" s="171">
        <f t="shared" ref="AF8:BJ8" si="13">SUBTOTAL(9,AF9:AF39)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31063840305.905312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31063840305.905312</v>
      </c>
      <c r="Q10" s="171">
        <f t="shared" si="5"/>
        <v>0</v>
      </c>
      <c r="R10" s="240">
        <f>SUBTOTAL(9,R11:R31)</f>
        <v>0</v>
      </c>
      <c r="S10" s="240">
        <f>SUBTOTAL(9,S11:S31)</f>
        <v>0</v>
      </c>
      <c r="T10" s="171">
        <f t="shared" si="6"/>
        <v>0</v>
      </c>
      <c r="U10" s="240">
        <f>SUBTOTAL(9,U11:U31)</f>
        <v>0</v>
      </c>
      <c r="V10" s="240">
        <f>SUBTOTAL(9,V11:V31)</f>
        <v>0</v>
      </c>
      <c r="W10" s="171">
        <f t="shared" si="7"/>
        <v>0</v>
      </c>
      <c r="X10" s="240">
        <f>SUBTOTAL(9,X11:X31)</f>
        <v>0</v>
      </c>
      <c r="Y10" s="240">
        <f>SUBTOTAL(9,Y11:Y31)</f>
        <v>0</v>
      </c>
      <c r="Z10" s="171">
        <f t="shared" si="8"/>
        <v>0</v>
      </c>
      <c r="AA10" s="240">
        <f>SUBTOTAL(9,AA11:AA31)</f>
        <v>0</v>
      </c>
      <c r="AB10" s="240">
        <f>SUBTOTAL(9,AB11:AB31)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SUBTOTAL(9,AF11:AF31)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464085450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239849999.99999988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10782243775.530586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7067364882.8474131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1273347005.23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790436951.61290276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194046241.93548363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2497726759.4121041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1659287621.7436275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56064918.859085508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88518672.47138983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1410525409.682898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2879422994.0959396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148001370.96774206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60</v>
      </c>
      <c r="D25" s="332"/>
      <c r="E25" s="332" t="s">
        <v>341</v>
      </c>
      <c r="F25" s="332" t="s">
        <v>512</v>
      </c>
      <c r="G25" s="332">
        <v>2786.5766871165602</v>
      </c>
      <c r="H25" s="114" t="s">
        <v>530</v>
      </c>
      <c r="I25" s="176">
        <f t="shared" si="1"/>
        <v>0</v>
      </c>
      <c r="J25" s="179">
        <f t="shared" si="2"/>
        <v>0</v>
      </c>
      <c r="K25" s="176">
        <v>3318575243.4872551</v>
      </c>
      <c r="L25" s="177"/>
      <c r="M25" s="270"/>
      <c r="N25" s="179">
        <f t="shared" si="4"/>
        <v>0</v>
      </c>
      <c r="O25" s="241"/>
      <c r="P25" s="241">
        <v>723562258.0645175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I.1.1.1.2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66</v>
      </c>
      <c r="D26" s="332"/>
      <c r="E26" s="332" t="s">
        <v>513</v>
      </c>
      <c r="F26" s="332" t="s">
        <v>377</v>
      </c>
      <c r="G26" s="332">
        <v>132339.949569939</v>
      </c>
      <c r="H26" s="114" t="s">
        <v>531</v>
      </c>
      <c r="I26" s="176">
        <f t="shared" si="1"/>
        <v>0</v>
      </c>
      <c r="J26" s="179">
        <f t="shared" si="2"/>
        <v>0</v>
      </c>
      <c r="K26" s="176">
        <v>112129837.71817102</v>
      </c>
      <c r="L26" s="177"/>
      <c r="M26" s="270"/>
      <c r="N26" s="179">
        <f t="shared" si="4"/>
        <v>0</v>
      </c>
      <c r="O26" s="241"/>
      <c r="P26" s="241">
        <v>178884323.70967743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si="9"/>
        <v>I.1.1.2.3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59</v>
      </c>
      <c r="D27" s="332"/>
      <c r="E27" s="332" t="s">
        <v>514</v>
      </c>
      <c r="F27" s="332" t="s">
        <v>378</v>
      </c>
      <c r="G27" s="332">
        <v>48918.663323926397</v>
      </c>
      <c r="H27" s="114" t="s">
        <v>532</v>
      </c>
      <c r="I27" s="176">
        <f t="shared" si="1"/>
        <v>0</v>
      </c>
      <c r="J27" s="179">
        <f t="shared" si="2"/>
        <v>0</v>
      </c>
      <c r="K27" s="176">
        <v>1580873903.2258055</v>
      </c>
      <c r="L27" s="177"/>
      <c r="M27" s="270"/>
      <c r="N27" s="179">
        <f t="shared" si="4"/>
        <v>0</v>
      </c>
      <c r="O27" s="241"/>
      <c r="P27" s="241">
        <v>166467556.83870971</v>
      </c>
      <c r="Q27" s="179">
        <f t="shared" si="5"/>
        <v>0</v>
      </c>
      <c r="R27" s="241"/>
      <c r="S27" s="241"/>
      <c r="T27" s="179">
        <f t="shared" si="6"/>
        <v>0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9"/>
        <v>I.1.1.1.1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65</v>
      </c>
      <c r="D28" s="332"/>
      <c r="E28" s="332" t="s">
        <v>515</v>
      </c>
      <c r="F28" s="332" t="s">
        <v>379</v>
      </c>
      <c r="G28" s="332">
        <v>116618.09388589</v>
      </c>
      <c r="H28" s="114" t="s">
        <v>533</v>
      </c>
      <c r="I28" s="176">
        <f t="shared" si="1"/>
        <v>0</v>
      </c>
      <c r="J28" s="179">
        <f t="shared" si="2"/>
        <v>0</v>
      </c>
      <c r="K28" s="176">
        <v>388092483.87096727</v>
      </c>
      <c r="L28" s="177"/>
      <c r="M28" s="270"/>
      <c r="N28" s="179">
        <f t="shared" si="4"/>
        <v>0</v>
      </c>
      <c r="O28" s="241"/>
      <c r="P28" s="241">
        <v>139779072.58064514</v>
      </c>
      <c r="Q28" s="179">
        <f t="shared" si="5"/>
        <v>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9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61</v>
      </c>
      <c r="D29" s="332"/>
      <c r="E29" s="332" t="s">
        <v>516</v>
      </c>
      <c r="F29" s="332" t="s">
        <v>378</v>
      </c>
      <c r="G29" s="332">
        <v>2809.30685705522</v>
      </c>
      <c r="H29" s="114" t="s">
        <v>534</v>
      </c>
      <c r="I29" s="176">
        <f t="shared" si="1"/>
        <v>0</v>
      </c>
      <c r="J29" s="179">
        <f t="shared" si="2"/>
        <v>0</v>
      </c>
      <c r="K29" s="176">
        <v>4995453518.8242083</v>
      </c>
      <c r="L29" s="177"/>
      <c r="M29" s="270"/>
      <c r="N29" s="179">
        <f t="shared" si="4"/>
        <v>0</v>
      </c>
      <c r="O29" s="241"/>
      <c r="P29" s="241">
        <v>139779072.58064514</v>
      </c>
      <c r="Q29" s="179">
        <f t="shared" si="5"/>
        <v>0</v>
      </c>
      <c r="R29" s="241"/>
      <c r="S29" s="241"/>
      <c r="T29" s="179">
        <f t="shared" si="6"/>
        <v>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9"/>
        <v>I.1.1.1.3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60</v>
      </c>
      <c r="D30" s="332"/>
      <c r="E30" s="332" t="s">
        <v>380</v>
      </c>
      <c r="F30" s="332" t="s">
        <v>517</v>
      </c>
      <c r="G30" s="332">
        <v>718930.99645853997</v>
      </c>
      <c r="H30" s="114" t="s">
        <v>535</v>
      </c>
      <c r="I30" s="176">
        <f t="shared" si="1"/>
        <v>0</v>
      </c>
      <c r="J30" s="179">
        <f t="shared" si="2"/>
        <v>0</v>
      </c>
      <c r="K30" s="176">
        <v>3318575243.4872551</v>
      </c>
      <c r="L30" s="177"/>
      <c r="M30" s="270"/>
      <c r="N30" s="179">
        <f t="shared" si="4"/>
        <v>0</v>
      </c>
      <c r="O30" s="241"/>
      <c r="P30" s="241">
        <v>164445967.7419354</v>
      </c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0</v>
      </c>
      <c r="AA30" s="241"/>
      <c r="AB30" s="241"/>
      <c r="AC30" s="176"/>
      <c r="AD30" s="177"/>
      <c r="AE30" s="178" t="str">
        <f t="shared" si="9"/>
        <v>I.1.1.1.2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>
      <c r="C33" s="101"/>
      <c r="D33" s="332"/>
      <c r="E33" s="332"/>
      <c r="F33" s="332"/>
      <c r="G33" s="332"/>
      <c r="H33" s="114"/>
      <c r="I33" s="176"/>
      <c r="J33" s="179"/>
      <c r="K33" s="176"/>
      <c r="L33" s="177"/>
      <c r="M33" s="270"/>
      <c r="N33" s="179"/>
      <c r="O33" s="241"/>
      <c r="P33" s="241"/>
      <c r="Q33" s="179"/>
      <c r="R33" s="241"/>
      <c r="S33" s="241"/>
      <c r="T33" s="179"/>
      <c r="U33" s="241"/>
      <c r="V33" s="241"/>
      <c r="W33" s="179"/>
      <c r="X33" s="241"/>
      <c r="Y33" s="241"/>
      <c r="Z33" s="179"/>
      <c r="AA33" s="241"/>
      <c r="AB33" s="241"/>
      <c r="AC33" s="176"/>
      <c r="AD33" s="177"/>
      <c r="AE33" s="178">
        <f>C33</f>
        <v>0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1:63" s="125" customFormat="1">
      <c r="A34" s="123"/>
      <c r="B34" s="123"/>
      <c r="C34" s="99" t="s">
        <v>222</v>
      </c>
      <c r="D34" s="331"/>
      <c r="E34" s="331"/>
      <c r="F34" s="331"/>
      <c r="G34" s="331"/>
      <c r="H34" s="100" t="s">
        <v>32</v>
      </c>
      <c r="I34" s="168">
        <f>SUMIFS($N34:$AC34,$N$4:$AC$4,"W*")</f>
        <v>0</v>
      </c>
      <c r="J34" s="171">
        <f>SUMIFS($N34:$AC34,$N$4:$AC$4,"F*")</f>
        <v>0</v>
      </c>
      <c r="K34" s="168">
        <f>SUMIFS($N34:$AC34,$N$4:$AC$4,"B*")</f>
        <v>403445745.43319869</v>
      </c>
      <c r="L34" s="169"/>
      <c r="M34" s="268"/>
      <c r="N34" s="171">
        <f>SUMIFS($AF34:$BJ34,$AF$3:$BJ$3,N$3)</f>
        <v>0</v>
      </c>
      <c r="O34" s="240">
        <f>SUBTOTAL(9,O36:O39)</f>
        <v>0</v>
      </c>
      <c r="P34" s="240">
        <f>SUBTOTAL(9,P36:P72)</f>
        <v>403445745.43319869</v>
      </c>
      <c r="Q34" s="171">
        <f>SUMIFS($AF34:$BJ34,$AF$3:$BJ$3,Q$3)</f>
        <v>0</v>
      </c>
      <c r="R34" s="240">
        <f>SUBTOTAL(9,R36:R39)</f>
        <v>0</v>
      </c>
      <c r="S34" s="240">
        <f>SUBTOTAL(9,S36:S39)</f>
        <v>0</v>
      </c>
      <c r="T34" s="171">
        <f>SUMIFS($AF34:$BJ34,$AF$3:$BJ$3,T$3)</f>
        <v>0</v>
      </c>
      <c r="U34" s="240">
        <f>SUBTOTAL(9,U36:U39)</f>
        <v>0</v>
      </c>
      <c r="V34" s="240">
        <f>SUBTOTAL(9,V36:V39)</f>
        <v>0</v>
      </c>
      <c r="W34" s="171">
        <f>SUMIFS($AF34:$BJ34,$AF$3:$BJ$3,W$3)</f>
        <v>0</v>
      </c>
      <c r="X34" s="240">
        <f>SUBTOTAL(9,X36:X39)</f>
        <v>0</v>
      </c>
      <c r="Y34" s="240">
        <f>SUBTOTAL(9,Y36:Y39)</f>
        <v>0</v>
      </c>
      <c r="Z34" s="171">
        <f>SUMIFS($AF34:$BJ34,$AF$3:$BJ$3,Z$3)</f>
        <v>0</v>
      </c>
      <c r="AA34" s="240">
        <f>SUBTOTAL(9,AA36:AA39)</f>
        <v>0</v>
      </c>
      <c r="AB34" s="240">
        <f>SUBTOTAL(9,AB36:AB39)</f>
        <v>0</v>
      </c>
      <c r="AC34" s="168"/>
      <c r="AD34" s="169"/>
      <c r="AE34" s="170" t="str">
        <f>C34</f>
        <v>I.1.1.2</v>
      </c>
      <c r="AF34" s="171">
        <f t="shared" ref="AF34:BJ34" si="15">SUBTOTAL(9,AF36:AF39)</f>
        <v>0</v>
      </c>
      <c r="AG34" s="171">
        <f t="shared" si="15"/>
        <v>0</v>
      </c>
      <c r="AH34" s="171">
        <f t="shared" si="15"/>
        <v>0</v>
      </c>
      <c r="AI34" s="171">
        <f t="shared" si="15"/>
        <v>0</v>
      </c>
      <c r="AJ34" s="171">
        <f t="shared" si="15"/>
        <v>0</v>
      </c>
      <c r="AK34" s="171">
        <f t="shared" si="15"/>
        <v>0</v>
      </c>
      <c r="AL34" s="171">
        <f t="shared" si="15"/>
        <v>0</v>
      </c>
      <c r="AM34" s="171">
        <f t="shared" si="15"/>
        <v>0</v>
      </c>
      <c r="AN34" s="171">
        <f t="shared" si="15"/>
        <v>0</v>
      </c>
      <c r="AO34" s="171">
        <f t="shared" si="15"/>
        <v>0</v>
      </c>
      <c r="AP34" s="171">
        <f t="shared" si="15"/>
        <v>0</v>
      </c>
      <c r="AQ34" s="171">
        <f t="shared" si="15"/>
        <v>0</v>
      </c>
      <c r="AR34" s="171">
        <f t="shared" si="15"/>
        <v>0</v>
      </c>
      <c r="AS34" s="171">
        <f t="shared" si="15"/>
        <v>0</v>
      </c>
      <c r="AT34" s="171">
        <f t="shared" si="15"/>
        <v>0</v>
      </c>
      <c r="AU34" s="171">
        <f t="shared" si="15"/>
        <v>0</v>
      </c>
      <c r="AV34" s="171">
        <f t="shared" si="15"/>
        <v>0</v>
      </c>
      <c r="AW34" s="171">
        <f t="shared" si="15"/>
        <v>0</v>
      </c>
      <c r="AX34" s="171">
        <f t="shared" si="15"/>
        <v>0</v>
      </c>
      <c r="AY34" s="171">
        <f t="shared" si="15"/>
        <v>0</v>
      </c>
      <c r="AZ34" s="171">
        <f t="shared" si="15"/>
        <v>0</v>
      </c>
      <c r="BA34" s="171">
        <f t="shared" si="15"/>
        <v>0</v>
      </c>
      <c r="BB34" s="171">
        <f t="shared" si="15"/>
        <v>0</v>
      </c>
      <c r="BC34" s="171">
        <f t="shared" si="15"/>
        <v>0</v>
      </c>
      <c r="BD34" s="171">
        <f t="shared" si="15"/>
        <v>0</v>
      </c>
      <c r="BE34" s="171">
        <f t="shared" si="15"/>
        <v>0</v>
      </c>
      <c r="BF34" s="171">
        <f t="shared" si="15"/>
        <v>0</v>
      </c>
      <c r="BG34" s="171">
        <f t="shared" si="15"/>
        <v>0</v>
      </c>
      <c r="BH34" s="171">
        <f t="shared" si="15"/>
        <v>0</v>
      </c>
      <c r="BI34" s="171">
        <f t="shared" si="15"/>
        <v>0</v>
      </c>
      <c r="BJ34" s="171">
        <f t="shared" si="15"/>
        <v>0</v>
      </c>
      <c r="BK34" s="277"/>
    </row>
    <row r="35" spans="1:63" s="125" customFormat="1">
      <c r="A35" s="123"/>
      <c r="B35" s="123"/>
      <c r="C35" s="99"/>
      <c r="D35" s="331" t="s">
        <v>382</v>
      </c>
      <c r="E35" s="331" t="s">
        <v>405</v>
      </c>
      <c r="F35" s="331"/>
      <c r="G35" s="331">
        <v>185234.51472392699</v>
      </c>
      <c r="H35" s="100"/>
      <c r="I35" s="168"/>
      <c r="J35" s="171"/>
      <c r="K35" s="168"/>
      <c r="L35" s="169"/>
      <c r="M35" s="268"/>
      <c r="N35" s="171"/>
      <c r="O35" s="240"/>
      <c r="P35" s="240"/>
      <c r="Q35" s="171"/>
      <c r="R35" s="240"/>
      <c r="S35" s="240"/>
      <c r="T35" s="171"/>
      <c r="U35" s="240"/>
      <c r="V35" s="240"/>
      <c r="W35" s="171"/>
      <c r="X35" s="240"/>
      <c r="Y35" s="240"/>
      <c r="Z35" s="171"/>
      <c r="AA35" s="240"/>
      <c r="AB35" s="240"/>
      <c r="AC35" s="168"/>
      <c r="AD35" s="169"/>
      <c r="AE35" s="170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277"/>
    </row>
    <row r="36" spans="1:63">
      <c r="C36" s="101" t="s">
        <v>64</v>
      </c>
      <c r="D36" s="332" t="s">
        <v>382</v>
      </c>
      <c r="E36" s="332" t="s">
        <v>406</v>
      </c>
      <c r="F36" s="332" t="s">
        <v>407</v>
      </c>
      <c r="G36" s="332">
        <v>189810</v>
      </c>
      <c r="H36" s="338" t="s">
        <v>388</v>
      </c>
      <c r="I36" s="176">
        <f t="shared" ref="I36:I71" si="16">SUMIFS($N36:$AC36,$N$4:$AC$4,"W*")</f>
        <v>0</v>
      </c>
      <c r="J36" s="179">
        <f t="shared" ref="J36:J71" si="17">SUMIFS($N36:$AC36,$N$4:$AC$4,"F*")</f>
        <v>0</v>
      </c>
      <c r="K36" s="176">
        <v>25000000</v>
      </c>
      <c r="L36" s="177"/>
      <c r="M36" s="270"/>
      <c r="N36" s="179">
        <f t="shared" ref="N36:N71" si="18">SUMIFS($AF36:$BJ36,$AF$3:$BJ$3,N$3)</f>
        <v>0</v>
      </c>
      <c r="O36" s="241"/>
      <c r="P36" s="241">
        <v>25000000</v>
      </c>
      <c r="Q36" s="179">
        <f t="shared" ref="Q36:Q71" si="19">SUMIFS($AF36:$BJ36,$AF$3:$BJ$3,Q$3)</f>
        <v>0</v>
      </c>
      <c r="R36" s="241"/>
      <c r="S36" s="241"/>
      <c r="T36" s="179">
        <f t="shared" ref="T36:T71" si="20">SUMIFS($AF36:$BJ36,$AF$3:$BJ$3,T$3)</f>
        <v>0</v>
      </c>
      <c r="U36" s="241"/>
      <c r="V36" s="241"/>
      <c r="W36" s="179">
        <f t="shared" ref="W36:W71" si="21">SUMIFS($AF36:$BJ36,$AF$3:$BJ$3,W$3)</f>
        <v>0</v>
      </c>
      <c r="X36" s="241"/>
      <c r="Y36" s="241"/>
      <c r="Z36" s="179">
        <f t="shared" ref="Z36:Z71" si="22">SUMIFS($AF36:$BJ36,$AF$3:$BJ$3,Z$3)</f>
        <v>0</v>
      </c>
      <c r="AA36" s="241"/>
      <c r="AB36" s="241"/>
      <c r="AC36" s="176"/>
      <c r="AD36" s="177"/>
      <c r="AE36" s="178" t="str">
        <f t="shared" ref="AE36:AE65" si="23">C36</f>
        <v>I.1.1.2.1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65</v>
      </c>
      <c r="D37" s="332"/>
      <c r="E37" s="332" t="s">
        <v>408</v>
      </c>
      <c r="F37" s="332" t="s">
        <v>409</v>
      </c>
      <c r="G37" s="332">
        <v>49049.079754601204</v>
      </c>
      <c r="H37" s="338" t="s">
        <v>389</v>
      </c>
      <c r="I37" s="176">
        <f t="shared" si="16"/>
        <v>0</v>
      </c>
      <c r="J37" s="179">
        <f t="shared" si="17"/>
        <v>0</v>
      </c>
      <c r="K37" s="176">
        <v>10000000</v>
      </c>
      <c r="L37" s="177"/>
      <c r="M37" s="270"/>
      <c r="N37" s="179">
        <f t="shared" si="18"/>
        <v>0</v>
      </c>
      <c r="O37" s="241"/>
      <c r="P37" s="241">
        <v>10000000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I.1.1.2.2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66</v>
      </c>
      <c r="D38" s="332"/>
      <c r="E38" s="332" t="s">
        <v>410</v>
      </c>
      <c r="F38" s="332" t="s">
        <v>411</v>
      </c>
      <c r="G38" s="332">
        <v>1322974.696384121</v>
      </c>
      <c r="H38" s="338" t="s">
        <v>390</v>
      </c>
      <c r="I38" s="176">
        <f t="shared" si="16"/>
        <v>0</v>
      </c>
      <c r="J38" s="179">
        <f t="shared" si="17"/>
        <v>0</v>
      </c>
      <c r="K38" s="176">
        <v>17500000</v>
      </c>
      <c r="L38" s="177"/>
      <c r="M38" s="270"/>
      <c r="N38" s="179">
        <f t="shared" si="18"/>
        <v>0</v>
      </c>
      <c r="O38" s="241"/>
      <c r="P38" s="241">
        <v>17500000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I.1.1.2.3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67</v>
      </c>
      <c r="D39" s="332"/>
      <c r="E39" s="332" t="s">
        <v>412</v>
      </c>
      <c r="F39" s="332" t="s">
        <v>413</v>
      </c>
      <c r="G39" s="332">
        <v>867161.33531870099</v>
      </c>
      <c r="H39" s="338" t="s">
        <v>391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7500000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I.1.1.2.4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477</v>
      </c>
      <c r="D40" s="332"/>
      <c r="E40" s="332" t="s">
        <v>414</v>
      </c>
      <c r="F40" s="332" t="s">
        <v>415</v>
      </c>
      <c r="G40" s="332">
        <v>718930.99645853997</v>
      </c>
      <c r="H40" s="338" t="s">
        <v>393</v>
      </c>
      <c r="I40" s="176">
        <f t="shared" si="16"/>
        <v>0</v>
      </c>
      <c r="J40" s="179">
        <f t="shared" si="17"/>
        <v>0</v>
      </c>
      <c r="K40" s="176">
        <v>8000000</v>
      </c>
      <c r="L40" s="177"/>
      <c r="M40" s="270"/>
      <c r="N40" s="179">
        <f t="shared" si="18"/>
        <v>0</v>
      </c>
      <c r="O40" s="241"/>
      <c r="P40" s="241">
        <v>15000000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I.1.1.2.5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478</v>
      </c>
      <c r="D41" s="332"/>
      <c r="E41" s="332" t="s">
        <v>416</v>
      </c>
      <c r="F41" s="332" t="s">
        <v>417</v>
      </c>
      <c r="G41" s="332">
        <v>193972.25806451601</v>
      </c>
      <c r="H41" s="338" t="s">
        <v>519</v>
      </c>
      <c r="I41" s="176">
        <f t="shared" si="16"/>
        <v>0</v>
      </c>
      <c r="J41" s="179">
        <f t="shared" si="17"/>
        <v>0</v>
      </c>
      <c r="K41" s="176">
        <v>15000000</v>
      </c>
      <c r="L41" s="177"/>
      <c r="M41" s="270"/>
      <c r="N41" s="179">
        <f t="shared" si="18"/>
        <v>0</v>
      </c>
      <c r="O41" s="241"/>
      <c r="P41" s="241">
        <v>12000000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I.1.1.2.6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479</v>
      </c>
      <c r="D42" s="332"/>
      <c r="E42" s="332" t="s">
        <v>449</v>
      </c>
      <c r="F42" s="332" t="s">
        <v>450</v>
      </c>
      <c r="G42" s="332">
        <v>47618.709677419298</v>
      </c>
      <c r="H42" s="338" t="s">
        <v>520</v>
      </c>
      <c r="I42" s="176">
        <f t="shared" si="16"/>
        <v>0</v>
      </c>
      <c r="J42" s="179">
        <f t="shared" si="17"/>
        <v>0</v>
      </c>
      <c r="K42" s="176">
        <v>7500000</v>
      </c>
      <c r="L42" s="177"/>
      <c r="M42" s="270"/>
      <c r="N42" s="179">
        <f t="shared" si="18"/>
        <v>0</v>
      </c>
      <c r="O42" s="241"/>
      <c r="P42" s="241">
        <v>6000000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I.1.1.2.7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480</v>
      </c>
      <c r="D43" s="332"/>
      <c r="E43" s="332" t="s">
        <v>414</v>
      </c>
      <c r="F43" s="332" t="s">
        <v>452</v>
      </c>
      <c r="G43" s="332">
        <v>612939.08206431998</v>
      </c>
      <c r="H43" s="114" t="s">
        <v>536</v>
      </c>
      <c r="I43" s="176">
        <f t="shared" si="16"/>
        <v>0</v>
      </c>
      <c r="J43" s="179">
        <f t="shared" si="17"/>
        <v>0</v>
      </c>
      <c r="K43" s="176">
        <v>7500000</v>
      </c>
      <c r="L43" s="177"/>
      <c r="M43" s="270"/>
      <c r="N43" s="179">
        <f t="shared" si="18"/>
        <v>0</v>
      </c>
      <c r="O43" s="241"/>
      <c r="P43" s="241">
        <v>12500000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I.1.1.2.8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481</v>
      </c>
      <c r="D44" s="332"/>
      <c r="E44" s="332" t="s">
        <v>454</v>
      </c>
      <c r="F44" s="332" t="s">
        <v>452</v>
      </c>
      <c r="G44" s="332">
        <v>407187.146440154</v>
      </c>
      <c r="H44" s="114" t="s">
        <v>537</v>
      </c>
      <c r="I44" s="176">
        <f t="shared" si="16"/>
        <v>0</v>
      </c>
      <c r="J44" s="179">
        <f t="shared" si="17"/>
        <v>0</v>
      </c>
      <c r="K44" s="176">
        <v>7500000</v>
      </c>
      <c r="L44" s="177"/>
      <c r="M44" s="270"/>
      <c r="N44" s="179">
        <f t="shared" si="18"/>
        <v>0</v>
      </c>
      <c r="O44" s="241"/>
      <c r="P44" s="241">
        <v>12500000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482</v>
      </c>
      <c r="D45" s="332"/>
      <c r="E45" s="332" t="s">
        <v>456</v>
      </c>
      <c r="F45" s="332" t="s">
        <v>457</v>
      </c>
      <c r="G45" s="332">
        <v>13758.262296708101</v>
      </c>
      <c r="H45" s="114" t="s">
        <v>538</v>
      </c>
      <c r="I45" s="176">
        <f t="shared" si="16"/>
        <v>0</v>
      </c>
      <c r="J45" s="179">
        <f t="shared" si="17"/>
        <v>0</v>
      </c>
      <c r="K45" s="176">
        <v>7500000</v>
      </c>
      <c r="L45" s="177"/>
      <c r="M45" s="270"/>
      <c r="N45" s="179">
        <f t="shared" si="18"/>
        <v>0</v>
      </c>
      <c r="O45" s="241"/>
      <c r="P45" s="241">
        <v>12500000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483</v>
      </c>
      <c r="D46" s="332"/>
      <c r="E46" s="332" t="s">
        <v>459</v>
      </c>
      <c r="F46" s="332" t="s">
        <v>460</v>
      </c>
      <c r="G46" s="332">
        <v>21722.373612611002</v>
      </c>
      <c r="H46" s="114" t="s">
        <v>539</v>
      </c>
      <c r="I46" s="176">
        <f t="shared" si="16"/>
        <v>0</v>
      </c>
      <c r="J46" s="179">
        <f t="shared" si="17"/>
        <v>0</v>
      </c>
      <c r="K46" s="176">
        <v>7500000</v>
      </c>
      <c r="L46" s="177"/>
      <c r="M46" s="270"/>
      <c r="N46" s="179">
        <f t="shared" si="18"/>
        <v>0</v>
      </c>
      <c r="O46" s="241"/>
      <c r="P46" s="241">
        <v>8000000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I.1.1.2.11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484</v>
      </c>
      <c r="D47" s="332"/>
      <c r="E47" s="332" t="s">
        <v>462</v>
      </c>
      <c r="F47" s="332" t="s">
        <v>463</v>
      </c>
      <c r="G47" s="332">
        <v>346141.20483015903</v>
      </c>
      <c r="H47" s="114" t="s">
        <v>540</v>
      </c>
      <c r="I47" s="176">
        <f t="shared" si="16"/>
        <v>0</v>
      </c>
      <c r="J47" s="179">
        <f t="shared" si="17"/>
        <v>0</v>
      </c>
      <c r="K47" s="176">
        <v>8100000</v>
      </c>
      <c r="L47" s="177"/>
      <c r="M47" s="270"/>
      <c r="N47" s="179">
        <f t="shared" si="18"/>
        <v>0</v>
      </c>
      <c r="O47" s="241"/>
      <c r="P47" s="241">
        <v>5000000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I.1.1.2.12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485</v>
      </c>
      <c r="D48" s="332"/>
      <c r="E48" s="332"/>
      <c r="F48" s="332" t="s">
        <v>418</v>
      </c>
      <c r="G48" s="332">
        <v>706606.86971679504</v>
      </c>
      <c r="H48" s="114" t="s">
        <v>451</v>
      </c>
      <c r="I48" s="176">
        <f t="shared" si="16"/>
        <v>0</v>
      </c>
      <c r="J48" s="179">
        <f t="shared" si="17"/>
        <v>0</v>
      </c>
      <c r="K48" s="176">
        <v>9953640</v>
      </c>
      <c r="L48" s="177"/>
      <c r="M48" s="270"/>
      <c r="N48" s="179">
        <f t="shared" si="18"/>
        <v>0</v>
      </c>
      <c r="O48" s="241"/>
      <c r="P48" s="241">
        <v>7500000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I.1.1.2.13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486</v>
      </c>
      <c r="D49" s="332"/>
      <c r="E49" s="332"/>
      <c r="F49" s="332" t="s">
        <v>419</v>
      </c>
      <c r="G49" s="332">
        <v>36319.354838709703</v>
      </c>
      <c r="H49" s="114" t="s">
        <v>453</v>
      </c>
      <c r="I49" s="176">
        <f t="shared" si="16"/>
        <v>0</v>
      </c>
      <c r="J49" s="179">
        <f t="shared" si="17"/>
        <v>0</v>
      </c>
      <c r="K49" s="176">
        <v>2211152.666666985</v>
      </c>
      <c r="L49" s="177"/>
      <c r="M49" s="270"/>
      <c r="N49" s="179">
        <f t="shared" si="18"/>
        <v>0</v>
      </c>
      <c r="O49" s="241"/>
      <c r="P49" s="241">
        <v>7500000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I.1.1.2.14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487</v>
      </c>
      <c r="D50" s="332"/>
      <c r="E50" s="332"/>
      <c r="F50" s="332" t="s">
        <v>420</v>
      </c>
      <c r="G50" s="332">
        <v>177561.29032258099</v>
      </c>
      <c r="H50" s="114" t="s">
        <v>455</v>
      </c>
      <c r="I50" s="176">
        <f t="shared" si="16"/>
        <v>0</v>
      </c>
      <c r="J50" s="179">
        <f t="shared" si="17"/>
        <v>0</v>
      </c>
      <c r="K50" s="176">
        <v>5457693.333333333</v>
      </c>
      <c r="L50" s="177"/>
      <c r="M50" s="270"/>
      <c r="N50" s="179">
        <f t="shared" si="18"/>
        <v>0</v>
      </c>
      <c r="O50" s="241"/>
      <c r="P50" s="241">
        <v>7500000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I.1.1.2.15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488</v>
      </c>
      <c r="D51" s="332"/>
      <c r="E51" s="332"/>
      <c r="F51" s="332" t="s">
        <v>396</v>
      </c>
      <c r="G51" s="332">
        <v>43897.993548387101</v>
      </c>
      <c r="H51" s="114" t="s">
        <v>458</v>
      </c>
      <c r="I51" s="176">
        <f t="shared" si="16"/>
        <v>0</v>
      </c>
      <c r="J51" s="179">
        <f t="shared" si="17"/>
        <v>0</v>
      </c>
      <c r="K51" s="176">
        <v>666666.66666666663</v>
      </c>
      <c r="L51" s="177"/>
      <c r="M51" s="270"/>
      <c r="N51" s="179">
        <f t="shared" si="18"/>
        <v>0</v>
      </c>
      <c r="O51" s="241"/>
      <c r="P51" s="241">
        <v>7500000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I.1.1.2.16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489</v>
      </c>
      <c r="D52" s="332"/>
      <c r="E52" s="332" t="s">
        <v>421</v>
      </c>
      <c r="F52" s="332" t="s">
        <v>105</v>
      </c>
      <c r="G52" s="332">
        <v>40850.934193548397</v>
      </c>
      <c r="H52" s="114" t="s">
        <v>461</v>
      </c>
      <c r="I52" s="176">
        <f t="shared" si="16"/>
        <v>0</v>
      </c>
      <c r="J52" s="179">
        <f t="shared" si="17"/>
        <v>0</v>
      </c>
      <c r="K52" s="176">
        <v>666666.66666666663</v>
      </c>
      <c r="L52" s="177"/>
      <c r="M52" s="270"/>
      <c r="N52" s="179">
        <f t="shared" si="18"/>
        <v>0</v>
      </c>
      <c r="O52" s="241"/>
      <c r="P52" s="241">
        <v>7500000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I.1.1.2.17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490</v>
      </c>
      <c r="D53" s="332"/>
      <c r="E53" s="332" t="s">
        <v>422</v>
      </c>
      <c r="F53" s="332" t="s">
        <v>397</v>
      </c>
      <c r="G53" s="332">
        <v>34301.612903225803</v>
      </c>
      <c r="H53" s="114" t="s">
        <v>521</v>
      </c>
      <c r="I53" s="176">
        <f t="shared" si="16"/>
        <v>0</v>
      </c>
      <c r="J53" s="179">
        <f t="shared" si="17"/>
        <v>0</v>
      </c>
      <c r="K53" s="176">
        <v>150000000</v>
      </c>
      <c r="L53" s="177"/>
      <c r="M53" s="270"/>
      <c r="N53" s="179">
        <f t="shared" si="18"/>
        <v>0</v>
      </c>
      <c r="O53" s="241"/>
      <c r="P53" s="241">
        <v>8100000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I.1.1.2.18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491</v>
      </c>
      <c r="D54" s="332"/>
      <c r="E54" s="332" t="s">
        <v>423</v>
      </c>
      <c r="F54" s="332" t="s">
        <v>466</v>
      </c>
      <c r="G54" s="332">
        <v>34301.612903225803</v>
      </c>
      <c r="H54" s="114" t="s">
        <v>464</v>
      </c>
      <c r="I54" s="176">
        <f t="shared" si="16"/>
        <v>0</v>
      </c>
      <c r="J54" s="179">
        <f t="shared" si="17"/>
        <v>0</v>
      </c>
      <c r="K54" s="176">
        <v>10000000</v>
      </c>
      <c r="L54" s="177"/>
      <c r="M54" s="270"/>
      <c r="N54" s="179">
        <f t="shared" si="18"/>
        <v>0</v>
      </c>
      <c r="O54" s="241"/>
      <c r="P54" s="241">
        <v>8100000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I.1.1.2.19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492</v>
      </c>
      <c r="D55" s="332"/>
      <c r="E55" s="332" t="s">
        <v>524</v>
      </c>
      <c r="F55" s="332" t="s">
        <v>33</v>
      </c>
      <c r="G55" s="332">
        <v>40354.838709677402</v>
      </c>
      <c r="H55" s="114" t="s">
        <v>541</v>
      </c>
      <c r="I55" s="176">
        <f t="shared" si="16"/>
        <v>0</v>
      </c>
      <c r="J55" s="179">
        <f t="shared" si="17"/>
        <v>0</v>
      </c>
      <c r="K55" s="176">
        <v>666666.66666666663</v>
      </c>
      <c r="L55" s="177"/>
      <c r="M55" s="270"/>
      <c r="N55" s="179">
        <f t="shared" si="18"/>
        <v>0</v>
      </c>
      <c r="O55" s="241"/>
      <c r="P55" s="241">
        <v>5000000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493</v>
      </c>
      <c r="D56" s="332"/>
      <c r="E56" s="332" t="s">
        <v>424</v>
      </c>
      <c r="F56" s="332" t="s">
        <v>398</v>
      </c>
      <c r="G56" s="332"/>
      <c r="H56" s="114" t="s">
        <v>394</v>
      </c>
      <c r="I56" s="176">
        <f t="shared" si="16"/>
        <v>0</v>
      </c>
      <c r="J56" s="179">
        <f t="shared" si="17"/>
        <v>0</v>
      </c>
      <c r="K56" s="176">
        <v>23100000</v>
      </c>
      <c r="L56" s="177"/>
      <c r="M56" s="270"/>
      <c r="N56" s="179">
        <f t="shared" si="18"/>
        <v>0</v>
      </c>
      <c r="O56" s="241"/>
      <c r="P56" s="241">
        <v>15650280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494</v>
      </c>
      <c r="D57" s="332"/>
      <c r="E57" s="332" t="s">
        <v>425</v>
      </c>
      <c r="F57" s="332" t="s">
        <v>399</v>
      </c>
      <c r="G57" s="332"/>
      <c r="H57" s="114" t="s">
        <v>395</v>
      </c>
      <c r="I57" s="176">
        <f t="shared" si="16"/>
        <v>0</v>
      </c>
      <c r="J57" s="179">
        <f t="shared" si="17"/>
        <v>0</v>
      </c>
      <c r="K57" s="176">
        <v>10000000</v>
      </c>
      <c r="L57" s="177"/>
      <c r="M57" s="270"/>
      <c r="N57" s="179">
        <f t="shared" si="18"/>
        <v>0</v>
      </c>
      <c r="O57" s="241"/>
      <c r="P57" s="241">
        <v>2211152.666666985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495</v>
      </c>
      <c r="D58" s="332"/>
      <c r="E58" s="332" t="s">
        <v>426</v>
      </c>
      <c r="F58" s="332" t="s">
        <v>400</v>
      </c>
      <c r="G58" s="332"/>
      <c r="H58" s="114" t="s">
        <v>396</v>
      </c>
      <c r="I58" s="176">
        <f t="shared" si="16"/>
        <v>0</v>
      </c>
      <c r="J58" s="179">
        <f t="shared" si="17"/>
        <v>0</v>
      </c>
      <c r="K58" s="176">
        <v>20000000</v>
      </c>
      <c r="L58" s="177"/>
      <c r="M58" s="270"/>
      <c r="N58" s="179">
        <f t="shared" si="18"/>
        <v>0</v>
      </c>
      <c r="O58" s="241"/>
      <c r="P58" s="241">
        <v>6032693.333333333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496</v>
      </c>
      <c r="D59" s="332"/>
      <c r="E59" s="332" t="s">
        <v>427</v>
      </c>
      <c r="F59" s="332" t="s">
        <v>401</v>
      </c>
      <c r="G59" s="332">
        <v>613.49693251533745</v>
      </c>
      <c r="H59" s="114" t="s">
        <v>105</v>
      </c>
      <c r="I59" s="176">
        <f t="shared" si="16"/>
        <v>0</v>
      </c>
      <c r="J59" s="179">
        <f t="shared" si="17"/>
        <v>0</v>
      </c>
      <c r="K59" s="176">
        <v>15357142.857142856</v>
      </c>
      <c r="L59" s="177"/>
      <c r="M59" s="270"/>
      <c r="N59" s="179">
        <f t="shared" si="18"/>
        <v>0</v>
      </c>
      <c r="O59" s="241"/>
      <c r="P59" s="241">
        <v>666666.66666666663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I.1.1.2.24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497</v>
      </c>
      <c r="D60" s="332"/>
      <c r="E60" s="332" t="s">
        <v>467</v>
      </c>
      <c r="F60" s="332" t="s">
        <v>468</v>
      </c>
      <c r="G60" s="332">
        <v>613.49693251533745</v>
      </c>
      <c r="H60" s="114" t="s">
        <v>397</v>
      </c>
      <c r="I60" s="176">
        <f t="shared" si="16"/>
        <v>0</v>
      </c>
      <c r="J60" s="179">
        <f t="shared" si="17"/>
        <v>0</v>
      </c>
      <c r="K60" s="176">
        <v>8142857.1428571427</v>
      </c>
      <c r="L60" s="177"/>
      <c r="M60" s="270"/>
      <c r="N60" s="179">
        <f t="shared" si="18"/>
        <v>0</v>
      </c>
      <c r="O60" s="241"/>
      <c r="P60" s="241">
        <v>666666.66666666663</v>
      </c>
      <c r="Q60" s="179">
        <f t="shared" si="19"/>
        <v>0</v>
      </c>
      <c r="R60" s="241"/>
      <c r="S60" s="241"/>
      <c r="T60" s="179">
        <f t="shared" si="20"/>
        <v>0</v>
      </c>
      <c r="U60" s="241"/>
      <c r="V60" s="241"/>
      <c r="W60" s="179">
        <f t="shared" si="21"/>
        <v>0</v>
      </c>
      <c r="X60" s="241"/>
      <c r="Y60" s="241"/>
      <c r="Z60" s="179">
        <f t="shared" si="22"/>
        <v>0</v>
      </c>
      <c r="AA60" s="241"/>
      <c r="AB60" s="241"/>
      <c r="AC60" s="176"/>
      <c r="AD60" s="177"/>
      <c r="AE60" s="178" t="str">
        <f t="shared" si="23"/>
        <v>I.1.1.2.25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498</v>
      </c>
      <c r="D61" s="332"/>
      <c r="E61" s="332" t="s">
        <v>469</v>
      </c>
      <c r="F61" s="332" t="s">
        <v>470</v>
      </c>
      <c r="G61" s="332">
        <v>9202.4539877300613</v>
      </c>
      <c r="H61" s="114" t="s">
        <v>33</v>
      </c>
      <c r="I61" s="176">
        <f t="shared" si="16"/>
        <v>0</v>
      </c>
      <c r="J61" s="179">
        <f t="shared" si="17"/>
        <v>0</v>
      </c>
      <c r="K61" s="176">
        <v>150000000</v>
      </c>
      <c r="L61" s="177"/>
      <c r="M61" s="270"/>
      <c r="N61" s="179">
        <f t="shared" si="18"/>
        <v>0</v>
      </c>
      <c r="O61" s="241"/>
      <c r="P61" s="241">
        <v>10000000</v>
      </c>
      <c r="Q61" s="179">
        <f t="shared" si="19"/>
        <v>0</v>
      </c>
      <c r="R61" s="241"/>
      <c r="S61" s="241"/>
      <c r="T61" s="179">
        <f t="shared" si="20"/>
        <v>0</v>
      </c>
      <c r="U61" s="241"/>
      <c r="V61" s="241"/>
      <c r="W61" s="179">
        <f t="shared" si="21"/>
        <v>0</v>
      </c>
      <c r="X61" s="241"/>
      <c r="Y61" s="241"/>
      <c r="Z61" s="179">
        <f t="shared" si="22"/>
        <v>0</v>
      </c>
      <c r="AA61" s="241"/>
      <c r="AB61" s="241"/>
      <c r="AC61" s="176"/>
      <c r="AD61" s="177"/>
      <c r="AE61" s="178" t="str">
        <f t="shared" si="23"/>
        <v>I.1.1.2.26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6134.9693251533745</v>
      </c>
      <c r="H62" s="114" t="s">
        <v>502</v>
      </c>
      <c r="I62" s="176">
        <f t="shared" si="16"/>
        <v>0</v>
      </c>
      <c r="J62" s="179">
        <f t="shared" si="17"/>
        <v>0</v>
      </c>
      <c r="K62" s="176">
        <v>0</v>
      </c>
      <c r="L62" s="177"/>
      <c r="M62" s="270"/>
      <c r="N62" s="179">
        <f t="shared" si="18"/>
        <v>0</v>
      </c>
      <c r="O62" s="241"/>
      <c r="P62" s="241">
        <v>20000000</v>
      </c>
      <c r="Q62" s="179">
        <f t="shared" si="19"/>
        <v>0</v>
      </c>
      <c r="R62" s="241"/>
      <c r="S62" s="241"/>
      <c r="T62" s="179">
        <f t="shared" si="20"/>
        <v>0</v>
      </c>
      <c r="U62" s="241"/>
      <c r="V62" s="241"/>
      <c r="W62" s="179">
        <f t="shared" si="21"/>
        <v>0</v>
      </c>
      <c r="X62" s="241"/>
      <c r="Y62" s="241"/>
      <c r="Z62" s="179">
        <f t="shared" si="22"/>
        <v>0</v>
      </c>
      <c r="AA62" s="241"/>
      <c r="AB62" s="241"/>
      <c r="AC62" s="176"/>
      <c r="AD62" s="177"/>
      <c r="AE62" s="178" t="str">
        <f t="shared" si="23"/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613.49693251533745</v>
      </c>
      <c r="H63" s="114" t="s">
        <v>398</v>
      </c>
      <c r="I63" s="176">
        <f t="shared" si="16"/>
        <v>0</v>
      </c>
      <c r="J63" s="179">
        <f t="shared" si="17"/>
        <v>0</v>
      </c>
      <c r="K63" s="176">
        <v>44400000</v>
      </c>
      <c r="L63" s="177"/>
      <c r="M63" s="270"/>
      <c r="N63" s="179">
        <f t="shared" si="18"/>
        <v>0</v>
      </c>
      <c r="O63" s="241"/>
      <c r="P63" s="241">
        <v>666666.66666666663</v>
      </c>
      <c r="Q63" s="179">
        <f t="shared" si="19"/>
        <v>0</v>
      </c>
      <c r="R63" s="241"/>
      <c r="S63" s="241"/>
      <c r="T63" s="179">
        <f t="shared" si="20"/>
        <v>0</v>
      </c>
      <c r="U63" s="241"/>
      <c r="V63" s="241"/>
      <c r="W63" s="179">
        <f t="shared" si="21"/>
        <v>0</v>
      </c>
      <c r="X63" s="241"/>
      <c r="Y63" s="241"/>
      <c r="Z63" s="179">
        <f t="shared" si="22"/>
        <v>0</v>
      </c>
      <c r="AA63" s="241"/>
      <c r="AB63" s="241"/>
      <c r="AC63" s="176"/>
      <c r="AD63" s="177"/>
      <c r="AE63" s="178" t="str">
        <f t="shared" si="23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21257.668711656443</v>
      </c>
      <c r="H64" s="114" t="s">
        <v>399</v>
      </c>
      <c r="I64" s="176">
        <f t="shared" si="16"/>
        <v>0</v>
      </c>
      <c r="J64" s="179">
        <f t="shared" si="17"/>
        <v>0</v>
      </c>
      <c r="K64" s="176">
        <v>10000000</v>
      </c>
      <c r="L64" s="177"/>
      <c r="M64" s="270"/>
      <c r="N64" s="179">
        <f t="shared" si="18"/>
        <v>0</v>
      </c>
      <c r="O64" s="241"/>
      <c r="P64" s="241">
        <v>23100000</v>
      </c>
      <c r="Q64" s="179">
        <f t="shared" si="19"/>
        <v>0</v>
      </c>
      <c r="R64" s="241"/>
      <c r="S64" s="241"/>
      <c r="T64" s="179">
        <f t="shared" si="20"/>
        <v>0</v>
      </c>
      <c r="U64" s="241"/>
      <c r="V64" s="241"/>
      <c r="W64" s="179">
        <f t="shared" si="21"/>
        <v>0</v>
      </c>
      <c r="X64" s="241"/>
      <c r="Y64" s="241"/>
      <c r="Z64" s="179">
        <f t="shared" si="22"/>
        <v>0</v>
      </c>
      <c r="AA64" s="241"/>
      <c r="AB64" s="241"/>
      <c r="AC64" s="176"/>
      <c r="AD64" s="177"/>
      <c r="AE64" s="178" t="str">
        <f t="shared" si="23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9202.4539877300613</v>
      </c>
      <c r="H65" s="114" t="s">
        <v>400</v>
      </c>
      <c r="I65" s="176">
        <f t="shared" si="16"/>
        <v>0</v>
      </c>
      <c r="J65" s="179">
        <f t="shared" si="17"/>
        <v>0</v>
      </c>
      <c r="K65" s="176">
        <v>12576923.076923078</v>
      </c>
      <c r="L65" s="177"/>
      <c r="M65" s="270"/>
      <c r="N65" s="179">
        <f t="shared" si="18"/>
        <v>0</v>
      </c>
      <c r="O65" s="241"/>
      <c r="P65" s="241">
        <v>10000000</v>
      </c>
      <c r="Q65" s="179">
        <f t="shared" si="19"/>
        <v>0</v>
      </c>
      <c r="R65" s="241"/>
      <c r="S65" s="241"/>
      <c r="T65" s="179">
        <f t="shared" si="20"/>
        <v>0</v>
      </c>
      <c r="U65" s="241"/>
      <c r="V65" s="241"/>
      <c r="W65" s="179">
        <f t="shared" si="21"/>
        <v>0</v>
      </c>
      <c r="X65" s="241"/>
      <c r="Y65" s="241"/>
      <c r="Z65" s="179">
        <f t="shared" si="22"/>
        <v>0</v>
      </c>
      <c r="AA65" s="241"/>
      <c r="AB65" s="241"/>
      <c r="AC65" s="176"/>
      <c r="AD65" s="177"/>
      <c r="AE65" s="178" t="str">
        <f t="shared" si="23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18404.907975460123</v>
      </c>
      <c r="H66" s="114" t="s">
        <v>401</v>
      </c>
      <c r="I66" s="176"/>
      <c r="J66" s="179"/>
      <c r="K66" s="176"/>
      <c r="L66" s="177"/>
      <c r="M66" s="270"/>
      <c r="N66" s="179"/>
      <c r="O66" s="241"/>
      <c r="P66" s="241">
        <v>20000000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13190.184049079755</v>
      </c>
      <c r="H67" s="114" t="s">
        <v>468</v>
      </c>
      <c r="I67" s="176"/>
      <c r="J67" s="179"/>
      <c r="K67" s="176"/>
      <c r="L67" s="177"/>
      <c r="M67" s="270"/>
      <c r="N67" s="179"/>
      <c r="O67" s="241"/>
      <c r="P67" s="241">
        <v>15357142.857142856</v>
      </c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499</v>
      </c>
      <c r="D68" s="332"/>
      <c r="E68" s="332" t="s">
        <v>428</v>
      </c>
      <c r="F68" s="332" t="s">
        <v>471</v>
      </c>
      <c r="G68" s="332">
        <v>6993.8650306748468</v>
      </c>
      <c r="H68" s="114" t="s">
        <v>470</v>
      </c>
      <c r="I68" s="176">
        <f t="shared" si="16"/>
        <v>0</v>
      </c>
      <c r="J68" s="179">
        <f t="shared" si="17"/>
        <v>0</v>
      </c>
      <c r="K68" s="176">
        <v>0</v>
      </c>
      <c r="L68" s="177"/>
      <c r="M68" s="270"/>
      <c r="N68" s="179">
        <f t="shared" si="18"/>
        <v>0</v>
      </c>
      <c r="O68" s="241"/>
      <c r="P68" s="241">
        <v>8142857.1428571427</v>
      </c>
      <c r="Q68" s="179">
        <f t="shared" si="19"/>
        <v>0</v>
      </c>
      <c r="R68" s="241"/>
      <c r="S68" s="241"/>
      <c r="T68" s="179">
        <f t="shared" si="20"/>
        <v>0</v>
      </c>
      <c r="U68" s="241"/>
      <c r="V68" s="241"/>
      <c r="W68" s="179">
        <f t="shared" si="21"/>
        <v>0</v>
      </c>
      <c r="X68" s="241"/>
      <c r="Y68" s="241"/>
      <c r="Z68" s="179">
        <f t="shared" si="22"/>
        <v>0</v>
      </c>
      <c r="AA68" s="241"/>
      <c r="AB68" s="241"/>
      <c r="AC68" s="176"/>
      <c r="AD68" s="177"/>
      <c r="AE68" s="178" t="str">
        <f t="shared" ref="AE68:AE71" si="24">C68</f>
        <v>I.1.1.2.27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 t="s">
        <v>500</v>
      </c>
      <c r="D69" s="332"/>
      <c r="E69" s="332" t="s">
        <v>472</v>
      </c>
      <c r="F69" s="332" t="s">
        <v>402</v>
      </c>
      <c r="G69" s="332">
        <v>13905.93047034765</v>
      </c>
      <c r="H69" s="114" t="s">
        <v>402</v>
      </c>
      <c r="I69" s="176">
        <f t="shared" si="16"/>
        <v>0</v>
      </c>
      <c r="J69" s="179">
        <f t="shared" si="17"/>
        <v>0</v>
      </c>
      <c r="K69" s="176">
        <v>44400000</v>
      </c>
      <c r="L69" s="177"/>
      <c r="M69" s="270"/>
      <c r="N69" s="179">
        <f t="shared" si="18"/>
        <v>0</v>
      </c>
      <c r="O69" s="241"/>
      <c r="P69" s="241">
        <v>11929824.561403509</v>
      </c>
      <c r="Q69" s="179">
        <f t="shared" si="19"/>
        <v>0</v>
      </c>
      <c r="R69" s="241"/>
      <c r="S69" s="241"/>
      <c r="T69" s="179">
        <f t="shared" si="20"/>
        <v>0</v>
      </c>
      <c r="U69" s="241"/>
      <c r="V69" s="241"/>
      <c r="W69" s="179">
        <f t="shared" si="21"/>
        <v>0</v>
      </c>
      <c r="X69" s="241"/>
      <c r="Y69" s="241"/>
      <c r="Z69" s="179">
        <f t="shared" si="22"/>
        <v>0</v>
      </c>
      <c r="AA69" s="241"/>
      <c r="AB69" s="241"/>
      <c r="AC69" s="176"/>
      <c r="AD69" s="177"/>
      <c r="AE69" s="178" t="str">
        <f t="shared" si="24"/>
        <v>I.1.1.2.28</v>
      </c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 t="s">
        <v>501</v>
      </c>
      <c r="D70" s="332">
        <v>1.6</v>
      </c>
      <c r="E70" s="332" t="s">
        <v>429</v>
      </c>
      <c r="F70" s="332"/>
      <c r="G70" s="332">
        <v>6952.965235173825</v>
      </c>
      <c r="H70" s="114" t="s">
        <v>503</v>
      </c>
      <c r="I70" s="176">
        <f t="shared" si="16"/>
        <v>0</v>
      </c>
      <c r="J70" s="179">
        <f t="shared" si="17"/>
        <v>0</v>
      </c>
      <c r="K70" s="176">
        <v>10000000</v>
      </c>
      <c r="L70" s="177"/>
      <c r="M70" s="270"/>
      <c r="N70" s="179">
        <f t="shared" si="18"/>
        <v>0</v>
      </c>
      <c r="O70" s="241"/>
      <c r="P70" s="241">
        <v>28333333.333333336</v>
      </c>
      <c r="Q70" s="179">
        <f t="shared" si="19"/>
        <v>0</v>
      </c>
      <c r="R70" s="241"/>
      <c r="S70" s="241"/>
      <c r="T70" s="179">
        <f t="shared" si="20"/>
        <v>0</v>
      </c>
      <c r="U70" s="241"/>
      <c r="V70" s="241"/>
      <c r="W70" s="179">
        <f t="shared" si="21"/>
        <v>0</v>
      </c>
      <c r="X70" s="241"/>
      <c r="Y70" s="241"/>
      <c r="Z70" s="179">
        <f t="shared" si="22"/>
        <v>0</v>
      </c>
      <c r="AA70" s="241"/>
      <c r="AB70" s="241"/>
      <c r="AC70" s="176"/>
      <c r="AD70" s="177"/>
      <c r="AE70" s="178" t="str">
        <f t="shared" si="24"/>
        <v>I.1.1.2.29</v>
      </c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 t="s">
        <v>358</v>
      </c>
      <c r="D71" s="332"/>
      <c r="E71" s="332" t="s">
        <v>430</v>
      </c>
      <c r="F71" s="332" t="s">
        <v>403</v>
      </c>
      <c r="G71" s="332">
        <v>20858.8957055215</v>
      </c>
      <c r="H71" s="114" t="s">
        <v>472</v>
      </c>
      <c r="I71" s="176">
        <f t="shared" si="16"/>
        <v>0</v>
      </c>
      <c r="J71" s="179">
        <f t="shared" si="17"/>
        <v>0</v>
      </c>
      <c r="K71" s="176">
        <v>12576923.076923078</v>
      </c>
      <c r="L71" s="177"/>
      <c r="M71" s="270"/>
      <c r="N71" s="179">
        <f t="shared" si="18"/>
        <v>0</v>
      </c>
      <c r="O71" s="241"/>
      <c r="P71" s="241">
        <v>22200000</v>
      </c>
      <c r="Q71" s="179">
        <f t="shared" si="19"/>
        <v>0</v>
      </c>
      <c r="R71" s="241"/>
      <c r="S71" s="241"/>
      <c r="T71" s="179">
        <f t="shared" si="20"/>
        <v>0</v>
      </c>
      <c r="U71" s="241"/>
      <c r="V71" s="241"/>
      <c r="W71" s="179">
        <f t="shared" si="21"/>
        <v>0</v>
      </c>
      <c r="X71" s="241"/>
      <c r="Y71" s="241"/>
      <c r="Z71" s="179">
        <f t="shared" si="22"/>
        <v>0</v>
      </c>
      <c r="AA71" s="241"/>
      <c r="AB71" s="241"/>
      <c r="AC71" s="176"/>
      <c r="AD71" s="177"/>
      <c r="AE71" s="178" t="str">
        <f t="shared" si="24"/>
        <v>I.1.1.1.70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/>
      <c r="D72" s="332"/>
      <c r="E72" s="332"/>
      <c r="F72" s="332"/>
      <c r="G72" s="332">
        <v>10030.6748466258</v>
      </c>
      <c r="H72" s="114" t="s">
        <v>404</v>
      </c>
      <c r="I72" s="176"/>
      <c r="J72" s="179"/>
      <c r="K72" s="176"/>
      <c r="L72" s="177"/>
      <c r="M72" s="270"/>
      <c r="N72" s="179"/>
      <c r="O72" s="241"/>
      <c r="P72" s="241">
        <v>6288461.538461539</v>
      </c>
      <c r="Q72" s="179"/>
      <c r="R72" s="241"/>
      <c r="S72" s="241"/>
      <c r="T72" s="179"/>
      <c r="U72" s="241"/>
      <c r="V72" s="241"/>
      <c r="W72" s="179"/>
      <c r="X72" s="241"/>
      <c r="Y72" s="241"/>
      <c r="Z72" s="179"/>
      <c r="AA72" s="241"/>
      <c r="AB72" s="241"/>
      <c r="AC72" s="176"/>
      <c r="AD72" s="177"/>
      <c r="AE72" s="178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>
      <c r="C73" s="101"/>
      <c r="D73" s="332"/>
      <c r="E73" s="332"/>
      <c r="F73" s="332"/>
      <c r="G73" s="332"/>
      <c r="H73" s="114"/>
      <c r="I73" s="176"/>
      <c r="J73" s="179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/>
      <c r="D74" s="332"/>
      <c r="E74" s="332"/>
      <c r="F74" s="332"/>
      <c r="G74" s="332"/>
      <c r="H74" s="114"/>
      <c r="I74" s="286"/>
      <c r="J74" s="261"/>
      <c r="K74" s="176"/>
      <c r="L74" s="177"/>
      <c r="M74" s="270"/>
      <c r="N74" s="179"/>
      <c r="O74" s="241"/>
      <c r="P74" s="241"/>
      <c r="Q74" s="179"/>
      <c r="R74" s="241"/>
      <c r="S74" s="241"/>
      <c r="T74" s="179"/>
      <c r="U74" s="241"/>
      <c r="V74" s="241"/>
      <c r="W74" s="179"/>
      <c r="X74" s="241"/>
      <c r="Y74" s="241"/>
      <c r="Z74" s="179"/>
      <c r="AA74" s="241"/>
      <c r="AB74" s="241"/>
      <c r="AC74" s="176"/>
      <c r="AD74" s="177"/>
      <c r="AE74" s="178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18"/>
      <c r="D75" s="333"/>
      <c r="E75" s="333"/>
      <c r="F75" s="333"/>
      <c r="G75" s="333"/>
      <c r="H75" s="119"/>
      <c r="I75" s="180"/>
      <c r="J75" s="260"/>
      <c r="K75" s="180"/>
      <c r="L75" s="177"/>
      <c r="M75" s="271"/>
      <c r="N75" s="181"/>
      <c r="O75" s="242"/>
      <c r="P75" s="242"/>
      <c r="Q75" s="181"/>
      <c r="R75" s="242"/>
      <c r="S75" s="242"/>
      <c r="T75" s="181"/>
      <c r="U75" s="242"/>
      <c r="V75" s="242"/>
      <c r="W75" s="181"/>
      <c r="X75" s="242"/>
      <c r="Y75" s="242"/>
      <c r="Z75" s="181"/>
      <c r="AA75" s="242"/>
      <c r="AB75" s="242"/>
      <c r="AC75" s="182"/>
      <c r="AD75" s="177"/>
      <c r="AE75" s="183"/>
      <c r="AF75" s="184"/>
      <c r="AG75" s="184"/>
      <c r="AH75" s="184"/>
      <c r="AI75" s="184"/>
      <c r="AJ75" s="184"/>
      <c r="AK75" s="184"/>
      <c r="AL75" s="184"/>
      <c r="AM75" s="184"/>
      <c r="AN75" s="184"/>
      <c r="AO75" s="184"/>
      <c r="AP75" s="184"/>
      <c r="AQ75" s="184"/>
      <c r="AR75" s="184"/>
      <c r="AS75" s="184"/>
      <c r="AT75" s="184"/>
      <c r="AU75" s="184"/>
      <c r="AV75" s="184"/>
      <c r="AW75" s="184"/>
      <c r="AX75" s="184"/>
      <c r="AY75" s="184"/>
      <c r="AZ75" s="184"/>
      <c r="BA75" s="184"/>
      <c r="BB75" s="184"/>
      <c r="BC75" s="184"/>
      <c r="BD75" s="184"/>
      <c r="BE75" s="184"/>
      <c r="BF75" s="184"/>
      <c r="BG75" s="184"/>
      <c r="BH75" s="184"/>
      <c r="BI75" s="184"/>
      <c r="BJ75" s="184"/>
      <c r="BK75" s="283"/>
    </row>
    <row r="76" spans="1:63">
      <c r="C76" s="97"/>
      <c r="D76" s="330"/>
      <c r="E76" s="330"/>
      <c r="F76" s="330"/>
      <c r="G76" s="330"/>
      <c r="H76" s="98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>
      <c r="A77" s="123"/>
      <c r="B77" s="123"/>
      <c r="C77" s="115" t="s">
        <v>17</v>
      </c>
      <c r="D77" s="334"/>
      <c r="E77" s="334"/>
      <c r="F77" s="334"/>
      <c r="G77" s="334"/>
      <c r="H77" s="113" t="s">
        <v>18</v>
      </c>
      <c r="I77" s="168">
        <f t="shared" ref="I77:I89" si="25">SUMIFS($N77:$AC77,$N$4:$AC$4,"W*")</f>
        <v>0</v>
      </c>
      <c r="J77" s="171">
        <f t="shared" ref="J77:J89" si="26">SUMIFS($N77:$AC77,$N$4:$AC$4,"F*")</f>
        <v>0</v>
      </c>
      <c r="K77" s="168">
        <f t="shared" ref="K77:K89" si="27">SUMIFS($N77:$AC77,$N$4:$AC$4,"B*")</f>
        <v>0</v>
      </c>
      <c r="L77" s="169"/>
      <c r="M77" s="268"/>
      <c r="N77" s="171">
        <f t="shared" ref="N77:N89" si="28">SUMIFS($AF77:$BJ77,$AF$3:$BJ$3,N$3)</f>
        <v>0</v>
      </c>
      <c r="O77" s="240">
        <f>SUM(O78:O79)</f>
        <v>0</v>
      </c>
      <c r="P77" s="240">
        <f>SUM(P78:P79)</f>
        <v>0</v>
      </c>
      <c r="Q77" s="171">
        <f t="shared" ref="Q77:Q89" si="29">SUMIFS($AF77:$BJ77,$AF$3:$BJ$3,Q$3)</f>
        <v>0</v>
      </c>
      <c r="R77" s="240">
        <f>SUM(R78:R79)</f>
        <v>0</v>
      </c>
      <c r="S77" s="240">
        <f>SUM(S78:S79)</f>
        <v>0</v>
      </c>
      <c r="T77" s="171">
        <f t="shared" ref="T77:T89" si="30">SUMIFS($AF77:$BJ77,$AF$3:$BJ$3,T$3)</f>
        <v>0</v>
      </c>
      <c r="U77" s="240">
        <f>SUM(U78:U79)</f>
        <v>0</v>
      </c>
      <c r="V77" s="240">
        <f>SUM(V78:V79)</f>
        <v>0</v>
      </c>
      <c r="W77" s="171">
        <f t="shared" ref="W77:W89" si="31">SUMIFS($AF77:$BJ77,$AF$3:$BJ$3,W$3)</f>
        <v>0</v>
      </c>
      <c r="X77" s="240">
        <f>SUM(X78:X79)</f>
        <v>0</v>
      </c>
      <c r="Y77" s="240">
        <f>SUM(Y78:Y79)</f>
        <v>0</v>
      </c>
      <c r="Z77" s="171">
        <f t="shared" ref="Z77:Z89" si="32">SUMIFS($AF77:$BJ77,$AF$3:$BJ$3,Z$3)</f>
        <v>0</v>
      </c>
      <c r="AA77" s="240">
        <f>SUM(AA78:AA79)</f>
        <v>0</v>
      </c>
      <c r="AB77" s="240">
        <f>SUM(AB78:AB79)</f>
        <v>0</v>
      </c>
      <c r="AC77" s="168"/>
      <c r="AD77" s="169"/>
      <c r="AE77" s="170" t="str">
        <f t="shared" ref="AE77:AE89" si="33">C77</f>
        <v>II</v>
      </c>
      <c r="AF77" s="171">
        <f>SUBTOTAL(9,AF78:AF79)</f>
        <v>0</v>
      </c>
      <c r="AG77" s="171">
        <f t="shared" ref="AG77:BJ77" si="34">SUBTOTAL(9,AG78:AG79)</f>
        <v>0</v>
      </c>
      <c r="AH77" s="171">
        <f t="shared" si="34"/>
        <v>0</v>
      </c>
      <c r="AI77" s="171">
        <f t="shared" si="34"/>
        <v>0</v>
      </c>
      <c r="AJ77" s="171">
        <f t="shared" si="34"/>
        <v>0</v>
      </c>
      <c r="AK77" s="171">
        <f t="shared" si="34"/>
        <v>0</v>
      </c>
      <c r="AL77" s="171">
        <f t="shared" si="34"/>
        <v>0</v>
      </c>
      <c r="AM77" s="171">
        <f t="shared" si="34"/>
        <v>0</v>
      </c>
      <c r="AN77" s="171">
        <f t="shared" si="34"/>
        <v>0</v>
      </c>
      <c r="AO77" s="171">
        <f t="shared" si="34"/>
        <v>0</v>
      </c>
      <c r="AP77" s="171">
        <f t="shared" si="34"/>
        <v>0</v>
      </c>
      <c r="AQ77" s="171">
        <f t="shared" si="34"/>
        <v>0</v>
      </c>
      <c r="AR77" s="171">
        <f t="shared" si="34"/>
        <v>0</v>
      </c>
      <c r="AS77" s="171">
        <f t="shared" si="34"/>
        <v>0</v>
      </c>
      <c r="AT77" s="171">
        <f t="shared" si="34"/>
        <v>0</v>
      </c>
      <c r="AU77" s="171">
        <f t="shared" si="34"/>
        <v>0</v>
      </c>
      <c r="AV77" s="171">
        <f t="shared" si="34"/>
        <v>0</v>
      </c>
      <c r="AW77" s="171">
        <f t="shared" si="34"/>
        <v>0</v>
      </c>
      <c r="AX77" s="171">
        <f t="shared" si="34"/>
        <v>0</v>
      </c>
      <c r="AY77" s="171">
        <f t="shared" si="34"/>
        <v>0</v>
      </c>
      <c r="AZ77" s="171">
        <f t="shared" si="34"/>
        <v>0</v>
      </c>
      <c r="BA77" s="171">
        <f t="shared" si="34"/>
        <v>0</v>
      </c>
      <c r="BB77" s="171">
        <f t="shared" si="34"/>
        <v>0</v>
      </c>
      <c r="BC77" s="171">
        <f t="shared" si="34"/>
        <v>0</v>
      </c>
      <c r="BD77" s="171">
        <f t="shared" si="34"/>
        <v>0</v>
      </c>
      <c r="BE77" s="171">
        <f t="shared" si="34"/>
        <v>0</v>
      </c>
      <c r="BF77" s="171">
        <f t="shared" si="34"/>
        <v>0</v>
      </c>
      <c r="BG77" s="171">
        <f t="shared" si="34"/>
        <v>0</v>
      </c>
      <c r="BH77" s="171">
        <f t="shared" si="34"/>
        <v>0</v>
      </c>
      <c r="BI77" s="171">
        <f t="shared" si="34"/>
        <v>0</v>
      </c>
      <c r="BJ77" s="171">
        <f t="shared" si="34"/>
        <v>0</v>
      </c>
      <c r="BK77" s="277"/>
    </row>
    <row r="78" spans="1:63" s="126" customFormat="1">
      <c r="A78" s="120"/>
      <c r="B78" s="120"/>
      <c r="C78" s="121" t="s">
        <v>249</v>
      </c>
      <c r="D78" s="329"/>
      <c r="E78" s="329"/>
      <c r="F78" s="329"/>
      <c r="G78" s="329"/>
      <c r="H78" s="122" t="s">
        <v>34</v>
      </c>
      <c r="I78" s="172">
        <f t="shared" si="25"/>
        <v>0</v>
      </c>
      <c r="J78" s="175">
        <f t="shared" si="26"/>
        <v>0</v>
      </c>
      <c r="K78" s="172">
        <f t="shared" si="27"/>
        <v>0</v>
      </c>
      <c r="L78" s="173"/>
      <c r="M78" s="269"/>
      <c r="N78" s="175">
        <f t="shared" si="28"/>
        <v>0</v>
      </c>
      <c r="O78" s="175">
        <f>SUMIFS(O82:O89,$H82:$H89,$H78)</f>
        <v>0</v>
      </c>
      <c r="P78" s="175">
        <f>SUMIFS(P82:P89,$H82:$H89,$H78)</f>
        <v>0</v>
      </c>
      <c r="Q78" s="175">
        <f t="shared" si="29"/>
        <v>0</v>
      </c>
      <c r="R78" s="175">
        <f>SUMIFS(R82:R89,$H82:$H89,$H78)</f>
        <v>0</v>
      </c>
      <c r="S78" s="175">
        <f>SUMIFS(S82:S89,$H82:$H89,$H78)</f>
        <v>0</v>
      </c>
      <c r="T78" s="175">
        <f t="shared" si="30"/>
        <v>0</v>
      </c>
      <c r="U78" s="175">
        <f>SUMIFS(U82:U89,$H82:$H89,$H78)</f>
        <v>0</v>
      </c>
      <c r="V78" s="175">
        <f>SUMIFS(V82:V89,$H82:$H89,$H78)</f>
        <v>0</v>
      </c>
      <c r="W78" s="175">
        <f t="shared" si="31"/>
        <v>0</v>
      </c>
      <c r="X78" s="175">
        <f>SUMIFS(X82:X89,$H82:$H89,$H78)</f>
        <v>0</v>
      </c>
      <c r="Y78" s="175">
        <f>SUMIFS(Y82:Y89,$H82:$H89,$H78)</f>
        <v>0</v>
      </c>
      <c r="Z78" s="175">
        <f t="shared" si="32"/>
        <v>0</v>
      </c>
      <c r="AA78" s="175">
        <f>SUMIFS(AA82:AA89,$H82:$H89,$H78)</f>
        <v>0</v>
      </c>
      <c r="AB78" s="175">
        <f>SUMIFS(AB82:AB89,$H82:$H89,$H78)</f>
        <v>0</v>
      </c>
      <c r="AC78" s="172"/>
      <c r="AD78" s="173"/>
      <c r="AE78" s="174" t="str">
        <f t="shared" si="33"/>
        <v>II.DC</v>
      </c>
      <c r="AF78" s="175">
        <f t="shared" ref="AF78:BJ78" si="35">SUMIFS(AF82:AF90,$H82:$H90,$H78)</f>
        <v>0</v>
      </c>
      <c r="AG78" s="175">
        <f t="shared" si="35"/>
        <v>0</v>
      </c>
      <c r="AH78" s="175">
        <f t="shared" si="35"/>
        <v>0</v>
      </c>
      <c r="AI78" s="175">
        <f t="shared" si="35"/>
        <v>0</v>
      </c>
      <c r="AJ78" s="175">
        <f t="shared" si="35"/>
        <v>0</v>
      </c>
      <c r="AK78" s="175">
        <f t="shared" si="35"/>
        <v>0</v>
      </c>
      <c r="AL78" s="175">
        <f t="shared" si="35"/>
        <v>0</v>
      </c>
      <c r="AM78" s="175">
        <f t="shared" si="35"/>
        <v>0</v>
      </c>
      <c r="AN78" s="175">
        <f t="shared" si="35"/>
        <v>0</v>
      </c>
      <c r="AO78" s="175">
        <f t="shared" si="35"/>
        <v>0</v>
      </c>
      <c r="AP78" s="175">
        <f t="shared" si="35"/>
        <v>0</v>
      </c>
      <c r="AQ78" s="175">
        <f t="shared" si="35"/>
        <v>0</v>
      </c>
      <c r="AR78" s="175">
        <f t="shared" si="35"/>
        <v>0</v>
      </c>
      <c r="AS78" s="175">
        <f t="shared" si="35"/>
        <v>0</v>
      </c>
      <c r="AT78" s="175">
        <f t="shared" si="35"/>
        <v>0</v>
      </c>
      <c r="AU78" s="175">
        <f t="shared" si="35"/>
        <v>0</v>
      </c>
      <c r="AV78" s="175">
        <f t="shared" si="35"/>
        <v>0</v>
      </c>
      <c r="AW78" s="175">
        <f t="shared" si="35"/>
        <v>0</v>
      </c>
      <c r="AX78" s="175">
        <f t="shared" si="35"/>
        <v>0</v>
      </c>
      <c r="AY78" s="175">
        <f t="shared" si="35"/>
        <v>0</v>
      </c>
      <c r="AZ78" s="175">
        <f t="shared" si="35"/>
        <v>0</v>
      </c>
      <c r="BA78" s="175">
        <f t="shared" si="35"/>
        <v>0</v>
      </c>
      <c r="BB78" s="175">
        <f t="shared" si="35"/>
        <v>0</v>
      </c>
      <c r="BC78" s="175">
        <f t="shared" si="35"/>
        <v>0</v>
      </c>
      <c r="BD78" s="175">
        <f t="shared" si="35"/>
        <v>0</v>
      </c>
      <c r="BE78" s="175">
        <f t="shared" si="35"/>
        <v>0</v>
      </c>
      <c r="BF78" s="175">
        <f t="shared" si="35"/>
        <v>0</v>
      </c>
      <c r="BG78" s="175">
        <f t="shared" si="35"/>
        <v>0</v>
      </c>
      <c r="BH78" s="175">
        <f t="shared" si="35"/>
        <v>0</v>
      </c>
      <c r="BI78" s="175">
        <f t="shared" si="35"/>
        <v>0</v>
      </c>
      <c r="BJ78" s="175">
        <f t="shared" si="35"/>
        <v>0</v>
      </c>
      <c r="BK78" s="278"/>
    </row>
    <row r="79" spans="1:63" s="126" customFormat="1">
      <c r="A79" s="120"/>
      <c r="B79" s="120"/>
      <c r="C79" s="121" t="s">
        <v>250</v>
      </c>
      <c r="D79" s="329"/>
      <c r="E79" s="329"/>
      <c r="F79" s="329"/>
      <c r="G79" s="329"/>
      <c r="H79" s="122" t="s">
        <v>32</v>
      </c>
      <c r="I79" s="172">
        <f t="shared" si="25"/>
        <v>0</v>
      </c>
      <c r="J79" s="175">
        <f t="shared" si="26"/>
        <v>0</v>
      </c>
      <c r="K79" s="172">
        <f t="shared" si="27"/>
        <v>0</v>
      </c>
      <c r="L79" s="173"/>
      <c r="M79" s="269"/>
      <c r="N79" s="175">
        <f t="shared" si="28"/>
        <v>0</v>
      </c>
      <c r="O79" s="175">
        <f>SUMIFS(O82:O89,$H82:$H89,$H79)</f>
        <v>0</v>
      </c>
      <c r="P79" s="175">
        <f>SUMIFS(P82:P89,$H82:$H89,$H79)</f>
        <v>0</v>
      </c>
      <c r="Q79" s="175">
        <f t="shared" si="29"/>
        <v>0</v>
      </c>
      <c r="R79" s="175">
        <f>SUMIFS(R82:R89,$H82:$H89,$H79)</f>
        <v>0</v>
      </c>
      <c r="S79" s="175">
        <f>SUMIFS(S82:S89,$H82:$H89,$H79)</f>
        <v>0</v>
      </c>
      <c r="T79" s="175">
        <f t="shared" si="30"/>
        <v>0</v>
      </c>
      <c r="U79" s="175">
        <f>SUMIFS(U82:U89,$H82:$H89,$H79)</f>
        <v>0</v>
      </c>
      <c r="V79" s="175">
        <f>SUMIFS(V82:V89,$H82:$H89,$H79)</f>
        <v>0</v>
      </c>
      <c r="W79" s="175">
        <f t="shared" si="31"/>
        <v>0</v>
      </c>
      <c r="X79" s="175">
        <f>SUMIFS(X82:X89,$H82:$H89,$H79)</f>
        <v>0</v>
      </c>
      <c r="Y79" s="175">
        <f>SUMIFS(Y82:Y89,$H82:$H89,$H79)</f>
        <v>0</v>
      </c>
      <c r="Z79" s="175">
        <f t="shared" si="32"/>
        <v>0</v>
      </c>
      <c r="AA79" s="175">
        <f>SUMIFS(AA82:AA89,$H82:$H89,$H79)</f>
        <v>0</v>
      </c>
      <c r="AB79" s="175">
        <f>SUMIFS(AB82:AB89,$H82:$H89,$H79)</f>
        <v>0</v>
      </c>
      <c r="AC79" s="172"/>
      <c r="AD79" s="173"/>
      <c r="AE79" s="174" t="str">
        <f t="shared" si="33"/>
        <v>II.IC</v>
      </c>
      <c r="AF79" s="175">
        <f t="shared" ref="AF79:BJ79" si="36">SUMIFS(AF82:AF90,$H82:$H90,$H79)</f>
        <v>0</v>
      </c>
      <c r="AG79" s="175">
        <f t="shared" si="36"/>
        <v>0</v>
      </c>
      <c r="AH79" s="175">
        <f t="shared" si="36"/>
        <v>0</v>
      </c>
      <c r="AI79" s="175">
        <f t="shared" si="36"/>
        <v>0</v>
      </c>
      <c r="AJ79" s="175">
        <f t="shared" si="36"/>
        <v>0</v>
      </c>
      <c r="AK79" s="175">
        <f t="shared" si="36"/>
        <v>0</v>
      </c>
      <c r="AL79" s="175">
        <f t="shared" si="36"/>
        <v>0</v>
      </c>
      <c r="AM79" s="175">
        <f t="shared" si="36"/>
        <v>0</v>
      </c>
      <c r="AN79" s="175">
        <f t="shared" si="36"/>
        <v>0</v>
      </c>
      <c r="AO79" s="175">
        <f t="shared" si="36"/>
        <v>0</v>
      </c>
      <c r="AP79" s="175">
        <f t="shared" si="36"/>
        <v>0</v>
      </c>
      <c r="AQ79" s="175">
        <f t="shared" si="36"/>
        <v>0</v>
      </c>
      <c r="AR79" s="175">
        <f t="shared" si="36"/>
        <v>0</v>
      </c>
      <c r="AS79" s="175">
        <f t="shared" si="36"/>
        <v>0</v>
      </c>
      <c r="AT79" s="175">
        <f t="shared" si="36"/>
        <v>0</v>
      </c>
      <c r="AU79" s="175">
        <f t="shared" si="36"/>
        <v>0</v>
      </c>
      <c r="AV79" s="175">
        <f t="shared" si="36"/>
        <v>0</v>
      </c>
      <c r="AW79" s="175">
        <f t="shared" si="36"/>
        <v>0</v>
      </c>
      <c r="AX79" s="175">
        <f t="shared" si="36"/>
        <v>0</v>
      </c>
      <c r="AY79" s="175">
        <f t="shared" si="36"/>
        <v>0</v>
      </c>
      <c r="AZ79" s="175">
        <f t="shared" si="36"/>
        <v>0</v>
      </c>
      <c r="BA79" s="175">
        <f t="shared" si="36"/>
        <v>0</v>
      </c>
      <c r="BB79" s="175">
        <f t="shared" si="36"/>
        <v>0</v>
      </c>
      <c r="BC79" s="175">
        <f t="shared" si="36"/>
        <v>0</v>
      </c>
      <c r="BD79" s="175">
        <f t="shared" si="36"/>
        <v>0</v>
      </c>
      <c r="BE79" s="175">
        <f t="shared" si="36"/>
        <v>0</v>
      </c>
      <c r="BF79" s="175">
        <f t="shared" si="36"/>
        <v>0</v>
      </c>
      <c r="BG79" s="175">
        <f t="shared" si="36"/>
        <v>0</v>
      </c>
      <c r="BH79" s="175">
        <f t="shared" si="36"/>
        <v>0</v>
      </c>
      <c r="BI79" s="175">
        <f t="shared" si="36"/>
        <v>0</v>
      </c>
      <c r="BJ79" s="175">
        <f t="shared" si="36"/>
        <v>0</v>
      </c>
      <c r="BK79" s="278"/>
    </row>
    <row r="80" spans="1:63" s="125" customFormat="1">
      <c r="A80" s="123"/>
      <c r="B80" s="123"/>
      <c r="C80" s="97" t="s">
        <v>68</v>
      </c>
      <c r="D80" s="330"/>
      <c r="E80" s="330"/>
      <c r="F80" s="330"/>
      <c r="G80" s="330"/>
      <c r="H80" s="98" t="s">
        <v>258</v>
      </c>
      <c r="I80" s="168">
        <f t="shared" si="25"/>
        <v>0</v>
      </c>
      <c r="J80" s="171">
        <f t="shared" si="26"/>
        <v>0</v>
      </c>
      <c r="K80" s="168">
        <f t="shared" si="27"/>
        <v>0</v>
      </c>
      <c r="L80" s="169"/>
      <c r="M80" s="268"/>
      <c r="N80" s="179">
        <f t="shared" si="28"/>
        <v>0</v>
      </c>
      <c r="O80" s="240">
        <f>SUBTOTAL(9,O81:O89)</f>
        <v>0</v>
      </c>
      <c r="P80" s="240">
        <f>SUBTOTAL(9,P81:P89)</f>
        <v>0</v>
      </c>
      <c r="Q80" s="171">
        <f t="shared" si="29"/>
        <v>0</v>
      </c>
      <c r="R80" s="240">
        <f>SUBTOTAL(9,R81:R89)</f>
        <v>0</v>
      </c>
      <c r="S80" s="240">
        <f>SUBTOTAL(9,S81:S89)</f>
        <v>0</v>
      </c>
      <c r="T80" s="171">
        <f t="shared" si="30"/>
        <v>0</v>
      </c>
      <c r="U80" s="240">
        <f>SUBTOTAL(9,U81:U89)</f>
        <v>0</v>
      </c>
      <c r="V80" s="240">
        <f>SUBTOTAL(9,V81:V89)</f>
        <v>0</v>
      </c>
      <c r="W80" s="171">
        <f t="shared" si="31"/>
        <v>0</v>
      </c>
      <c r="X80" s="240">
        <f>SUBTOTAL(9,X81:X89)</f>
        <v>0</v>
      </c>
      <c r="Y80" s="240">
        <f>SUBTOTAL(9,Y81:Y89)</f>
        <v>0</v>
      </c>
      <c r="Z80" s="171">
        <f t="shared" si="32"/>
        <v>0</v>
      </c>
      <c r="AA80" s="240">
        <f>SUBTOTAL(9,AA81:AA89)</f>
        <v>0</v>
      </c>
      <c r="AB80" s="240">
        <f>SUBTOTAL(9,AB81:AB89)</f>
        <v>0</v>
      </c>
      <c r="AC80" s="168"/>
      <c r="AD80" s="169"/>
      <c r="AE80" s="170" t="str">
        <f t="shared" si="33"/>
        <v>II.1</v>
      </c>
      <c r="AF80" s="171">
        <f>SUBTOTAL(9,AF81:AF89)</f>
        <v>0</v>
      </c>
      <c r="AG80" s="171">
        <f t="shared" ref="AG80:BJ80" si="37">SUBTOTAL(9,AG81:AG89)</f>
        <v>0</v>
      </c>
      <c r="AH80" s="171">
        <f t="shared" si="37"/>
        <v>0</v>
      </c>
      <c r="AI80" s="171">
        <f t="shared" si="37"/>
        <v>0</v>
      </c>
      <c r="AJ80" s="171">
        <f t="shared" si="37"/>
        <v>0</v>
      </c>
      <c r="AK80" s="171">
        <f t="shared" si="37"/>
        <v>0</v>
      </c>
      <c r="AL80" s="171">
        <f t="shared" si="37"/>
        <v>0</v>
      </c>
      <c r="AM80" s="171">
        <f t="shared" si="37"/>
        <v>0</v>
      </c>
      <c r="AN80" s="171">
        <f t="shared" si="37"/>
        <v>0</v>
      </c>
      <c r="AO80" s="171">
        <f t="shared" si="37"/>
        <v>0</v>
      </c>
      <c r="AP80" s="171">
        <f t="shared" si="37"/>
        <v>0</v>
      </c>
      <c r="AQ80" s="171">
        <f t="shared" si="37"/>
        <v>0</v>
      </c>
      <c r="AR80" s="171">
        <f t="shared" si="37"/>
        <v>0</v>
      </c>
      <c r="AS80" s="171">
        <f t="shared" si="37"/>
        <v>0</v>
      </c>
      <c r="AT80" s="171">
        <f t="shared" si="37"/>
        <v>0</v>
      </c>
      <c r="AU80" s="171">
        <f t="shared" si="37"/>
        <v>0</v>
      </c>
      <c r="AV80" s="171">
        <f t="shared" si="37"/>
        <v>0</v>
      </c>
      <c r="AW80" s="171">
        <f t="shared" si="37"/>
        <v>0</v>
      </c>
      <c r="AX80" s="171">
        <f t="shared" si="37"/>
        <v>0</v>
      </c>
      <c r="AY80" s="171">
        <f t="shared" si="37"/>
        <v>0</v>
      </c>
      <c r="AZ80" s="171">
        <f t="shared" si="37"/>
        <v>0</v>
      </c>
      <c r="BA80" s="171">
        <f t="shared" si="37"/>
        <v>0</v>
      </c>
      <c r="BB80" s="171">
        <f t="shared" si="37"/>
        <v>0</v>
      </c>
      <c r="BC80" s="171">
        <f t="shared" si="37"/>
        <v>0</v>
      </c>
      <c r="BD80" s="171">
        <f t="shared" si="37"/>
        <v>0</v>
      </c>
      <c r="BE80" s="171">
        <f t="shared" si="37"/>
        <v>0</v>
      </c>
      <c r="BF80" s="171">
        <f t="shared" si="37"/>
        <v>0</v>
      </c>
      <c r="BG80" s="171">
        <f t="shared" si="37"/>
        <v>0</v>
      </c>
      <c r="BH80" s="171">
        <f t="shared" si="37"/>
        <v>0</v>
      </c>
      <c r="BI80" s="171">
        <f t="shared" si="37"/>
        <v>0</v>
      </c>
      <c r="BJ80" s="171">
        <f t="shared" si="37"/>
        <v>0</v>
      </c>
      <c r="BK80" s="277"/>
    </row>
    <row r="81" spans="1:63" s="125" customFormat="1">
      <c r="A81" s="123"/>
      <c r="B81" s="123"/>
      <c r="C81" s="97" t="s">
        <v>70</v>
      </c>
      <c r="D81" s="330"/>
      <c r="E81" s="330"/>
      <c r="F81" s="330"/>
      <c r="G81" s="330"/>
      <c r="H81" s="124"/>
      <c r="I81" s="168">
        <f t="shared" si="25"/>
        <v>0</v>
      </c>
      <c r="J81" s="171">
        <f t="shared" si="26"/>
        <v>0</v>
      </c>
      <c r="K81" s="168">
        <f t="shared" si="27"/>
        <v>0</v>
      </c>
      <c r="L81" s="169"/>
      <c r="M81" s="268"/>
      <c r="N81" s="171">
        <f t="shared" si="28"/>
        <v>0</v>
      </c>
      <c r="O81" s="240"/>
      <c r="P81" s="240"/>
      <c r="Q81" s="171">
        <f t="shared" si="29"/>
        <v>0</v>
      </c>
      <c r="R81" s="240"/>
      <c r="S81" s="240"/>
      <c r="T81" s="171">
        <f t="shared" si="30"/>
        <v>0</v>
      </c>
      <c r="U81" s="240"/>
      <c r="V81" s="240"/>
      <c r="W81" s="171">
        <f t="shared" si="31"/>
        <v>0</v>
      </c>
      <c r="X81" s="240"/>
      <c r="Y81" s="240"/>
      <c r="Z81" s="171">
        <f t="shared" si="32"/>
        <v>0</v>
      </c>
      <c r="AA81" s="240"/>
      <c r="AB81" s="240"/>
      <c r="AC81" s="168"/>
      <c r="AD81" s="169"/>
      <c r="AE81" s="170" t="str">
        <f t="shared" si="33"/>
        <v>II.1.1</v>
      </c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277"/>
    </row>
    <row r="82" spans="1:63" s="125" customFormat="1">
      <c r="A82" s="123"/>
      <c r="B82" s="123"/>
      <c r="C82" s="99" t="s">
        <v>71</v>
      </c>
      <c r="D82" s="331"/>
      <c r="E82" s="331"/>
      <c r="F82" s="331"/>
      <c r="G82" s="331"/>
      <c r="H82" s="100" t="s">
        <v>34</v>
      </c>
      <c r="I82" s="168">
        <f t="shared" si="25"/>
        <v>0</v>
      </c>
      <c r="J82" s="171">
        <f t="shared" si="26"/>
        <v>0</v>
      </c>
      <c r="K82" s="168">
        <f t="shared" si="27"/>
        <v>0</v>
      </c>
      <c r="L82" s="169"/>
      <c r="M82" s="268"/>
      <c r="N82" s="171">
        <f t="shared" si="28"/>
        <v>0</v>
      </c>
      <c r="O82" s="240">
        <f>SUBTOTAL(9,O83:O84)</f>
        <v>0</v>
      </c>
      <c r="P82" s="240">
        <f>SUBTOTAL(9,P83:P84)</f>
        <v>0</v>
      </c>
      <c r="Q82" s="171">
        <f t="shared" si="29"/>
        <v>0</v>
      </c>
      <c r="R82" s="240">
        <f>SUBTOTAL(9,R83:R84)</f>
        <v>0</v>
      </c>
      <c r="S82" s="240">
        <f>SUBTOTAL(9,S83:S84)</f>
        <v>0</v>
      </c>
      <c r="T82" s="171">
        <f t="shared" si="30"/>
        <v>0</v>
      </c>
      <c r="U82" s="240">
        <f>SUBTOTAL(9,U83:U84)</f>
        <v>0</v>
      </c>
      <c r="V82" s="240">
        <f>SUBTOTAL(9,V83:V84)</f>
        <v>0</v>
      </c>
      <c r="W82" s="171">
        <f t="shared" si="31"/>
        <v>0</v>
      </c>
      <c r="X82" s="240">
        <f>SUBTOTAL(9,X83:X84)</f>
        <v>0</v>
      </c>
      <c r="Y82" s="240">
        <f>SUBTOTAL(9,Y83:Y84)</f>
        <v>0</v>
      </c>
      <c r="Z82" s="171">
        <f t="shared" si="32"/>
        <v>0</v>
      </c>
      <c r="AA82" s="240">
        <f>SUBTOTAL(9,AA83:AA84)</f>
        <v>0</v>
      </c>
      <c r="AB82" s="240">
        <f>SUBTOTAL(9,AB83:AB84)</f>
        <v>0</v>
      </c>
      <c r="AC82" s="168"/>
      <c r="AD82" s="169"/>
      <c r="AE82" s="170" t="str">
        <f t="shared" si="33"/>
        <v>II.1.1.1</v>
      </c>
      <c r="AF82" s="171">
        <f t="shared" ref="AF82:BJ82" si="38">SUBTOTAL(9,AF83:AF84)</f>
        <v>0</v>
      </c>
      <c r="AG82" s="171">
        <f t="shared" si="38"/>
        <v>0</v>
      </c>
      <c r="AH82" s="171">
        <f t="shared" si="38"/>
        <v>0</v>
      </c>
      <c r="AI82" s="171">
        <f t="shared" si="38"/>
        <v>0</v>
      </c>
      <c r="AJ82" s="171">
        <f t="shared" si="38"/>
        <v>0</v>
      </c>
      <c r="AK82" s="171">
        <f t="shared" si="38"/>
        <v>0</v>
      </c>
      <c r="AL82" s="171">
        <f t="shared" si="38"/>
        <v>0</v>
      </c>
      <c r="AM82" s="171">
        <f t="shared" si="38"/>
        <v>0</v>
      </c>
      <c r="AN82" s="171">
        <f t="shared" si="38"/>
        <v>0</v>
      </c>
      <c r="AO82" s="171">
        <f t="shared" si="38"/>
        <v>0</v>
      </c>
      <c r="AP82" s="171">
        <f t="shared" si="38"/>
        <v>0</v>
      </c>
      <c r="AQ82" s="171">
        <f t="shared" si="38"/>
        <v>0</v>
      </c>
      <c r="AR82" s="171">
        <f t="shared" si="38"/>
        <v>0</v>
      </c>
      <c r="AS82" s="171">
        <f t="shared" si="38"/>
        <v>0</v>
      </c>
      <c r="AT82" s="171">
        <f t="shared" si="38"/>
        <v>0</v>
      </c>
      <c r="AU82" s="171">
        <f t="shared" si="38"/>
        <v>0</v>
      </c>
      <c r="AV82" s="171">
        <f t="shared" si="38"/>
        <v>0</v>
      </c>
      <c r="AW82" s="171">
        <f t="shared" si="38"/>
        <v>0</v>
      </c>
      <c r="AX82" s="171">
        <f t="shared" si="38"/>
        <v>0</v>
      </c>
      <c r="AY82" s="171">
        <f t="shared" si="38"/>
        <v>0</v>
      </c>
      <c r="AZ82" s="171">
        <f t="shared" si="38"/>
        <v>0</v>
      </c>
      <c r="BA82" s="171">
        <f t="shared" si="38"/>
        <v>0</v>
      </c>
      <c r="BB82" s="171">
        <f t="shared" si="38"/>
        <v>0</v>
      </c>
      <c r="BC82" s="171">
        <f t="shared" si="38"/>
        <v>0</v>
      </c>
      <c r="BD82" s="171">
        <f t="shared" si="38"/>
        <v>0</v>
      </c>
      <c r="BE82" s="171">
        <f t="shared" si="38"/>
        <v>0</v>
      </c>
      <c r="BF82" s="171">
        <f t="shared" si="38"/>
        <v>0</v>
      </c>
      <c r="BG82" s="171">
        <f t="shared" si="38"/>
        <v>0</v>
      </c>
      <c r="BH82" s="171">
        <f t="shared" si="38"/>
        <v>0</v>
      </c>
      <c r="BI82" s="171">
        <f t="shared" si="38"/>
        <v>0</v>
      </c>
      <c r="BJ82" s="171">
        <f t="shared" si="38"/>
        <v>0</v>
      </c>
      <c r="BK82" s="277"/>
    </row>
    <row r="83" spans="1:63">
      <c r="C83" s="101" t="s">
        <v>72</v>
      </c>
      <c r="D83" s="332"/>
      <c r="E83" s="332"/>
      <c r="F83" s="332"/>
      <c r="G83" s="332"/>
      <c r="H83" s="114" t="s">
        <v>36</v>
      </c>
      <c r="I83" s="176">
        <f t="shared" si="25"/>
        <v>0</v>
      </c>
      <c r="J83" s="179">
        <f t="shared" si="26"/>
        <v>0</v>
      </c>
      <c r="K83" s="176">
        <f t="shared" si="27"/>
        <v>0</v>
      </c>
      <c r="L83" s="177"/>
      <c r="M83" s="270"/>
      <c r="N83" s="179">
        <f t="shared" si="28"/>
        <v>0</v>
      </c>
      <c r="O83" s="241"/>
      <c r="P83" s="241"/>
      <c r="Q83" s="179">
        <f t="shared" si="29"/>
        <v>0</v>
      </c>
      <c r="R83" s="241"/>
      <c r="S83" s="241"/>
      <c r="T83" s="179">
        <f t="shared" si="30"/>
        <v>0</v>
      </c>
      <c r="U83" s="241"/>
      <c r="V83" s="241"/>
      <c r="W83" s="179">
        <f t="shared" si="31"/>
        <v>0</v>
      </c>
      <c r="X83" s="241"/>
      <c r="Y83" s="241"/>
      <c r="Z83" s="179">
        <f t="shared" si="32"/>
        <v>0</v>
      </c>
      <c r="AA83" s="241"/>
      <c r="AB83" s="241"/>
      <c r="AC83" s="176"/>
      <c r="AD83" s="177"/>
      <c r="AE83" s="178" t="str">
        <f t="shared" si="33"/>
        <v>II.1.1.1.1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73</v>
      </c>
      <c r="D84" s="332"/>
      <c r="E84" s="332"/>
      <c r="F84" s="332"/>
      <c r="G84" s="332"/>
      <c r="H84" s="114" t="s">
        <v>44</v>
      </c>
      <c r="I84" s="176">
        <f t="shared" si="25"/>
        <v>0</v>
      </c>
      <c r="J84" s="179">
        <f t="shared" si="26"/>
        <v>0</v>
      </c>
      <c r="K84" s="176">
        <f t="shared" si="27"/>
        <v>0</v>
      </c>
      <c r="L84" s="177"/>
      <c r="M84" s="270"/>
      <c r="N84" s="179">
        <f t="shared" si="28"/>
        <v>0</v>
      </c>
      <c r="O84" s="241"/>
      <c r="P84" s="241"/>
      <c r="Q84" s="179">
        <f t="shared" si="29"/>
        <v>0</v>
      </c>
      <c r="R84" s="241"/>
      <c r="S84" s="241"/>
      <c r="T84" s="179">
        <f t="shared" si="30"/>
        <v>0</v>
      </c>
      <c r="U84" s="241"/>
      <c r="V84" s="241"/>
      <c r="W84" s="179">
        <f t="shared" si="31"/>
        <v>0</v>
      </c>
      <c r="X84" s="241"/>
      <c r="Y84" s="241"/>
      <c r="Z84" s="179">
        <f t="shared" si="32"/>
        <v>0</v>
      </c>
      <c r="AA84" s="241"/>
      <c r="AB84" s="241"/>
      <c r="AC84" s="176"/>
      <c r="AD84" s="177"/>
      <c r="AE84" s="178" t="str">
        <f t="shared" si="33"/>
        <v>II.1.1.1.2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 s="125" customFormat="1">
      <c r="A85" s="123"/>
      <c r="B85" s="123"/>
      <c r="C85" s="99" t="s">
        <v>74</v>
      </c>
      <c r="D85" s="331"/>
      <c r="E85" s="331"/>
      <c r="F85" s="331"/>
      <c r="G85" s="331"/>
      <c r="H85" s="100" t="s">
        <v>32</v>
      </c>
      <c r="I85" s="168">
        <f t="shared" si="25"/>
        <v>0</v>
      </c>
      <c r="J85" s="171">
        <f t="shared" si="26"/>
        <v>0</v>
      </c>
      <c r="K85" s="168">
        <f t="shared" si="27"/>
        <v>0</v>
      </c>
      <c r="L85" s="169"/>
      <c r="M85" s="268"/>
      <c r="N85" s="171">
        <f t="shared" si="28"/>
        <v>0</v>
      </c>
      <c r="O85" s="240">
        <f>SUBTOTAL(9,O86:O89)</f>
        <v>0</v>
      </c>
      <c r="P85" s="240">
        <f>SUBTOTAL(9,P86:P89)</f>
        <v>0</v>
      </c>
      <c r="Q85" s="171">
        <f t="shared" si="29"/>
        <v>0</v>
      </c>
      <c r="R85" s="240">
        <f>SUBTOTAL(9,R86:R89)</f>
        <v>0</v>
      </c>
      <c r="S85" s="240">
        <f>SUBTOTAL(9,S86:S89)</f>
        <v>0</v>
      </c>
      <c r="T85" s="171">
        <f t="shared" si="30"/>
        <v>0</v>
      </c>
      <c r="U85" s="240">
        <f>SUBTOTAL(9,U86:U89)</f>
        <v>0</v>
      </c>
      <c r="V85" s="240">
        <f>SUBTOTAL(9,V86:V89)</f>
        <v>0</v>
      </c>
      <c r="W85" s="171">
        <f t="shared" si="31"/>
        <v>0</v>
      </c>
      <c r="X85" s="240">
        <f>SUBTOTAL(9,X86:X89)</f>
        <v>0</v>
      </c>
      <c r="Y85" s="240">
        <f>SUBTOTAL(9,Y86:Y89)</f>
        <v>0</v>
      </c>
      <c r="Z85" s="171">
        <f t="shared" si="32"/>
        <v>0</v>
      </c>
      <c r="AA85" s="240">
        <f>SUBTOTAL(9,AA86:AA89)</f>
        <v>0</v>
      </c>
      <c r="AB85" s="240">
        <f>SUBTOTAL(9,AB86:AB89)</f>
        <v>0</v>
      </c>
      <c r="AC85" s="168"/>
      <c r="AD85" s="169"/>
      <c r="AE85" s="170" t="str">
        <f t="shared" si="33"/>
        <v>II.1.1.2</v>
      </c>
      <c r="AF85" s="171">
        <f>SUBTOTAL(9,AF86:AF89)</f>
        <v>0</v>
      </c>
      <c r="AG85" s="171">
        <f t="shared" ref="AG85:BJ85" si="39">SUBTOTAL(9,AG86:AG89)</f>
        <v>0</v>
      </c>
      <c r="AH85" s="171">
        <f t="shared" si="39"/>
        <v>0</v>
      </c>
      <c r="AI85" s="171">
        <f t="shared" si="39"/>
        <v>0</v>
      </c>
      <c r="AJ85" s="171">
        <f t="shared" si="39"/>
        <v>0</v>
      </c>
      <c r="AK85" s="171">
        <f t="shared" si="39"/>
        <v>0</v>
      </c>
      <c r="AL85" s="171">
        <f t="shared" si="39"/>
        <v>0</v>
      </c>
      <c r="AM85" s="171">
        <f t="shared" si="39"/>
        <v>0</v>
      </c>
      <c r="AN85" s="171">
        <f t="shared" si="39"/>
        <v>0</v>
      </c>
      <c r="AO85" s="171">
        <f t="shared" si="39"/>
        <v>0</v>
      </c>
      <c r="AP85" s="171">
        <f t="shared" si="39"/>
        <v>0</v>
      </c>
      <c r="AQ85" s="171">
        <f t="shared" si="39"/>
        <v>0</v>
      </c>
      <c r="AR85" s="171">
        <f t="shared" si="39"/>
        <v>0</v>
      </c>
      <c r="AS85" s="171">
        <f t="shared" si="39"/>
        <v>0</v>
      </c>
      <c r="AT85" s="171">
        <f t="shared" si="39"/>
        <v>0</v>
      </c>
      <c r="AU85" s="171">
        <f t="shared" si="39"/>
        <v>0</v>
      </c>
      <c r="AV85" s="171">
        <f t="shared" si="39"/>
        <v>0</v>
      </c>
      <c r="AW85" s="171">
        <f t="shared" si="39"/>
        <v>0</v>
      </c>
      <c r="AX85" s="171">
        <f t="shared" si="39"/>
        <v>0</v>
      </c>
      <c r="AY85" s="171">
        <f t="shared" si="39"/>
        <v>0</v>
      </c>
      <c r="AZ85" s="171">
        <f t="shared" si="39"/>
        <v>0</v>
      </c>
      <c r="BA85" s="171">
        <f t="shared" si="39"/>
        <v>0</v>
      </c>
      <c r="BB85" s="171">
        <f t="shared" si="39"/>
        <v>0</v>
      </c>
      <c r="BC85" s="171">
        <f t="shared" si="39"/>
        <v>0</v>
      </c>
      <c r="BD85" s="171">
        <f t="shared" si="39"/>
        <v>0</v>
      </c>
      <c r="BE85" s="171">
        <f t="shared" si="39"/>
        <v>0</v>
      </c>
      <c r="BF85" s="171">
        <f t="shared" si="39"/>
        <v>0</v>
      </c>
      <c r="BG85" s="171">
        <f t="shared" si="39"/>
        <v>0</v>
      </c>
      <c r="BH85" s="171">
        <f t="shared" si="39"/>
        <v>0</v>
      </c>
      <c r="BI85" s="171">
        <f t="shared" si="39"/>
        <v>0</v>
      </c>
      <c r="BJ85" s="171">
        <f t="shared" si="39"/>
        <v>0</v>
      </c>
      <c r="BK85" s="277"/>
    </row>
    <row r="86" spans="1:63">
      <c r="C86" s="101" t="s">
        <v>75</v>
      </c>
      <c r="D86" s="332"/>
      <c r="E86" s="332"/>
      <c r="F86" s="332"/>
      <c r="G86" s="332"/>
      <c r="H86" s="114" t="s">
        <v>45</v>
      </c>
      <c r="I86" s="176">
        <f t="shared" si="25"/>
        <v>0</v>
      </c>
      <c r="J86" s="179">
        <f t="shared" si="26"/>
        <v>0</v>
      </c>
      <c r="K86" s="176">
        <f t="shared" si="27"/>
        <v>0</v>
      </c>
      <c r="L86" s="177"/>
      <c r="M86" s="270"/>
      <c r="N86" s="179">
        <f t="shared" si="28"/>
        <v>0</v>
      </c>
      <c r="O86" s="241"/>
      <c r="P86" s="241"/>
      <c r="Q86" s="179">
        <f t="shared" si="29"/>
        <v>0</v>
      </c>
      <c r="R86" s="241"/>
      <c r="S86" s="241"/>
      <c r="T86" s="179">
        <f t="shared" si="30"/>
        <v>0</v>
      </c>
      <c r="U86" s="241"/>
      <c r="V86" s="241"/>
      <c r="W86" s="179">
        <f t="shared" si="31"/>
        <v>0</v>
      </c>
      <c r="X86" s="241"/>
      <c r="Y86" s="241"/>
      <c r="Z86" s="179">
        <f t="shared" si="32"/>
        <v>0</v>
      </c>
      <c r="AA86" s="241"/>
      <c r="AB86" s="241"/>
      <c r="AC86" s="176"/>
      <c r="AD86" s="177"/>
      <c r="AE86" s="178" t="str">
        <f t="shared" si="33"/>
        <v>II.1.1.2.1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 t="s">
        <v>76</v>
      </c>
      <c r="D87" s="332"/>
      <c r="E87" s="332"/>
      <c r="F87" s="332"/>
      <c r="G87" s="332"/>
      <c r="H87" s="114" t="s">
        <v>46</v>
      </c>
      <c r="I87" s="176">
        <f t="shared" si="25"/>
        <v>0</v>
      </c>
      <c r="J87" s="179">
        <f t="shared" si="26"/>
        <v>0</v>
      </c>
      <c r="K87" s="176">
        <f t="shared" si="27"/>
        <v>0</v>
      </c>
      <c r="L87" s="177"/>
      <c r="M87" s="270"/>
      <c r="N87" s="179">
        <f t="shared" si="28"/>
        <v>0</v>
      </c>
      <c r="O87" s="241"/>
      <c r="P87" s="241"/>
      <c r="Q87" s="179">
        <f t="shared" si="29"/>
        <v>0</v>
      </c>
      <c r="R87" s="241"/>
      <c r="S87" s="241"/>
      <c r="T87" s="179">
        <f t="shared" si="30"/>
        <v>0</v>
      </c>
      <c r="U87" s="241"/>
      <c r="V87" s="241"/>
      <c r="W87" s="179">
        <f t="shared" si="31"/>
        <v>0</v>
      </c>
      <c r="X87" s="241"/>
      <c r="Y87" s="241"/>
      <c r="Z87" s="179">
        <f t="shared" si="32"/>
        <v>0</v>
      </c>
      <c r="AA87" s="241"/>
      <c r="AB87" s="241"/>
      <c r="AC87" s="176"/>
      <c r="AD87" s="177"/>
      <c r="AE87" s="178" t="str">
        <f t="shared" si="33"/>
        <v>II.1.1.2.2</v>
      </c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01" t="s">
        <v>77</v>
      </c>
      <c r="D88" s="332"/>
      <c r="E88" s="332"/>
      <c r="F88" s="332"/>
      <c r="G88" s="332"/>
      <c r="H88" s="114" t="s">
        <v>33</v>
      </c>
      <c r="I88" s="176">
        <f t="shared" si="25"/>
        <v>0</v>
      </c>
      <c r="J88" s="179">
        <f t="shared" si="26"/>
        <v>0</v>
      </c>
      <c r="K88" s="176">
        <f t="shared" si="27"/>
        <v>0</v>
      </c>
      <c r="L88" s="177"/>
      <c r="M88" s="270"/>
      <c r="N88" s="179">
        <f t="shared" si="28"/>
        <v>0</v>
      </c>
      <c r="O88" s="241"/>
      <c r="P88" s="241"/>
      <c r="Q88" s="179">
        <f t="shared" si="29"/>
        <v>0</v>
      </c>
      <c r="R88" s="241"/>
      <c r="S88" s="241"/>
      <c r="T88" s="179">
        <f t="shared" si="30"/>
        <v>0</v>
      </c>
      <c r="U88" s="241"/>
      <c r="V88" s="241"/>
      <c r="W88" s="179">
        <f t="shared" si="31"/>
        <v>0</v>
      </c>
      <c r="X88" s="241"/>
      <c r="Y88" s="241"/>
      <c r="Z88" s="179">
        <f t="shared" si="32"/>
        <v>0</v>
      </c>
      <c r="AA88" s="241"/>
      <c r="AB88" s="241"/>
      <c r="AC88" s="176"/>
      <c r="AD88" s="177"/>
      <c r="AE88" s="178" t="str">
        <f t="shared" si="33"/>
        <v>II.1.1.2.3</v>
      </c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279"/>
    </row>
    <row r="89" spans="1:63">
      <c r="C89" s="101" t="s">
        <v>78</v>
      </c>
      <c r="D89" s="332"/>
      <c r="E89" s="332"/>
      <c r="F89" s="332"/>
      <c r="G89" s="332"/>
      <c r="H89" s="114" t="s">
        <v>35</v>
      </c>
      <c r="I89" s="176">
        <f t="shared" si="25"/>
        <v>0</v>
      </c>
      <c r="J89" s="179">
        <f t="shared" si="26"/>
        <v>0</v>
      </c>
      <c r="K89" s="176">
        <f t="shared" si="27"/>
        <v>0</v>
      </c>
      <c r="L89" s="177"/>
      <c r="M89" s="270"/>
      <c r="N89" s="179">
        <f t="shared" si="28"/>
        <v>0</v>
      </c>
      <c r="O89" s="241"/>
      <c r="P89" s="241"/>
      <c r="Q89" s="179">
        <f t="shared" si="29"/>
        <v>0</v>
      </c>
      <c r="R89" s="241"/>
      <c r="S89" s="241"/>
      <c r="T89" s="179">
        <f t="shared" si="30"/>
        <v>0</v>
      </c>
      <c r="U89" s="241"/>
      <c r="V89" s="241"/>
      <c r="W89" s="179">
        <f t="shared" si="31"/>
        <v>0</v>
      </c>
      <c r="X89" s="241"/>
      <c r="Y89" s="241"/>
      <c r="Z89" s="179">
        <f t="shared" si="32"/>
        <v>0</v>
      </c>
      <c r="AA89" s="241"/>
      <c r="AB89" s="241"/>
      <c r="AC89" s="176"/>
      <c r="AD89" s="177"/>
      <c r="AE89" s="178" t="str">
        <f t="shared" si="33"/>
        <v>II.1.1.2.4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>
      <c r="C90" s="101"/>
      <c r="D90" s="332"/>
      <c r="E90" s="332"/>
      <c r="F90" s="332"/>
      <c r="G90" s="332"/>
      <c r="H90" s="114"/>
      <c r="I90" s="286"/>
      <c r="J90" s="261"/>
      <c r="K90" s="176"/>
      <c r="L90" s="177"/>
      <c r="M90" s="270"/>
      <c r="N90" s="179"/>
      <c r="O90" s="241"/>
      <c r="P90" s="241"/>
      <c r="Q90" s="179"/>
      <c r="R90" s="241"/>
      <c r="S90" s="241"/>
      <c r="T90" s="179"/>
      <c r="U90" s="241"/>
      <c r="V90" s="241"/>
      <c r="W90" s="179"/>
      <c r="X90" s="241"/>
      <c r="Y90" s="241"/>
      <c r="Z90" s="179"/>
      <c r="AA90" s="241"/>
      <c r="AB90" s="241"/>
      <c r="AC90" s="176"/>
      <c r="AD90" s="177"/>
      <c r="AE90" s="178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K90" s="279"/>
    </row>
    <row r="91" spans="1:63">
      <c r="C91" s="118"/>
      <c r="D91" s="333"/>
      <c r="E91" s="333"/>
      <c r="F91" s="333"/>
      <c r="G91" s="333"/>
      <c r="H91" s="119"/>
      <c r="I91" s="180"/>
      <c r="J91" s="260"/>
      <c r="K91" s="180"/>
      <c r="L91" s="177"/>
      <c r="M91" s="276"/>
      <c r="N91" s="181"/>
      <c r="O91" s="242"/>
      <c r="P91" s="242"/>
      <c r="Q91" s="181"/>
      <c r="R91" s="242"/>
      <c r="S91" s="242"/>
      <c r="T91" s="181"/>
      <c r="U91" s="242"/>
      <c r="V91" s="242"/>
      <c r="W91" s="181"/>
      <c r="X91" s="242"/>
      <c r="Y91" s="242"/>
      <c r="Z91" s="181"/>
      <c r="AA91" s="242"/>
      <c r="AB91" s="242"/>
      <c r="AC91" s="182"/>
      <c r="AD91" s="177"/>
      <c r="AE91" s="183"/>
      <c r="AF91" s="184"/>
      <c r="AG91" s="184"/>
      <c r="AH91" s="184"/>
      <c r="AI91" s="184"/>
      <c r="AJ91" s="184"/>
      <c r="AK91" s="184"/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4"/>
      <c r="BA91" s="184"/>
      <c r="BB91" s="184"/>
      <c r="BC91" s="184"/>
      <c r="BD91" s="184"/>
      <c r="BE91" s="184"/>
      <c r="BF91" s="184"/>
      <c r="BG91" s="184"/>
      <c r="BH91" s="184"/>
      <c r="BI91" s="184"/>
      <c r="BJ91" s="184"/>
      <c r="BK91" s="279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>
      <c r="A93" s="123"/>
      <c r="B93" s="123"/>
      <c r="C93" s="115" t="s">
        <v>86</v>
      </c>
      <c r="D93" s="334"/>
      <c r="E93" s="334"/>
      <c r="F93" s="334"/>
      <c r="G93" s="334"/>
      <c r="H93" s="113" t="s">
        <v>85</v>
      </c>
      <c r="I93" s="168">
        <f t="shared" ref="I93:I101" si="40">SUMIFS($N93:$AC93,$N$4:$AC$4,"W*")</f>
        <v>0</v>
      </c>
      <c r="J93" s="171">
        <f t="shared" ref="J93:J101" si="41">SUMIFS($N93:$AC93,$N$4:$AC$4,"F*")</f>
        <v>0</v>
      </c>
      <c r="K93" s="168">
        <f t="shared" ref="K93:K101" si="42">SUMIFS($N93:$AC93,$N$4:$AC$4,"B*")</f>
        <v>0</v>
      </c>
      <c r="L93" s="169"/>
      <c r="M93" s="268"/>
      <c r="N93" s="171">
        <f t="shared" ref="N93:N101" si="43">SUMIFS($AF93:$BJ93,$AF$3:$BJ$3,N$3)</f>
        <v>0</v>
      </c>
      <c r="O93" s="240">
        <f>SUBTOTAL(9,O94:O101)</f>
        <v>0</v>
      </c>
      <c r="P93" s="240">
        <f>SUBTOTAL(9,P94:P101)</f>
        <v>0</v>
      </c>
      <c r="Q93" s="171">
        <f t="shared" ref="Q93:Q101" si="44">SUMIFS($AF93:$BJ93,$AF$3:$BJ$3,Q$3)</f>
        <v>0</v>
      </c>
      <c r="R93" s="240">
        <f>SUBTOTAL(9,R94:R101)</f>
        <v>0</v>
      </c>
      <c r="S93" s="240">
        <f>SUBTOTAL(9,S94:S101)</f>
        <v>0</v>
      </c>
      <c r="T93" s="171">
        <f t="shared" ref="T93:T101" si="45">SUMIFS($AF93:$BJ93,$AF$3:$BJ$3,T$3)</f>
        <v>0</v>
      </c>
      <c r="U93" s="240">
        <f>SUBTOTAL(9,U94:U101)</f>
        <v>0</v>
      </c>
      <c r="V93" s="240">
        <f>SUBTOTAL(9,V94:V101)</f>
        <v>0</v>
      </c>
      <c r="W93" s="171">
        <f t="shared" ref="W93:W101" si="46">SUMIFS($AF93:$BJ93,$AF$3:$BJ$3,W$3)</f>
        <v>0</v>
      </c>
      <c r="X93" s="240">
        <f>SUBTOTAL(9,X94:X101)</f>
        <v>0</v>
      </c>
      <c r="Y93" s="240">
        <f>SUBTOTAL(9,Y94:Y101)</f>
        <v>0</v>
      </c>
      <c r="Z93" s="171">
        <f t="shared" ref="Z93:Z101" si="47">SUMIFS($AF93:$BJ93,$AF$3:$BJ$3,Z$3)</f>
        <v>0</v>
      </c>
      <c r="AA93" s="240">
        <f>SUBTOTAL(9,AA94:AA101)</f>
        <v>0</v>
      </c>
      <c r="AB93" s="240">
        <f>SUBTOTAL(9,AB94:AB101)</f>
        <v>0</v>
      </c>
      <c r="AC93" s="168"/>
      <c r="AD93" s="169"/>
      <c r="AE93" s="170" t="str">
        <f t="shared" ref="AE93:AE101" si="48">C93</f>
        <v>III</v>
      </c>
      <c r="AF93" s="171">
        <f t="shared" ref="AF93:BJ93" si="49">SUBTOTAL(9,AF94:AF101)</f>
        <v>0</v>
      </c>
      <c r="AG93" s="171">
        <f t="shared" si="49"/>
        <v>0</v>
      </c>
      <c r="AH93" s="171">
        <f t="shared" si="49"/>
        <v>0</v>
      </c>
      <c r="AI93" s="171">
        <f t="shared" si="49"/>
        <v>0</v>
      </c>
      <c r="AJ93" s="171">
        <f t="shared" si="49"/>
        <v>0</v>
      </c>
      <c r="AK93" s="171">
        <f t="shared" si="49"/>
        <v>0</v>
      </c>
      <c r="AL93" s="171">
        <f t="shared" si="49"/>
        <v>0</v>
      </c>
      <c r="AM93" s="171">
        <f t="shared" si="49"/>
        <v>0</v>
      </c>
      <c r="AN93" s="171">
        <f t="shared" si="49"/>
        <v>0</v>
      </c>
      <c r="AO93" s="171">
        <f t="shared" si="49"/>
        <v>0</v>
      </c>
      <c r="AP93" s="171">
        <f t="shared" si="49"/>
        <v>0</v>
      </c>
      <c r="AQ93" s="171">
        <f t="shared" si="49"/>
        <v>0</v>
      </c>
      <c r="AR93" s="171">
        <f t="shared" si="49"/>
        <v>0</v>
      </c>
      <c r="AS93" s="171">
        <f t="shared" si="49"/>
        <v>0</v>
      </c>
      <c r="AT93" s="171">
        <f t="shared" si="49"/>
        <v>0</v>
      </c>
      <c r="AU93" s="171">
        <f t="shared" si="49"/>
        <v>0</v>
      </c>
      <c r="AV93" s="171">
        <f t="shared" si="49"/>
        <v>0</v>
      </c>
      <c r="AW93" s="171">
        <f t="shared" si="49"/>
        <v>0</v>
      </c>
      <c r="AX93" s="171">
        <f t="shared" si="49"/>
        <v>0</v>
      </c>
      <c r="AY93" s="171">
        <f t="shared" si="49"/>
        <v>0</v>
      </c>
      <c r="AZ93" s="171">
        <f t="shared" si="49"/>
        <v>0</v>
      </c>
      <c r="BA93" s="171">
        <f t="shared" si="49"/>
        <v>0</v>
      </c>
      <c r="BB93" s="171">
        <f t="shared" si="49"/>
        <v>0</v>
      </c>
      <c r="BC93" s="171">
        <f t="shared" si="49"/>
        <v>0</v>
      </c>
      <c r="BD93" s="171">
        <f t="shared" si="49"/>
        <v>0</v>
      </c>
      <c r="BE93" s="171">
        <f t="shared" si="49"/>
        <v>0</v>
      </c>
      <c r="BF93" s="171">
        <f t="shared" si="49"/>
        <v>0</v>
      </c>
      <c r="BG93" s="171">
        <f t="shared" si="49"/>
        <v>0</v>
      </c>
      <c r="BH93" s="171">
        <f t="shared" si="49"/>
        <v>0</v>
      </c>
      <c r="BI93" s="171">
        <f t="shared" si="49"/>
        <v>0</v>
      </c>
      <c r="BJ93" s="171">
        <f t="shared" si="49"/>
        <v>0</v>
      </c>
      <c r="BK93" s="277"/>
    </row>
    <row r="94" spans="1:63" s="125" customFormat="1">
      <c r="A94" s="123"/>
      <c r="B94" s="123"/>
      <c r="C94" s="97" t="s">
        <v>87</v>
      </c>
      <c r="D94" s="330"/>
      <c r="E94" s="330"/>
      <c r="F94" s="330"/>
      <c r="G94" s="330"/>
      <c r="H94" s="98" t="s">
        <v>88</v>
      </c>
      <c r="I94" s="168">
        <f t="shared" si="40"/>
        <v>0</v>
      </c>
      <c r="J94" s="171">
        <f t="shared" si="41"/>
        <v>0</v>
      </c>
      <c r="K94" s="168">
        <f t="shared" si="42"/>
        <v>0</v>
      </c>
      <c r="L94" s="169"/>
      <c r="M94" s="268"/>
      <c r="N94" s="171">
        <f t="shared" si="43"/>
        <v>0</v>
      </c>
      <c r="O94" s="240">
        <f>SUBTOTAL(9,O95:O101)</f>
        <v>0</v>
      </c>
      <c r="P94" s="240">
        <f>SUBTOTAL(9,P95:P101)</f>
        <v>0</v>
      </c>
      <c r="Q94" s="171">
        <f t="shared" si="44"/>
        <v>0</v>
      </c>
      <c r="R94" s="240">
        <f>SUBTOTAL(9,R95:R101)</f>
        <v>0</v>
      </c>
      <c r="S94" s="240">
        <f>SUBTOTAL(9,S95:S101)</f>
        <v>0</v>
      </c>
      <c r="T94" s="171">
        <f t="shared" si="45"/>
        <v>0</v>
      </c>
      <c r="U94" s="240">
        <f>SUBTOTAL(9,U95:U101)</f>
        <v>0</v>
      </c>
      <c r="V94" s="240">
        <f>SUBTOTAL(9,V95:V101)</f>
        <v>0</v>
      </c>
      <c r="W94" s="171">
        <f t="shared" si="46"/>
        <v>0</v>
      </c>
      <c r="X94" s="240">
        <f>SUBTOTAL(9,X95:X101)</f>
        <v>0</v>
      </c>
      <c r="Y94" s="240">
        <f>SUBTOTAL(9,Y95:Y101)</f>
        <v>0</v>
      </c>
      <c r="Z94" s="171">
        <f t="shared" si="47"/>
        <v>0</v>
      </c>
      <c r="AA94" s="240">
        <f>SUBTOTAL(9,AA95:AA101)</f>
        <v>0</v>
      </c>
      <c r="AB94" s="240">
        <f>SUBTOTAL(9,AB95:AB101)</f>
        <v>0</v>
      </c>
      <c r="AC94" s="168"/>
      <c r="AD94" s="169"/>
      <c r="AE94" s="170" t="str">
        <f t="shared" si="48"/>
        <v>III.1</v>
      </c>
      <c r="AF94" s="171">
        <f t="shared" ref="AF94:BJ94" si="50">SUBTOTAL(9,AF95:AF101)</f>
        <v>0</v>
      </c>
      <c r="AG94" s="171">
        <f t="shared" si="50"/>
        <v>0</v>
      </c>
      <c r="AH94" s="171">
        <f t="shared" si="50"/>
        <v>0</v>
      </c>
      <c r="AI94" s="171">
        <f t="shared" si="50"/>
        <v>0</v>
      </c>
      <c r="AJ94" s="171">
        <f t="shared" si="50"/>
        <v>0</v>
      </c>
      <c r="AK94" s="171">
        <f t="shared" si="50"/>
        <v>0</v>
      </c>
      <c r="AL94" s="171">
        <f t="shared" si="50"/>
        <v>0</v>
      </c>
      <c r="AM94" s="171">
        <f t="shared" si="50"/>
        <v>0</v>
      </c>
      <c r="AN94" s="171">
        <f t="shared" si="50"/>
        <v>0</v>
      </c>
      <c r="AO94" s="171">
        <f t="shared" si="50"/>
        <v>0</v>
      </c>
      <c r="AP94" s="171">
        <f t="shared" si="50"/>
        <v>0</v>
      </c>
      <c r="AQ94" s="171">
        <f t="shared" si="50"/>
        <v>0</v>
      </c>
      <c r="AR94" s="171">
        <f t="shared" si="50"/>
        <v>0</v>
      </c>
      <c r="AS94" s="171">
        <f t="shared" si="50"/>
        <v>0</v>
      </c>
      <c r="AT94" s="171">
        <f t="shared" si="50"/>
        <v>0</v>
      </c>
      <c r="AU94" s="171">
        <f t="shared" si="50"/>
        <v>0</v>
      </c>
      <c r="AV94" s="171">
        <f t="shared" si="50"/>
        <v>0</v>
      </c>
      <c r="AW94" s="171">
        <f t="shared" si="50"/>
        <v>0</v>
      </c>
      <c r="AX94" s="171">
        <f t="shared" si="50"/>
        <v>0</v>
      </c>
      <c r="AY94" s="171">
        <f t="shared" si="50"/>
        <v>0</v>
      </c>
      <c r="AZ94" s="171">
        <f t="shared" si="50"/>
        <v>0</v>
      </c>
      <c r="BA94" s="171">
        <f t="shared" si="50"/>
        <v>0</v>
      </c>
      <c r="BB94" s="171">
        <f t="shared" si="50"/>
        <v>0</v>
      </c>
      <c r="BC94" s="171">
        <f t="shared" si="50"/>
        <v>0</v>
      </c>
      <c r="BD94" s="171">
        <f t="shared" si="50"/>
        <v>0</v>
      </c>
      <c r="BE94" s="171">
        <f t="shared" si="50"/>
        <v>0</v>
      </c>
      <c r="BF94" s="171">
        <f t="shared" si="50"/>
        <v>0</v>
      </c>
      <c r="BG94" s="171">
        <f t="shared" si="50"/>
        <v>0</v>
      </c>
      <c r="BH94" s="171">
        <f t="shared" si="50"/>
        <v>0</v>
      </c>
      <c r="BI94" s="171">
        <f t="shared" si="50"/>
        <v>0</v>
      </c>
      <c r="BJ94" s="171">
        <f t="shared" si="50"/>
        <v>0</v>
      </c>
      <c r="BK94" s="277"/>
    </row>
    <row r="95" spans="1:63" s="192" customFormat="1">
      <c r="A95" s="185"/>
      <c r="B95" s="185"/>
      <c r="C95" s="186" t="s">
        <v>89</v>
      </c>
      <c r="D95" s="335"/>
      <c r="E95" s="335"/>
      <c r="F95" s="335"/>
      <c r="G95" s="335"/>
      <c r="H95" s="187" t="s">
        <v>37</v>
      </c>
      <c r="I95" s="188">
        <f t="shared" si="40"/>
        <v>0</v>
      </c>
      <c r="J95" s="191">
        <f t="shared" si="41"/>
        <v>0</v>
      </c>
      <c r="K95" s="188">
        <f t="shared" si="42"/>
        <v>0</v>
      </c>
      <c r="L95" s="189"/>
      <c r="M95" s="272"/>
      <c r="N95" s="191">
        <f t="shared" si="43"/>
        <v>0</v>
      </c>
      <c r="O95" s="243"/>
      <c r="P95" s="243"/>
      <c r="Q95" s="191">
        <f t="shared" si="44"/>
        <v>0</v>
      </c>
      <c r="R95" s="243"/>
      <c r="S95" s="243"/>
      <c r="T95" s="191">
        <f t="shared" si="45"/>
        <v>0</v>
      </c>
      <c r="U95" s="243"/>
      <c r="V95" s="243"/>
      <c r="W95" s="191">
        <f t="shared" si="46"/>
        <v>0</v>
      </c>
      <c r="X95" s="243"/>
      <c r="Y95" s="243"/>
      <c r="Z95" s="191">
        <f t="shared" si="47"/>
        <v>0</v>
      </c>
      <c r="AA95" s="243"/>
      <c r="AB95" s="243"/>
      <c r="AC95" s="188"/>
      <c r="AD95" s="189"/>
      <c r="AE95" s="190" t="str">
        <f t="shared" si="48"/>
        <v>III.1.1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90</v>
      </c>
      <c r="D96" s="335"/>
      <c r="E96" s="335"/>
      <c r="F96" s="335"/>
      <c r="G96" s="335"/>
      <c r="H96" s="187" t="s">
        <v>38</v>
      </c>
      <c r="I96" s="188">
        <f t="shared" si="40"/>
        <v>0</v>
      </c>
      <c r="J96" s="191">
        <f t="shared" si="41"/>
        <v>0</v>
      </c>
      <c r="K96" s="188">
        <f t="shared" si="42"/>
        <v>0</v>
      </c>
      <c r="L96" s="189"/>
      <c r="M96" s="272"/>
      <c r="N96" s="191">
        <f t="shared" si="43"/>
        <v>0</v>
      </c>
      <c r="O96" s="243"/>
      <c r="P96" s="243"/>
      <c r="Q96" s="191">
        <f t="shared" si="44"/>
        <v>0</v>
      </c>
      <c r="R96" s="243"/>
      <c r="S96" s="243"/>
      <c r="T96" s="191">
        <f t="shared" si="45"/>
        <v>0</v>
      </c>
      <c r="U96" s="243"/>
      <c r="V96" s="243"/>
      <c r="W96" s="191">
        <f t="shared" si="46"/>
        <v>0</v>
      </c>
      <c r="X96" s="243"/>
      <c r="Y96" s="243"/>
      <c r="Z96" s="191">
        <f t="shared" si="47"/>
        <v>0</v>
      </c>
      <c r="AA96" s="243"/>
      <c r="AB96" s="243"/>
      <c r="AC96" s="188"/>
      <c r="AD96" s="189"/>
      <c r="AE96" s="190" t="str">
        <f t="shared" si="48"/>
        <v>III.1.2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91</v>
      </c>
      <c r="D97" s="335"/>
      <c r="E97" s="335"/>
      <c r="F97" s="335"/>
      <c r="G97" s="335"/>
      <c r="H97" s="187" t="s">
        <v>39</v>
      </c>
      <c r="I97" s="188">
        <f t="shared" si="40"/>
        <v>0</v>
      </c>
      <c r="J97" s="191">
        <f t="shared" si="41"/>
        <v>0</v>
      </c>
      <c r="K97" s="188">
        <f t="shared" si="42"/>
        <v>0</v>
      </c>
      <c r="L97" s="189"/>
      <c r="M97" s="272"/>
      <c r="N97" s="191">
        <f t="shared" si="43"/>
        <v>0</v>
      </c>
      <c r="O97" s="243"/>
      <c r="P97" s="243"/>
      <c r="Q97" s="191">
        <f t="shared" si="44"/>
        <v>0</v>
      </c>
      <c r="R97" s="243"/>
      <c r="S97" s="243"/>
      <c r="T97" s="191">
        <f t="shared" si="45"/>
        <v>0</v>
      </c>
      <c r="U97" s="243"/>
      <c r="V97" s="243"/>
      <c r="W97" s="191">
        <f t="shared" si="46"/>
        <v>0</v>
      </c>
      <c r="X97" s="243"/>
      <c r="Y97" s="243"/>
      <c r="Z97" s="191">
        <f t="shared" si="47"/>
        <v>0</v>
      </c>
      <c r="AA97" s="243"/>
      <c r="AB97" s="243"/>
      <c r="AC97" s="188"/>
      <c r="AD97" s="189"/>
      <c r="AE97" s="190" t="str">
        <f t="shared" si="48"/>
        <v>III.1.3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92</v>
      </c>
      <c r="D98" s="335"/>
      <c r="E98" s="335"/>
      <c r="F98" s="335"/>
      <c r="G98" s="335"/>
      <c r="H98" s="187" t="s">
        <v>40</v>
      </c>
      <c r="I98" s="188">
        <f t="shared" si="40"/>
        <v>0</v>
      </c>
      <c r="J98" s="191">
        <f t="shared" si="41"/>
        <v>0</v>
      </c>
      <c r="K98" s="188">
        <f t="shared" si="42"/>
        <v>0</v>
      </c>
      <c r="L98" s="189"/>
      <c r="M98" s="272"/>
      <c r="N98" s="191">
        <f t="shared" si="43"/>
        <v>0</v>
      </c>
      <c r="O98" s="243"/>
      <c r="P98" s="243"/>
      <c r="Q98" s="191">
        <f t="shared" si="44"/>
        <v>0</v>
      </c>
      <c r="R98" s="243"/>
      <c r="S98" s="243"/>
      <c r="T98" s="191">
        <f t="shared" si="45"/>
        <v>0</v>
      </c>
      <c r="U98" s="243"/>
      <c r="V98" s="243"/>
      <c r="W98" s="191">
        <f t="shared" si="46"/>
        <v>0</v>
      </c>
      <c r="X98" s="243"/>
      <c r="Y98" s="243"/>
      <c r="Z98" s="191">
        <f t="shared" si="47"/>
        <v>0</v>
      </c>
      <c r="AA98" s="243"/>
      <c r="AB98" s="243"/>
      <c r="AC98" s="188"/>
      <c r="AD98" s="189"/>
      <c r="AE98" s="190" t="str">
        <f t="shared" si="48"/>
        <v>III.1.4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 t="s">
        <v>93</v>
      </c>
      <c r="D99" s="335"/>
      <c r="E99" s="335"/>
      <c r="F99" s="335"/>
      <c r="G99" s="335"/>
      <c r="H99" s="187" t="s">
        <v>41</v>
      </c>
      <c r="I99" s="188">
        <f t="shared" si="40"/>
        <v>0</v>
      </c>
      <c r="J99" s="191">
        <f t="shared" si="41"/>
        <v>0</v>
      </c>
      <c r="K99" s="188">
        <f t="shared" si="42"/>
        <v>0</v>
      </c>
      <c r="L99" s="189"/>
      <c r="M99" s="272"/>
      <c r="N99" s="191">
        <f t="shared" si="43"/>
        <v>0</v>
      </c>
      <c r="O99" s="243"/>
      <c r="P99" s="243"/>
      <c r="Q99" s="191">
        <f t="shared" si="44"/>
        <v>0</v>
      </c>
      <c r="R99" s="243"/>
      <c r="S99" s="243"/>
      <c r="T99" s="191">
        <f t="shared" si="45"/>
        <v>0</v>
      </c>
      <c r="U99" s="243"/>
      <c r="V99" s="243"/>
      <c r="W99" s="191">
        <f t="shared" si="46"/>
        <v>0</v>
      </c>
      <c r="X99" s="243"/>
      <c r="Y99" s="243"/>
      <c r="Z99" s="191">
        <f t="shared" si="47"/>
        <v>0</v>
      </c>
      <c r="AA99" s="243"/>
      <c r="AB99" s="243"/>
      <c r="AC99" s="188"/>
      <c r="AD99" s="189"/>
      <c r="AE99" s="190" t="str">
        <f t="shared" si="48"/>
        <v>III.1.5</v>
      </c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186" t="s">
        <v>94</v>
      </c>
      <c r="D100" s="335"/>
      <c r="E100" s="335"/>
      <c r="F100" s="335"/>
      <c r="G100" s="335"/>
      <c r="H100" s="187" t="s">
        <v>42</v>
      </c>
      <c r="I100" s="188">
        <f t="shared" si="40"/>
        <v>0</v>
      </c>
      <c r="J100" s="191">
        <f t="shared" si="41"/>
        <v>0</v>
      </c>
      <c r="K100" s="188">
        <f t="shared" si="42"/>
        <v>0</v>
      </c>
      <c r="L100" s="189"/>
      <c r="M100" s="272"/>
      <c r="N100" s="191">
        <f t="shared" si="43"/>
        <v>0</v>
      </c>
      <c r="O100" s="243"/>
      <c r="P100" s="243"/>
      <c r="Q100" s="191">
        <f t="shared" si="44"/>
        <v>0</v>
      </c>
      <c r="R100" s="243"/>
      <c r="S100" s="243"/>
      <c r="T100" s="191">
        <f t="shared" si="45"/>
        <v>0</v>
      </c>
      <c r="U100" s="243"/>
      <c r="V100" s="243"/>
      <c r="W100" s="191">
        <f t="shared" si="46"/>
        <v>0</v>
      </c>
      <c r="X100" s="243"/>
      <c r="Y100" s="243"/>
      <c r="Z100" s="191">
        <f t="shared" si="47"/>
        <v>0</v>
      </c>
      <c r="AA100" s="243"/>
      <c r="AB100" s="243"/>
      <c r="AC100" s="188"/>
      <c r="AD100" s="189"/>
      <c r="AE100" s="190" t="str">
        <f t="shared" si="48"/>
        <v>III.1.6</v>
      </c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280"/>
    </row>
    <row r="101" spans="1:63" s="192" customFormat="1">
      <c r="A101" s="185"/>
      <c r="B101" s="185"/>
      <c r="C101" s="186" t="s">
        <v>95</v>
      </c>
      <c r="D101" s="335"/>
      <c r="E101" s="335"/>
      <c r="F101" s="335"/>
      <c r="G101" s="335"/>
      <c r="H101" s="187" t="s">
        <v>43</v>
      </c>
      <c r="I101" s="188">
        <f t="shared" si="40"/>
        <v>0</v>
      </c>
      <c r="J101" s="191">
        <f t="shared" si="41"/>
        <v>0</v>
      </c>
      <c r="K101" s="188">
        <f t="shared" si="42"/>
        <v>0</v>
      </c>
      <c r="L101" s="189"/>
      <c r="M101" s="272"/>
      <c r="N101" s="191">
        <f t="shared" si="43"/>
        <v>0</v>
      </c>
      <c r="O101" s="243"/>
      <c r="P101" s="243"/>
      <c r="Q101" s="191">
        <f t="shared" si="44"/>
        <v>0</v>
      </c>
      <c r="R101" s="243"/>
      <c r="S101" s="243"/>
      <c r="T101" s="191">
        <f t="shared" si="45"/>
        <v>0</v>
      </c>
      <c r="U101" s="243"/>
      <c r="V101" s="243"/>
      <c r="W101" s="191">
        <f t="shared" si="46"/>
        <v>0</v>
      </c>
      <c r="X101" s="243"/>
      <c r="Y101" s="243"/>
      <c r="Z101" s="191">
        <f t="shared" si="47"/>
        <v>0</v>
      </c>
      <c r="AA101" s="243"/>
      <c r="AB101" s="243"/>
      <c r="AC101" s="188"/>
      <c r="AD101" s="189"/>
      <c r="AE101" s="190" t="str">
        <f t="shared" si="48"/>
        <v>III.1.7</v>
      </c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280"/>
    </row>
    <row r="102" spans="1:63" s="192" customFormat="1">
      <c r="A102" s="185"/>
      <c r="B102" s="185"/>
      <c r="C102" s="186"/>
      <c r="D102" s="335"/>
      <c r="E102" s="335"/>
      <c r="F102" s="335"/>
      <c r="G102" s="335"/>
      <c r="H102" s="193"/>
      <c r="I102" s="288"/>
      <c r="J102" s="263"/>
      <c r="K102" s="188"/>
      <c r="L102" s="189"/>
      <c r="M102" s="272"/>
      <c r="N102" s="191"/>
      <c r="O102" s="243"/>
      <c r="P102" s="243"/>
      <c r="Q102" s="191"/>
      <c r="R102" s="243"/>
      <c r="S102" s="243"/>
      <c r="T102" s="191"/>
      <c r="U102" s="243"/>
      <c r="V102" s="243"/>
      <c r="W102" s="191"/>
      <c r="X102" s="243"/>
      <c r="Y102" s="243"/>
      <c r="Z102" s="191"/>
      <c r="AA102" s="243"/>
      <c r="AB102" s="243"/>
      <c r="AC102" s="188"/>
      <c r="AD102" s="189"/>
      <c r="AE102" s="190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280"/>
    </row>
    <row r="103" spans="1:63" s="192" customFormat="1">
      <c r="A103" s="185"/>
      <c r="B103" s="185"/>
      <c r="C103" s="211"/>
      <c r="D103" s="336"/>
      <c r="E103" s="336"/>
      <c r="F103" s="336"/>
      <c r="G103" s="336"/>
      <c r="H103" s="212"/>
      <c r="I103" s="213"/>
      <c r="J103" s="259"/>
      <c r="K103" s="213"/>
      <c r="L103" s="189"/>
      <c r="M103" s="275"/>
      <c r="N103" s="214"/>
      <c r="O103" s="244"/>
      <c r="P103" s="244"/>
      <c r="Q103" s="214"/>
      <c r="R103" s="244"/>
      <c r="S103" s="244"/>
      <c r="T103" s="214"/>
      <c r="U103" s="244"/>
      <c r="V103" s="244"/>
      <c r="W103" s="214"/>
      <c r="X103" s="244"/>
      <c r="Y103" s="244"/>
      <c r="Z103" s="214"/>
      <c r="AA103" s="244"/>
      <c r="AB103" s="244"/>
      <c r="AC103" s="215"/>
      <c r="AD103" s="189"/>
      <c r="AE103" s="216"/>
      <c r="AF103" s="217"/>
      <c r="AG103" s="217"/>
      <c r="AH103" s="217"/>
      <c r="AI103" s="217"/>
      <c r="AJ103" s="217"/>
      <c r="AK103" s="217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82"/>
    </row>
    <row r="104" spans="1:63">
      <c r="C104" s="99"/>
      <c r="D104" s="331"/>
      <c r="E104" s="331"/>
      <c r="F104" s="331"/>
      <c r="G104" s="331"/>
      <c r="H104" s="100"/>
      <c r="I104" s="287"/>
      <c r="J104" s="262"/>
      <c r="K104" s="176"/>
      <c r="L104" s="177"/>
      <c r="M104" s="270"/>
      <c r="N104" s="179"/>
      <c r="O104" s="241"/>
      <c r="P104" s="241"/>
      <c r="Q104" s="179"/>
      <c r="R104" s="241"/>
      <c r="S104" s="241"/>
      <c r="T104" s="179"/>
      <c r="U104" s="241"/>
      <c r="V104" s="241"/>
      <c r="W104" s="179"/>
      <c r="X104" s="241"/>
      <c r="Y104" s="241"/>
      <c r="Z104" s="179"/>
      <c r="AA104" s="241"/>
      <c r="AB104" s="241"/>
      <c r="AC104" s="176"/>
      <c r="AD104" s="177"/>
      <c r="AE104" s="178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279"/>
    </row>
    <row r="105" spans="1:63" s="125" customFormat="1" ht="15" thickBot="1">
      <c r="A105" s="123"/>
      <c r="B105" s="123"/>
      <c r="C105" s="99" t="s">
        <v>312</v>
      </c>
      <c r="D105" s="331"/>
      <c r="E105" s="331"/>
      <c r="F105" s="331"/>
      <c r="G105" s="331"/>
      <c r="H105" s="100" t="s">
        <v>313</v>
      </c>
      <c r="I105" s="168">
        <f>SUMIFS($N105:$AC105,$N$4:$AC$4,"W*")</f>
        <v>0</v>
      </c>
      <c r="J105" s="171">
        <f>SUMIFS($N105:$AC105,$N$4:$AC$4,"F*")</f>
        <v>0</v>
      </c>
      <c r="K105" s="168">
        <f>SUMIFS($N105:$AC105,$N$4:$AC$4,"B*")</f>
        <v>31467286051.338512</v>
      </c>
      <c r="L105" s="169"/>
      <c r="M105" s="268"/>
      <c r="N105" s="171">
        <f>SUMIFS($AF105:$BJ105,$AF$3:$BJ$3,N$3)</f>
        <v>0</v>
      </c>
      <c r="O105" s="240">
        <f>SUBTOTAL(9,O7:O101)</f>
        <v>0</v>
      </c>
      <c r="P105" s="240">
        <f>SUBTOTAL(9,P8:P104)</f>
        <v>31467286051.338512</v>
      </c>
      <c r="Q105" s="171">
        <f>SUMIFS($AF105:$BJ105,$AF$3:$BJ$3,Q$3)</f>
        <v>0</v>
      </c>
      <c r="R105" s="240"/>
      <c r="S105" s="240"/>
      <c r="T105" s="171">
        <f>SUMIFS($AF105:$BJ105,$AF$3:$BJ$3,T$3)</f>
        <v>0</v>
      </c>
      <c r="U105" s="240"/>
      <c r="V105" s="240"/>
      <c r="W105" s="171">
        <f>SUMIFS($AF105:$BJ105,$AF$3:$BJ$3,W$3)</f>
        <v>0</v>
      </c>
      <c r="X105" s="240"/>
      <c r="Y105" s="240"/>
      <c r="Z105" s="171">
        <f>SUMIFS($AF105:$BJ105,$AF$3:$BJ$3,Z$3)</f>
        <v>0</v>
      </c>
      <c r="AA105" s="240"/>
      <c r="AB105" s="240"/>
      <c r="AC105" s="274"/>
      <c r="AD105" s="169"/>
      <c r="AE105" s="170" t="str">
        <f>C105</f>
        <v>SUM</v>
      </c>
      <c r="AF105" s="210">
        <f t="shared" ref="AF105:BJ105" si="51">SUMIFS(AF$5:AF$104,$AE$5:$AE$104,"I") + SUMIFS(AF$5:AF$104,$AE$5:$AE$104,"II")+ SUMIFS(AF$5:AF$104,$AE$5:$AE$104,"III")</f>
        <v>0</v>
      </c>
      <c r="AG105" s="210">
        <f t="shared" si="51"/>
        <v>0</v>
      </c>
      <c r="AH105" s="210">
        <f t="shared" si="51"/>
        <v>0</v>
      </c>
      <c r="AI105" s="210">
        <f t="shared" si="51"/>
        <v>0</v>
      </c>
      <c r="AJ105" s="210">
        <f t="shared" si="51"/>
        <v>0</v>
      </c>
      <c r="AK105" s="210">
        <f t="shared" si="51"/>
        <v>0</v>
      </c>
      <c r="AL105" s="210">
        <f t="shared" si="51"/>
        <v>0</v>
      </c>
      <c r="AM105" s="210">
        <f t="shared" si="51"/>
        <v>0</v>
      </c>
      <c r="AN105" s="210">
        <f t="shared" si="51"/>
        <v>0</v>
      </c>
      <c r="AO105" s="210">
        <f t="shared" si="51"/>
        <v>0</v>
      </c>
      <c r="AP105" s="210">
        <f t="shared" si="51"/>
        <v>0</v>
      </c>
      <c r="AQ105" s="210">
        <f t="shared" si="51"/>
        <v>0</v>
      </c>
      <c r="AR105" s="210">
        <f t="shared" si="51"/>
        <v>0</v>
      </c>
      <c r="AS105" s="210">
        <f t="shared" si="51"/>
        <v>0</v>
      </c>
      <c r="AT105" s="210">
        <f t="shared" si="51"/>
        <v>0</v>
      </c>
      <c r="AU105" s="210">
        <f t="shared" si="51"/>
        <v>0</v>
      </c>
      <c r="AV105" s="210">
        <f t="shared" si="51"/>
        <v>0</v>
      </c>
      <c r="AW105" s="210">
        <f t="shared" si="51"/>
        <v>0</v>
      </c>
      <c r="AX105" s="210">
        <f t="shared" si="51"/>
        <v>0</v>
      </c>
      <c r="AY105" s="210">
        <f t="shared" si="51"/>
        <v>0</v>
      </c>
      <c r="AZ105" s="210">
        <f t="shared" si="51"/>
        <v>0</v>
      </c>
      <c r="BA105" s="210">
        <f t="shared" si="51"/>
        <v>0</v>
      </c>
      <c r="BB105" s="210">
        <f t="shared" si="51"/>
        <v>0</v>
      </c>
      <c r="BC105" s="210">
        <f t="shared" si="51"/>
        <v>0</v>
      </c>
      <c r="BD105" s="210">
        <f t="shared" si="51"/>
        <v>0</v>
      </c>
      <c r="BE105" s="210">
        <f t="shared" si="51"/>
        <v>0</v>
      </c>
      <c r="BF105" s="210">
        <f t="shared" si="51"/>
        <v>0</v>
      </c>
      <c r="BG105" s="210">
        <f t="shared" si="51"/>
        <v>0</v>
      </c>
      <c r="BH105" s="210">
        <f t="shared" si="51"/>
        <v>0</v>
      </c>
      <c r="BI105" s="210">
        <f t="shared" si="51"/>
        <v>0</v>
      </c>
      <c r="BJ105" s="210">
        <f t="shared" si="51"/>
        <v>0</v>
      </c>
      <c r="BK105" s="277"/>
    </row>
    <row r="106" spans="1:63" s="125" customFormat="1" ht="15.5" thickTop="1" thickBot="1">
      <c r="A106" s="123"/>
      <c r="B106" s="123"/>
      <c r="C106" s="116"/>
      <c r="D106" s="337"/>
      <c r="E106" s="337"/>
      <c r="F106" s="337"/>
      <c r="G106" s="337"/>
      <c r="H106" s="117"/>
      <c r="I106" s="208"/>
      <c r="J106" s="210"/>
      <c r="K106" s="208"/>
      <c r="L106" s="169"/>
      <c r="M106" s="273"/>
      <c r="N106" s="210"/>
      <c r="O106" s="245"/>
      <c r="P106" s="245"/>
      <c r="Q106" s="210"/>
      <c r="R106" s="245"/>
      <c r="S106" s="245"/>
      <c r="T106" s="210"/>
      <c r="U106" s="245"/>
      <c r="V106" s="245"/>
      <c r="W106" s="210"/>
      <c r="X106" s="245"/>
      <c r="Y106" s="245"/>
      <c r="Z106" s="210"/>
      <c r="AA106" s="245"/>
      <c r="AB106" s="245"/>
      <c r="AC106" s="208"/>
      <c r="AD106" s="169"/>
      <c r="AE106" s="209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81"/>
    </row>
    <row r="107" spans="1:63" ht="15" thickTop="1"/>
  </sheetData>
  <mergeCells count="2">
    <mergeCell ref="C3:C4"/>
    <mergeCell ref="H3:H4"/>
  </mergeCells>
  <conditionalFormatting sqref="AF5:BJ10 AF32:BJ44 AF71:BJ104 AF106:BJ1048576">
    <cfRule type="expression" dxfId="171" priority="61">
      <formula>_xlfn.ISFORMULA($AF5)</formula>
    </cfRule>
    <cfRule type="expression" dxfId="170" priority="62">
      <formula>COUNTA($AF5:$BJ5)=0</formula>
    </cfRule>
  </conditionalFormatting>
  <conditionalFormatting sqref="AF105:BJ105">
    <cfRule type="expression" dxfId="169" priority="59">
      <formula>_xlfn.ISFORMULA($AF105)</formula>
    </cfRule>
    <cfRule type="expression" dxfId="168" priority="60">
      <formula>COUNTA($AF105:$BJ105)=0</formula>
    </cfRule>
  </conditionalFormatting>
  <conditionalFormatting sqref="O5:P10 R5:S10 U5:V10 AA5:AB10 X5:Y10 AA32:AB44 X32:Y44 U32:V44 R32:S44 O32:P44 O71:P105 R71:S105 U71:V105 X71:Y105 AA71:AB105">
    <cfRule type="expression" dxfId="167" priority="57">
      <formula>_xlfn.ISFORMULA($O5)</formula>
    </cfRule>
    <cfRule type="expression" dxfId="166" priority="58">
      <formula>COUNTA($O5:$P5)=0</formula>
    </cfRule>
  </conditionalFormatting>
  <conditionalFormatting sqref="AF11:BJ11">
    <cfRule type="expression" dxfId="165" priority="55">
      <formula>_xlfn.ISFORMULA($AF11)</formula>
    </cfRule>
    <cfRule type="expression" dxfId="164" priority="56">
      <formula>COUNTA($AF11:$BJ11)=0</formula>
    </cfRule>
  </conditionalFormatting>
  <conditionalFormatting sqref="AA11:AB11 X11:Y11 U11:V11 R11:S11 O11:P11">
    <cfRule type="expression" dxfId="163" priority="53">
      <formula>_xlfn.ISFORMULA($O11)</formula>
    </cfRule>
    <cfRule type="expression" dxfId="162" priority="54">
      <formula>COUNTA($O11:$P11)=0</formula>
    </cfRule>
  </conditionalFormatting>
  <conditionalFormatting sqref="AF12:BJ15">
    <cfRule type="expression" dxfId="161" priority="51">
      <formula>_xlfn.ISFORMULA($AF12)</formula>
    </cfRule>
    <cfRule type="expression" dxfId="160" priority="52">
      <formula>COUNTA($AF12:$BJ12)=0</formula>
    </cfRule>
  </conditionalFormatting>
  <conditionalFormatting sqref="AA12:AB15 X12:Y15 U12:V15 R12:S15 O12:P15">
    <cfRule type="expression" dxfId="159" priority="49">
      <formula>_xlfn.ISFORMULA($O12)</formula>
    </cfRule>
    <cfRule type="expression" dxfId="158" priority="50">
      <formula>COUNTA($O12:$P12)=0</formula>
    </cfRule>
  </conditionalFormatting>
  <conditionalFormatting sqref="AF55:BJ61">
    <cfRule type="expression" dxfId="157" priority="47">
      <formula>_xlfn.ISFORMULA($AF55)</formula>
    </cfRule>
    <cfRule type="expression" dxfId="156" priority="48">
      <formula>COUNTA($AF55:$BJ55)=0</formula>
    </cfRule>
  </conditionalFormatting>
  <conditionalFormatting sqref="AA55:AB61 X55:Y61 U55:V61 R55:S61 O55:P61">
    <cfRule type="expression" dxfId="155" priority="45">
      <formula>_xlfn.ISFORMULA($O55)</formula>
    </cfRule>
    <cfRule type="expression" dxfId="154" priority="46">
      <formula>COUNTA($O55:$P55)=0</formula>
    </cfRule>
  </conditionalFormatting>
  <conditionalFormatting sqref="AF45:BJ54">
    <cfRule type="expression" dxfId="153" priority="43">
      <formula>_xlfn.ISFORMULA($AF45)</formula>
    </cfRule>
    <cfRule type="expression" dxfId="152" priority="44">
      <formula>COUNTA($AF45:$BJ45)=0</formula>
    </cfRule>
  </conditionalFormatting>
  <conditionalFormatting sqref="AA45:AB54 X45:Y54 U45:V54 R45:S54 O45:P54">
    <cfRule type="expression" dxfId="151" priority="41">
      <formula>_xlfn.ISFORMULA($O45)</formula>
    </cfRule>
    <cfRule type="expression" dxfId="150" priority="42">
      <formula>COUNTA($O45:$P45)=0</formula>
    </cfRule>
  </conditionalFormatting>
  <conditionalFormatting sqref="AF27:BJ27">
    <cfRule type="expression" dxfId="149" priority="39">
      <formula>_xlfn.ISFORMULA($AF27)</formula>
    </cfRule>
    <cfRule type="expression" dxfId="148" priority="40">
      <formula>COUNTA($AF27:$BJ27)=0</formula>
    </cfRule>
  </conditionalFormatting>
  <conditionalFormatting sqref="AA27:AB27 X27:Y27 U27:V27 R27:S27 O27:P27">
    <cfRule type="expression" dxfId="147" priority="37">
      <formula>_xlfn.ISFORMULA($O27)</formula>
    </cfRule>
    <cfRule type="expression" dxfId="146" priority="38">
      <formula>COUNTA($O27:$P27)=0</formula>
    </cfRule>
  </conditionalFormatting>
  <conditionalFormatting sqref="AF28:BJ31">
    <cfRule type="expression" dxfId="145" priority="35">
      <formula>_xlfn.ISFORMULA($AF28)</formula>
    </cfRule>
    <cfRule type="expression" dxfId="144" priority="36">
      <formula>COUNTA($AF28:$BJ28)=0</formula>
    </cfRule>
  </conditionalFormatting>
  <conditionalFormatting sqref="AA28:AB31 X28:Y31 U28:V31 R28:S31 O28:P31">
    <cfRule type="expression" dxfId="143" priority="33">
      <formula>_xlfn.ISFORMULA($O28)</formula>
    </cfRule>
    <cfRule type="expression" dxfId="142" priority="34">
      <formula>COUNTA($O28:$P28)=0</formula>
    </cfRule>
  </conditionalFormatting>
  <conditionalFormatting sqref="AF16:BJ16">
    <cfRule type="expression" dxfId="141" priority="31">
      <formula>_xlfn.ISFORMULA($AF16)</formula>
    </cfRule>
    <cfRule type="expression" dxfId="140" priority="32">
      <formula>COUNTA($AF16:$BJ16)=0</formula>
    </cfRule>
  </conditionalFormatting>
  <conditionalFormatting sqref="AA16:AB16 X16:Y16 U16:V16 R16:S16 O16:P16">
    <cfRule type="expression" dxfId="139" priority="29">
      <formula>_xlfn.ISFORMULA($O16)</formula>
    </cfRule>
    <cfRule type="expression" dxfId="138" priority="30">
      <formula>COUNTA($O16:$P16)=0</formula>
    </cfRule>
  </conditionalFormatting>
  <conditionalFormatting sqref="AF17:BJ18 AF25:BJ26">
    <cfRule type="expression" dxfId="137" priority="27">
      <formula>_xlfn.ISFORMULA($AF17)</formula>
    </cfRule>
    <cfRule type="expression" dxfId="136" priority="28">
      <formula>COUNTA($AF17:$BJ17)=0</formula>
    </cfRule>
  </conditionalFormatting>
  <conditionalFormatting sqref="AA17:AB18 X17:Y18 U17:V18 R17:S18 O17:P18 O25:P26 R25:S26 U25:V26 X25:Y26 AA25:AB26">
    <cfRule type="expression" dxfId="135" priority="25">
      <formula>_xlfn.ISFORMULA($O17)</formula>
    </cfRule>
    <cfRule type="expression" dxfId="134" priority="26">
      <formula>COUNTA($O17:$P17)=0</formula>
    </cfRule>
  </conditionalFormatting>
  <conditionalFormatting sqref="AF68:BJ70">
    <cfRule type="expression" dxfId="133" priority="23">
      <formula>_xlfn.ISFORMULA($AF68)</formula>
    </cfRule>
    <cfRule type="expression" dxfId="132" priority="24">
      <formula>COUNTA($AF68:$BJ68)=0</formula>
    </cfRule>
  </conditionalFormatting>
  <conditionalFormatting sqref="AA68:AB70 X68:Y70 U68:V70 R68:S70 O68:P70">
    <cfRule type="expression" dxfId="131" priority="21">
      <formula>_xlfn.ISFORMULA($O68)</formula>
    </cfRule>
    <cfRule type="expression" dxfId="130" priority="22">
      <formula>COUNTA($O68:$P68)=0</formula>
    </cfRule>
  </conditionalFormatting>
  <conditionalFormatting sqref="AF65:BJ67">
    <cfRule type="expression" dxfId="129" priority="19">
      <formula>_xlfn.ISFORMULA($AF65)</formula>
    </cfRule>
    <cfRule type="expression" dxfId="128" priority="20">
      <formula>COUNTA($AF65:$BJ65)=0</formula>
    </cfRule>
  </conditionalFormatting>
  <conditionalFormatting sqref="O65:P67 R65:S67 U65:V67 X65:Y67 AA65:AB67">
    <cfRule type="expression" dxfId="127" priority="17">
      <formula>_xlfn.ISFORMULA($O65)</formula>
    </cfRule>
    <cfRule type="expression" dxfId="126" priority="18">
      <formula>COUNTA($O65:$P65)=0</formula>
    </cfRule>
  </conditionalFormatting>
  <conditionalFormatting sqref="AF62:BJ64">
    <cfRule type="expression" dxfId="125" priority="15">
      <formula>_xlfn.ISFORMULA($AF62)</formula>
    </cfRule>
    <cfRule type="expression" dxfId="124" priority="16">
      <formula>COUNTA($AF62:$BJ62)=0</formula>
    </cfRule>
  </conditionalFormatting>
  <conditionalFormatting sqref="AA62:AB64 X62:Y64 U62:V64 R62:S64 O62:P64">
    <cfRule type="expression" dxfId="123" priority="13">
      <formula>_xlfn.ISFORMULA($O62)</formula>
    </cfRule>
    <cfRule type="expression" dxfId="122" priority="14">
      <formula>COUNTA($O62:$P62)=0</formula>
    </cfRule>
  </conditionalFormatting>
  <conditionalFormatting sqref="AF21:BJ21">
    <cfRule type="expression" dxfId="121" priority="11">
      <formula>_xlfn.ISFORMULA($AF21)</formula>
    </cfRule>
    <cfRule type="expression" dxfId="120" priority="12">
      <formula>COUNTA($AF21:$BJ21)=0</formula>
    </cfRule>
  </conditionalFormatting>
  <conditionalFormatting sqref="AA21:AB21 X21:Y21 U21:V21 R21:S21 O21:P21">
    <cfRule type="expression" dxfId="119" priority="9">
      <formula>_xlfn.ISFORMULA($O21)</formula>
    </cfRule>
    <cfRule type="expression" dxfId="118" priority="10">
      <formula>COUNTA($O21:$P21)=0</formula>
    </cfRule>
  </conditionalFormatting>
  <conditionalFormatting sqref="AF22:BJ24">
    <cfRule type="expression" dxfId="117" priority="7">
      <formula>_xlfn.ISFORMULA($AF22)</formula>
    </cfRule>
    <cfRule type="expression" dxfId="116" priority="8">
      <formula>COUNTA($AF22:$BJ22)=0</formula>
    </cfRule>
  </conditionalFormatting>
  <conditionalFormatting sqref="AA22:AB24 X22:Y24 U22:V24 R22:S24 O22:P24">
    <cfRule type="expression" dxfId="115" priority="5">
      <formula>_xlfn.ISFORMULA($O22)</formula>
    </cfRule>
    <cfRule type="expression" dxfId="114" priority="6">
      <formula>COUNTA($O22:$P22)=0</formula>
    </cfRule>
  </conditionalFormatting>
  <conditionalFormatting sqref="AF19:BJ20">
    <cfRule type="expression" dxfId="113" priority="3">
      <formula>_xlfn.ISFORMULA($AF19)</formula>
    </cfRule>
    <cfRule type="expression" dxfId="112" priority="4">
      <formula>COUNTA($AF19:$BJ19)=0</formula>
    </cfRule>
  </conditionalFormatting>
  <conditionalFormatting sqref="AA19:AB20 X19:Y20 U19:V20 R19:S20 O19:P20">
    <cfRule type="expression" dxfId="111" priority="1">
      <formula>_xlfn.ISFORMULA($O19)</formula>
    </cfRule>
    <cfRule type="expression" dxfId="110" priority="2">
      <formula>COUNTA($O19:$P19)=0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294C-9A99-4975-8130-A17B5E17C366}">
  <dimension ref="A1:BK107"/>
  <sheetViews>
    <sheetView topLeftCell="I1" zoomScale="64" zoomScaleNormal="64" workbookViewId="0">
      <selection activeCell="N38" sqref="N38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0</v>
      </c>
      <c r="J5" s="171">
        <f t="shared" ref="J5:J30" si="2">SUMIFS($N5:$AC5,$N$4:$AC$4,"F*")</f>
        <v>0</v>
      </c>
      <c r="K5" s="168">
        <f t="shared" ref="K5:K10" si="3">SUMIFS($N5:$AC5,$N$4:$AC$4,"B*")</f>
        <v>31467286051.338509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31467286051.338509</v>
      </c>
      <c r="Q5" s="171">
        <f t="shared" ref="Q5:Q30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31063840305.905312</v>
      </c>
      <c r="L6" s="173"/>
      <c r="M6" s="269"/>
      <c r="N6" s="175">
        <f t="shared" si="4"/>
        <v>0</v>
      </c>
      <c r="O6" s="175">
        <f>SUMIFS(O10:O74,$H10:$H74,$H6)</f>
        <v>0</v>
      </c>
      <c r="P6" s="175">
        <f>SUMIFS(P10:P74,$H10:$H74,$H6)</f>
        <v>31063840305.905312</v>
      </c>
      <c r="Q6" s="175">
        <f t="shared" si="5"/>
        <v>0</v>
      </c>
      <c r="R6" s="175">
        <f>SUMIFS(R10:R74,$H10:$H74,$H6)</f>
        <v>0</v>
      </c>
      <c r="S6" s="175">
        <f>SUMIFS(S10:S74,$H10:$H74,$H6)</f>
        <v>0</v>
      </c>
      <c r="T6" s="175">
        <f t="shared" si="6"/>
        <v>0</v>
      </c>
      <c r="U6" s="175">
        <f>SUMIFS(U10:U74,$H10:$H74,$H6)</f>
        <v>0</v>
      </c>
      <c r="V6" s="175">
        <f>SUMIFS(V10:V74,$H10:$H74,$H6)</f>
        <v>0</v>
      </c>
      <c r="W6" s="175">
        <f t="shared" si="7"/>
        <v>0</v>
      </c>
      <c r="X6" s="175">
        <f>SUMIFS(X10:X74,$H10:$H74,$H6)</f>
        <v>0</v>
      </c>
      <c r="Y6" s="175">
        <f>SUMIFS(Y10:Y74,$H10:$H74,$H6)</f>
        <v>0</v>
      </c>
      <c r="Z6" s="175">
        <f t="shared" si="8"/>
        <v>0</v>
      </c>
      <c r="AA6" s="175">
        <f>SUMIFS(AA10:AA74,$H10:$H74,$H6)</f>
        <v>0</v>
      </c>
      <c r="AB6" s="175">
        <f>SUMIFS(AB10:AB74,$H10:$H74,$H6)</f>
        <v>0</v>
      </c>
      <c r="AC6" s="172"/>
      <c r="AD6" s="173"/>
      <c r="AE6" s="174" t="str">
        <f t="shared" si="9"/>
        <v>I.DC</v>
      </c>
      <c r="AF6" s="175">
        <f t="shared" ref="AF6:BJ6" si="11">SUMIFS(AF10:AF74,$H10:$H74,$H6)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403445745.43319869</v>
      </c>
      <c r="L7" s="173"/>
      <c r="M7" s="269"/>
      <c r="N7" s="175">
        <f t="shared" si="4"/>
        <v>0</v>
      </c>
      <c r="O7" s="175">
        <f>SUMIFS(O10:O74,$H10:$H74,$H7)</f>
        <v>0</v>
      </c>
      <c r="P7" s="175">
        <f>SUMIFS(P10:P74,$H10:$H74,$H7)</f>
        <v>403445745.43319869</v>
      </c>
      <c r="Q7" s="175">
        <f t="shared" si="5"/>
        <v>0</v>
      </c>
      <c r="R7" s="175">
        <f>SUMIFS(R10:R74,$H10:$H74,$H7)</f>
        <v>0</v>
      </c>
      <c r="S7" s="175">
        <f>SUMIFS(S10:S74,$H10:$H74,$H7)</f>
        <v>0</v>
      </c>
      <c r="T7" s="175">
        <f t="shared" si="6"/>
        <v>0</v>
      </c>
      <c r="U7" s="175">
        <f>SUMIFS(U10:U74,$H10:$H74,$H7)</f>
        <v>0</v>
      </c>
      <c r="V7" s="175">
        <f>SUMIFS(V10:V74,$H10:$H74,$H7)</f>
        <v>0</v>
      </c>
      <c r="W7" s="175">
        <f t="shared" si="7"/>
        <v>0</v>
      </c>
      <c r="X7" s="175">
        <f>SUMIFS(X10:X74,$H10:$H74,$H7)</f>
        <v>0</v>
      </c>
      <c r="Y7" s="175">
        <f>SUMIFS(Y10:Y74,$H10:$H74,$H7)</f>
        <v>0</v>
      </c>
      <c r="Z7" s="175">
        <f t="shared" si="8"/>
        <v>0</v>
      </c>
      <c r="AA7" s="175">
        <f>SUMIFS(AA10:AA74,$H10:$H74,$H7)</f>
        <v>0</v>
      </c>
      <c r="AB7" s="175">
        <f>SUMIFS(AB10:AB74,$H10:$H74,$H7)</f>
        <v>0</v>
      </c>
      <c r="AC7" s="172"/>
      <c r="AD7" s="173"/>
      <c r="AE7" s="174" t="str">
        <f t="shared" si="9"/>
        <v>I.IC</v>
      </c>
      <c r="AF7" s="175">
        <f t="shared" ref="AF7:BJ7" si="12">SUMIFS(AF10:AF74,$H10:$H74,$H7)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31467286051.338512</v>
      </c>
      <c r="L8" s="169"/>
      <c r="M8" s="268"/>
      <c r="N8" s="171">
        <f t="shared" si="4"/>
        <v>0</v>
      </c>
      <c r="O8" s="240">
        <f>SUBTOTAL(9,O9:O39)</f>
        <v>0</v>
      </c>
      <c r="P8" s="240">
        <f>SUBTOTAL(9,P9:P74)</f>
        <v>31467286051.338512</v>
      </c>
      <c r="Q8" s="171">
        <f t="shared" si="5"/>
        <v>0</v>
      </c>
      <c r="R8" s="240">
        <f>SUBTOTAL(9,R9:R39)</f>
        <v>0</v>
      </c>
      <c r="S8" s="240">
        <f>SUBTOTAL(9,S9:S39)</f>
        <v>0</v>
      </c>
      <c r="T8" s="171">
        <f t="shared" si="6"/>
        <v>0</v>
      </c>
      <c r="U8" s="240">
        <f>SUBTOTAL(9,U9:U39)</f>
        <v>0</v>
      </c>
      <c r="V8" s="240">
        <f>SUBTOTAL(9,V9:V39)</f>
        <v>0</v>
      </c>
      <c r="W8" s="171">
        <f t="shared" si="7"/>
        <v>0</v>
      </c>
      <c r="X8" s="240">
        <f>SUBTOTAL(9,X9:X39)</f>
        <v>0</v>
      </c>
      <c r="Y8" s="240">
        <f>SUBTOTAL(9,Y9:Y39)</f>
        <v>0</v>
      </c>
      <c r="Z8" s="171">
        <f t="shared" si="8"/>
        <v>0</v>
      </c>
      <c r="AA8" s="240">
        <f>SUBTOTAL(9,AA9:AA39)</f>
        <v>0</v>
      </c>
      <c r="AB8" s="240">
        <f>SUBTOTAL(9,AB9:AB39)</f>
        <v>0</v>
      </c>
      <c r="AC8" s="168"/>
      <c r="AD8" s="169"/>
      <c r="AE8" s="170" t="str">
        <f t="shared" si="9"/>
        <v>I.1</v>
      </c>
      <c r="AF8" s="171">
        <f t="shared" ref="AF8:BJ8" si="13">SUBTOTAL(9,AF9:AF39)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31063840305.905312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31063840305.905312</v>
      </c>
      <c r="Q10" s="171">
        <f t="shared" si="5"/>
        <v>0</v>
      </c>
      <c r="R10" s="240">
        <f>SUBTOTAL(9,R11:R31)</f>
        <v>0</v>
      </c>
      <c r="S10" s="240">
        <f>SUBTOTAL(9,S11:S31)</f>
        <v>0</v>
      </c>
      <c r="T10" s="171">
        <f t="shared" si="6"/>
        <v>0</v>
      </c>
      <c r="U10" s="240">
        <f>SUBTOTAL(9,U11:U31)</f>
        <v>0</v>
      </c>
      <c r="V10" s="240">
        <f>SUBTOTAL(9,V11:V31)</f>
        <v>0</v>
      </c>
      <c r="W10" s="171">
        <f t="shared" si="7"/>
        <v>0</v>
      </c>
      <c r="X10" s="240">
        <f>SUBTOTAL(9,X11:X31)</f>
        <v>0</v>
      </c>
      <c r="Y10" s="240">
        <f>SUBTOTAL(9,Y11:Y31)</f>
        <v>0</v>
      </c>
      <c r="Z10" s="171">
        <f t="shared" si="8"/>
        <v>0</v>
      </c>
      <c r="AA10" s="240">
        <f>SUBTOTAL(9,AA11:AA31)</f>
        <v>0</v>
      </c>
      <c r="AB10" s="240">
        <f>SUBTOTAL(9,AB11:AB31)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SUBTOTAL(9,AF11:AF31)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464085450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239849999.99999988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10782243775.530586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7067364882.8474131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1273347005.23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790436951.61290276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194046241.93548363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2497726759.4121041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1659287621.7436275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56064918.859085508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88518672.47138983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1410525409.682898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2879422994.0959396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148001370.96774206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60</v>
      </c>
      <c r="D25" s="332"/>
      <c r="E25" s="332" t="s">
        <v>341</v>
      </c>
      <c r="F25" s="332" t="s">
        <v>512</v>
      </c>
      <c r="G25" s="332">
        <v>2786.5766871165602</v>
      </c>
      <c r="H25" s="114" t="s">
        <v>530</v>
      </c>
      <c r="I25" s="176">
        <f t="shared" si="1"/>
        <v>0</v>
      </c>
      <c r="J25" s="179">
        <f t="shared" si="2"/>
        <v>0</v>
      </c>
      <c r="K25" s="176">
        <v>3318575243.4872551</v>
      </c>
      <c r="L25" s="177"/>
      <c r="M25" s="270"/>
      <c r="N25" s="179">
        <f t="shared" si="4"/>
        <v>0</v>
      </c>
      <c r="O25" s="241"/>
      <c r="P25" s="241">
        <v>723562258.0645175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I.1.1.1.2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66</v>
      </c>
      <c r="D26" s="332"/>
      <c r="E26" s="332" t="s">
        <v>513</v>
      </c>
      <c r="F26" s="332" t="s">
        <v>377</v>
      </c>
      <c r="G26" s="332">
        <v>132339.949569939</v>
      </c>
      <c r="H26" s="114" t="s">
        <v>531</v>
      </c>
      <c r="I26" s="176">
        <f t="shared" si="1"/>
        <v>0</v>
      </c>
      <c r="J26" s="179">
        <f t="shared" si="2"/>
        <v>0</v>
      </c>
      <c r="K26" s="176">
        <v>112129837.71817102</v>
      </c>
      <c r="L26" s="177"/>
      <c r="M26" s="270"/>
      <c r="N26" s="179">
        <f t="shared" si="4"/>
        <v>0</v>
      </c>
      <c r="O26" s="241"/>
      <c r="P26" s="241">
        <v>178884323.70967743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si="9"/>
        <v>I.1.1.2.3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59</v>
      </c>
      <c r="D27" s="332"/>
      <c r="E27" s="332" t="s">
        <v>514</v>
      </c>
      <c r="F27" s="332" t="s">
        <v>378</v>
      </c>
      <c r="G27" s="332">
        <v>48918.663323926397</v>
      </c>
      <c r="H27" s="114" t="s">
        <v>532</v>
      </c>
      <c r="I27" s="176">
        <f t="shared" si="1"/>
        <v>0</v>
      </c>
      <c r="J27" s="179">
        <f t="shared" si="2"/>
        <v>0</v>
      </c>
      <c r="K27" s="176">
        <v>1580873903.2258055</v>
      </c>
      <c r="L27" s="177"/>
      <c r="M27" s="270"/>
      <c r="N27" s="179">
        <f t="shared" si="4"/>
        <v>0</v>
      </c>
      <c r="O27" s="241"/>
      <c r="P27" s="241">
        <v>166467556.83870971</v>
      </c>
      <c r="Q27" s="179">
        <f t="shared" si="5"/>
        <v>0</v>
      </c>
      <c r="R27" s="241"/>
      <c r="S27" s="241"/>
      <c r="T27" s="179">
        <f t="shared" si="6"/>
        <v>0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9"/>
        <v>I.1.1.1.1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65</v>
      </c>
      <c r="D28" s="332"/>
      <c r="E28" s="332" t="s">
        <v>515</v>
      </c>
      <c r="F28" s="332" t="s">
        <v>379</v>
      </c>
      <c r="G28" s="332">
        <v>116618.09388589</v>
      </c>
      <c r="H28" s="114" t="s">
        <v>533</v>
      </c>
      <c r="I28" s="176">
        <f t="shared" si="1"/>
        <v>0</v>
      </c>
      <c r="J28" s="179">
        <f t="shared" si="2"/>
        <v>0</v>
      </c>
      <c r="K28" s="176">
        <v>388092483.87096727</v>
      </c>
      <c r="L28" s="177"/>
      <c r="M28" s="270"/>
      <c r="N28" s="179">
        <f t="shared" si="4"/>
        <v>0</v>
      </c>
      <c r="O28" s="241"/>
      <c r="P28" s="241">
        <v>139779072.58064514</v>
      </c>
      <c r="Q28" s="179">
        <f t="shared" si="5"/>
        <v>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9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61</v>
      </c>
      <c r="D29" s="332"/>
      <c r="E29" s="332" t="s">
        <v>516</v>
      </c>
      <c r="F29" s="332" t="s">
        <v>378</v>
      </c>
      <c r="G29" s="332">
        <v>2809.30685705522</v>
      </c>
      <c r="H29" s="114" t="s">
        <v>534</v>
      </c>
      <c r="I29" s="176">
        <f t="shared" si="1"/>
        <v>0</v>
      </c>
      <c r="J29" s="179">
        <f t="shared" si="2"/>
        <v>0</v>
      </c>
      <c r="K29" s="176">
        <v>4995453518.8242083</v>
      </c>
      <c r="L29" s="177"/>
      <c r="M29" s="270"/>
      <c r="N29" s="179">
        <f t="shared" si="4"/>
        <v>0</v>
      </c>
      <c r="O29" s="241"/>
      <c r="P29" s="241">
        <v>139779072.58064514</v>
      </c>
      <c r="Q29" s="179">
        <f t="shared" si="5"/>
        <v>0</v>
      </c>
      <c r="R29" s="241"/>
      <c r="S29" s="241"/>
      <c r="T29" s="179">
        <f t="shared" si="6"/>
        <v>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9"/>
        <v>I.1.1.1.3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60</v>
      </c>
      <c r="D30" s="332"/>
      <c r="E30" s="332" t="s">
        <v>380</v>
      </c>
      <c r="F30" s="332" t="s">
        <v>517</v>
      </c>
      <c r="G30" s="332">
        <v>718930.99645853997</v>
      </c>
      <c r="H30" s="114" t="s">
        <v>535</v>
      </c>
      <c r="I30" s="176">
        <f t="shared" si="1"/>
        <v>0</v>
      </c>
      <c r="J30" s="179">
        <f t="shared" si="2"/>
        <v>0</v>
      </c>
      <c r="K30" s="176">
        <v>3318575243.4872551</v>
      </c>
      <c r="L30" s="177"/>
      <c r="M30" s="270"/>
      <c r="N30" s="179">
        <f t="shared" si="4"/>
        <v>0</v>
      </c>
      <c r="O30" s="241"/>
      <c r="P30" s="241">
        <v>164445967.7419354</v>
      </c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0</v>
      </c>
      <c r="AA30" s="241"/>
      <c r="AB30" s="241"/>
      <c r="AC30" s="176"/>
      <c r="AD30" s="177"/>
      <c r="AE30" s="178" t="str">
        <f t="shared" si="9"/>
        <v>I.1.1.1.2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>
      <c r="C33" s="101"/>
      <c r="D33" s="332"/>
      <c r="E33" s="332"/>
      <c r="F33" s="332"/>
      <c r="G33" s="332"/>
      <c r="H33" s="114"/>
      <c r="I33" s="176"/>
      <c r="J33" s="179"/>
      <c r="K33" s="176"/>
      <c r="L33" s="177"/>
      <c r="M33" s="270"/>
      <c r="N33" s="179"/>
      <c r="O33" s="241"/>
      <c r="P33" s="241"/>
      <c r="Q33" s="179"/>
      <c r="R33" s="241"/>
      <c r="S33" s="241"/>
      <c r="T33" s="179"/>
      <c r="U33" s="241"/>
      <c r="V33" s="241"/>
      <c r="W33" s="179"/>
      <c r="X33" s="241"/>
      <c r="Y33" s="241"/>
      <c r="Z33" s="179"/>
      <c r="AA33" s="241"/>
      <c r="AB33" s="241"/>
      <c r="AC33" s="176"/>
      <c r="AD33" s="177"/>
      <c r="AE33" s="178">
        <f>C33</f>
        <v>0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1:63" s="125" customFormat="1">
      <c r="A34" s="123"/>
      <c r="B34" s="123"/>
      <c r="C34" s="99" t="s">
        <v>222</v>
      </c>
      <c r="D34" s="331"/>
      <c r="E34" s="331"/>
      <c r="F34" s="331"/>
      <c r="G34" s="331"/>
      <c r="H34" s="100" t="s">
        <v>32</v>
      </c>
      <c r="I34" s="168">
        <f>SUMIFS($N34:$AC34,$N$4:$AC$4,"W*")</f>
        <v>0</v>
      </c>
      <c r="J34" s="171">
        <f>SUMIFS($N34:$AC34,$N$4:$AC$4,"F*")</f>
        <v>0</v>
      </c>
      <c r="K34" s="168">
        <f>SUMIFS($N34:$AC34,$N$4:$AC$4,"B*")</f>
        <v>403445745.43319869</v>
      </c>
      <c r="L34" s="169"/>
      <c r="M34" s="268"/>
      <c r="N34" s="171">
        <f>SUMIFS($AF34:$BJ34,$AF$3:$BJ$3,N$3)</f>
        <v>0</v>
      </c>
      <c r="O34" s="240">
        <f>SUBTOTAL(9,O36:O39)</f>
        <v>0</v>
      </c>
      <c r="P34" s="240">
        <f>SUBTOTAL(9,P36:P72)</f>
        <v>403445745.43319869</v>
      </c>
      <c r="Q34" s="171">
        <f>SUMIFS($AF34:$BJ34,$AF$3:$BJ$3,Q$3)</f>
        <v>0</v>
      </c>
      <c r="R34" s="240">
        <f>SUBTOTAL(9,R36:R39)</f>
        <v>0</v>
      </c>
      <c r="S34" s="240">
        <f>SUBTOTAL(9,S36:S39)</f>
        <v>0</v>
      </c>
      <c r="T34" s="171">
        <f>SUMIFS($AF34:$BJ34,$AF$3:$BJ$3,T$3)</f>
        <v>0</v>
      </c>
      <c r="U34" s="240">
        <f>SUBTOTAL(9,U36:U39)</f>
        <v>0</v>
      </c>
      <c r="V34" s="240">
        <f>SUBTOTAL(9,V36:V39)</f>
        <v>0</v>
      </c>
      <c r="W34" s="171">
        <f>SUMIFS($AF34:$BJ34,$AF$3:$BJ$3,W$3)</f>
        <v>0</v>
      </c>
      <c r="X34" s="240">
        <f>SUBTOTAL(9,X36:X39)</f>
        <v>0</v>
      </c>
      <c r="Y34" s="240">
        <f>SUBTOTAL(9,Y36:Y39)</f>
        <v>0</v>
      </c>
      <c r="Z34" s="171">
        <f>SUMIFS($AF34:$BJ34,$AF$3:$BJ$3,Z$3)</f>
        <v>0</v>
      </c>
      <c r="AA34" s="240">
        <f>SUBTOTAL(9,AA36:AA39)</f>
        <v>0</v>
      </c>
      <c r="AB34" s="240">
        <f>SUBTOTAL(9,AB36:AB39)</f>
        <v>0</v>
      </c>
      <c r="AC34" s="168"/>
      <c r="AD34" s="169"/>
      <c r="AE34" s="170" t="str">
        <f>C34</f>
        <v>I.1.1.2</v>
      </c>
      <c r="AF34" s="171">
        <f t="shared" ref="AF34:BJ34" si="15">SUBTOTAL(9,AF36:AF39)</f>
        <v>0</v>
      </c>
      <c r="AG34" s="171">
        <f t="shared" si="15"/>
        <v>0</v>
      </c>
      <c r="AH34" s="171">
        <f t="shared" si="15"/>
        <v>0</v>
      </c>
      <c r="AI34" s="171">
        <f t="shared" si="15"/>
        <v>0</v>
      </c>
      <c r="AJ34" s="171">
        <f t="shared" si="15"/>
        <v>0</v>
      </c>
      <c r="AK34" s="171">
        <f t="shared" si="15"/>
        <v>0</v>
      </c>
      <c r="AL34" s="171">
        <f t="shared" si="15"/>
        <v>0</v>
      </c>
      <c r="AM34" s="171">
        <f t="shared" si="15"/>
        <v>0</v>
      </c>
      <c r="AN34" s="171">
        <f t="shared" si="15"/>
        <v>0</v>
      </c>
      <c r="AO34" s="171">
        <f t="shared" si="15"/>
        <v>0</v>
      </c>
      <c r="AP34" s="171">
        <f t="shared" si="15"/>
        <v>0</v>
      </c>
      <c r="AQ34" s="171">
        <f t="shared" si="15"/>
        <v>0</v>
      </c>
      <c r="AR34" s="171">
        <f t="shared" si="15"/>
        <v>0</v>
      </c>
      <c r="AS34" s="171">
        <f t="shared" si="15"/>
        <v>0</v>
      </c>
      <c r="AT34" s="171">
        <f t="shared" si="15"/>
        <v>0</v>
      </c>
      <c r="AU34" s="171">
        <f t="shared" si="15"/>
        <v>0</v>
      </c>
      <c r="AV34" s="171">
        <f t="shared" si="15"/>
        <v>0</v>
      </c>
      <c r="AW34" s="171">
        <f t="shared" si="15"/>
        <v>0</v>
      </c>
      <c r="AX34" s="171">
        <f t="shared" si="15"/>
        <v>0</v>
      </c>
      <c r="AY34" s="171">
        <f t="shared" si="15"/>
        <v>0</v>
      </c>
      <c r="AZ34" s="171">
        <f t="shared" si="15"/>
        <v>0</v>
      </c>
      <c r="BA34" s="171">
        <f t="shared" si="15"/>
        <v>0</v>
      </c>
      <c r="BB34" s="171">
        <f t="shared" si="15"/>
        <v>0</v>
      </c>
      <c r="BC34" s="171">
        <f t="shared" si="15"/>
        <v>0</v>
      </c>
      <c r="BD34" s="171">
        <f t="shared" si="15"/>
        <v>0</v>
      </c>
      <c r="BE34" s="171">
        <f t="shared" si="15"/>
        <v>0</v>
      </c>
      <c r="BF34" s="171">
        <f t="shared" si="15"/>
        <v>0</v>
      </c>
      <c r="BG34" s="171">
        <f t="shared" si="15"/>
        <v>0</v>
      </c>
      <c r="BH34" s="171">
        <f t="shared" si="15"/>
        <v>0</v>
      </c>
      <c r="BI34" s="171">
        <f t="shared" si="15"/>
        <v>0</v>
      </c>
      <c r="BJ34" s="171">
        <f t="shared" si="15"/>
        <v>0</v>
      </c>
      <c r="BK34" s="277"/>
    </row>
    <row r="35" spans="1:63" s="125" customFormat="1">
      <c r="A35" s="123"/>
      <c r="B35" s="123"/>
      <c r="C35" s="99"/>
      <c r="D35" s="331" t="s">
        <v>382</v>
      </c>
      <c r="E35" s="331" t="s">
        <v>405</v>
      </c>
      <c r="F35" s="331"/>
      <c r="G35" s="331">
        <v>185234.51472392699</v>
      </c>
      <c r="H35" s="100"/>
      <c r="I35" s="168"/>
      <c r="J35" s="171"/>
      <c r="K35" s="168"/>
      <c r="L35" s="169"/>
      <c r="M35" s="268"/>
      <c r="N35" s="171"/>
      <c r="O35" s="240"/>
      <c r="P35" s="240"/>
      <c r="Q35" s="171"/>
      <c r="R35" s="240"/>
      <c r="S35" s="240"/>
      <c r="T35" s="171"/>
      <c r="U35" s="240"/>
      <c r="V35" s="240"/>
      <c r="W35" s="171"/>
      <c r="X35" s="240"/>
      <c r="Y35" s="240"/>
      <c r="Z35" s="171"/>
      <c r="AA35" s="240"/>
      <c r="AB35" s="240"/>
      <c r="AC35" s="168"/>
      <c r="AD35" s="169"/>
      <c r="AE35" s="170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277"/>
    </row>
    <row r="36" spans="1:63">
      <c r="C36" s="101" t="s">
        <v>64</v>
      </c>
      <c r="D36" s="332" t="s">
        <v>382</v>
      </c>
      <c r="E36" s="332" t="s">
        <v>406</v>
      </c>
      <c r="F36" s="332" t="s">
        <v>407</v>
      </c>
      <c r="G36" s="332">
        <v>189810</v>
      </c>
      <c r="H36" s="338" t="s">
        <v>388</v>
      </c>
      <c r="I36" s="176">
        <f t="shared" ref="I36:I71" si="16">SUMIFS($N36:$AC36,$N$4:$AC$4,"W*")</f>
        <v>0</v>
      </c>
      <c r="J36" s="179">
        <f t="shared" ref="J36:J71" si="17">SUMIFS($N36:$AC36,$N$4:$AC$4,"F*")</f>
        <v>0</v>
      </c>
      <c r="K36" s="176">
        <v>25000000</v>
      </c>
      <c r="L36" s="177"/>
      <c r="M36" s="270"/>
      <c r="N36" s="179">
        <f t="shared" ref="N36:N71" si="18">SUMIFS($AF36:$BJ36,$AF$3:$BJ$3,N$3)</f>
        <v>0</v>
      </c>
      <c r="O36" s="241"/>
      <c r="P36" s="241">
        <v>25000000</v>
      </c>
      <c r="Q36" s="179">
        <f t="shared" ref="Q36:Q71" si="19">SUMIFS($AF36:$BJ36,$AF$3:$BJ$3,Q$3)</f>
        <v>0</v>
      </c>
      <c r="R36" s="241"/>
      <c r="S36" s="241"/>
      <c r="T36" s="179">
        <f t="shared" ref="T36:T71" si="20">SUMIFS($AF36:$BJ36,$AF$3:$BJ$3,T$3)</f>
        <v>0</v>
      </c>
      <c r="U36" s="241"/>
      <c r="V36" s="241"/>
      <c r="W36" s="179">
        <f t="shared" ref="W36:W71" si="21">SUMIFS($AF36:$BJ36,$AF$3:$BJ$3,W$3)</f>
        <v>0</v>
      </c>
      <c r="X36" s="241"/>
      <c r="Y36" s="241"/>
      <c r="Z36" s="179">
        <f t="shared" ref="Z36:Z71" si="22">SUMIFS($AF36:$BJ36,$AF$3:$BJ$3,Z$3)</f>
        <v>0</v>
      </c>
      <c r="AA36" s="241"/>
      <c r="AB36" s="241"/>
      <c r="AC36" s="176"/>
      <c r="AD36" s="177"/>
      <c r="AE36" s="178" t="str">
        <f t="shared" ref="AE36:AE65" si="23">C36</f>
        <v>I.1.1.2.1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65</v>
      </c>
      <c r="D37" s="332"/>
      <c r="E37" s="332" t="s">
        <v>408</v>
      </c>
      <c r="F37" s="332" t="s">
        <v>409</v>
      </c>
      <c r="G37" s="332">
        <v>49049.079754601204</v>
      </c>
      <c r="H37" s="338" t="s">
        <v>389</v>
      </c>
      <c r="I37" s="176">
        <f t="shared" si="16"/>
        <v>0</v>
      </c>
      <c r="J37" s="179">
        <f t="shared" si="17"/>
        <v>0</v>
      </c>
      <c r="K37" s="176">
        <v>10000000</v>
      </c>
      <c r="L37" s="177"/>
      <c r="M37" s="270"/>
      <c r="N37" s="179">
        <f t="shared" si="18"/>
        <v>0</v>
      </c>
      <c r="O37" s="241"/>
      <c r="P37" s="241">
        <v>10000000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I.1.1.2.2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66</v>
      </c>
      <c r="D38" s="332"/>
      <c r="E38" s="332" t="s">
        <v>410</v>
      </c>
      <c r="F38" s="332" t="s">
        <v>411</v>
      </c>
      <c r="G38" s="332">
        <v>1322974.696384121</v>
      </c>
      <c r="H38" s="338" t="s">
        <v>390</v>
      </c>
      <c r="I38" s="176">
        <f t="shared" si="16"/>
        <v>0</v>
      </c>
      <c r="J38" s="179">
        <f t="shared" si="17"/>
        <v>0</v>
      </c>
      <c r="K38" s="176">
        <v>17500000</v>
      </c>
      <c r="L38" s="177"/>
      <c r="M38" s="270"/>
      <c r="N38" s="179">
        <f t="shared" si="18"/>
        <v>0</v>
      </c>
      <c r="O38" s="241"/>
      <c r="P38" s="241">
        <v>17500000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I.1.1.2.3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67</v>
      </c>
      <c r="D39" s="332"/>
      <c r="E39" s="332" t="s">
        <v>412</v>
      </c>
      <c r="F39" s="332" t="s">
        <v>413</v>
      </c>
      <c r="G39" s="332">
        <v>867161.33531870099</v>
      </c>
      <c r="H39" s="338" t="s">
        <v>391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7500000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I.1.1.2.4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477</v>
      </c>
      <c r="D40" s="332"/>
      <c r="E40" s="332" t="s">
        <v>414</v>
      </c>
      <c r="F40" s="332" t="s">
        <v>415</v>
      </c>
      <c r="G40" s="332">
        <v>718930.99645853997</v>
      </c>
      <c r="H40" s="338" t="s">
        <v>393</v>
      </c>
      <c r="I40" s="176">
        <f t="shared" si="16"/>
        <v>0</v>
      </c>
      <c r="J40" s="179">
        <f t="shared" si="17"/>
        <v>0</v>
      </c>
      <c r="K40" s="176">
        <v>8000000</v>
      </c>
      <c r="L40" s="177"/>
      <c r="M40" s="270"/>
      <c r="N40" s="179">
        <f t="shared" si="18"/>
        <v>0</v>
      </c>
      <c r="O40" s="241"/>
      <c r="P40" s="241">
        <v>15000000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I.1.1.2.5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478</v>
      </c>
      <c r="D41" s="332"/>
      <c r="E41" s="332" t="s">
        <v>416</v>
      </c>
      <c r="F41" s="332" t="s">
        <v>417</v>
      </c>
      <c r="G41" s="332">
        <v>193972.25806451601</v>
      </c>
      <c r="H41" s="338" t="s">
        <v>519</v>
      </c>
      <c r="I41" s="176">
        <f t="shared" si="16"/>
        <v>0</v>
      </c>
      <c r="J41" s="179">
        <f t="shared" si="17"/>
        <v>0</v>
      </c>
      <c r="K41" s="176">
        <v>15000000</v>
      </c>
      <c r="L41" s="177"/>
      <c r="M41" s="270"/>
      <c r="N41" s="179">
        <f t="shared" si="18"/>
        <v>0</v>
      </c>
      <c r="O41" s="241"/>
      <c r="P41" s="241">
        <v>12000000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I.1.1.2.6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479</v>
      </c>
      <c r="D42" s="332"/>
      <c r="E42" s="332" t="s">
        <v>449</v>
      </c>
      <c r="F42" s="332" t="s">
        <v>450</v>
      </c>
      <c r="G42" s="332">
        <v>47618.709677419298</v>
      </c>
      <c r="H42" s="338" t="s">
        <v>520</v>
      </c>
      <c r="I42" s="176">
        <f t="shared" si="16"/>
        <v>0</v>
      </c>
      <c r="J42" s="179">
        <f t="shared" si="17"/>
        <v>0</v>
      </c>
      <c r="K42" s="176">
        <v>7500000</v>
      </c>
      <c r="L42" s="177"/>
      <c r="M42" s="270"/>
      <c r="N42" s="179">
        <f t="shared" si="18"/>
        <v>0</v>
      </c>
      <c r="O42" s="241"/>
      <c r="P42" s="241">
        <v>6000000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I.1.1.2.7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480</v>
      </c>
      <c r="D43" s="332"/>
      <c r="E43" s="332" t="s">
        <v>414</v>
      </c>
      <c r="F43" s="332" t="s">
        <v>452</v>
      </c>
      <c r="G43" s="332">
        <v>612939.08206431998</v>
      </c>
      <c r="H43" s="114" t="s">
        <v>536</v>
      </c>
      <c r="I43" s="176">
        <f t="shared" si="16"/>
        <v>0</v>
      </c>
      <c r="J43" s="179">
        <f t="shared" si="17"/>
        <v>0</v>
      </c>
      <c r="K43" s="176">
        <v>7500000</v>
      </c>
      <c r="L43" s="177"/>
      <c r="M43" s="270"/>
      <c r="N43" s="179">
        <f t="shared" si="18"/>
        <v>0</v>
      </c>
      <c r="O43" s="241"/>
      <c r="P43" s="241">
        <v>12500000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I.1.1.2.8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481</v>
      </c>
      <c r="D44" s="332"/>
      <c r="E44" s="332" t="s">
        <v>454</v>
      </c>
      <c r="F44" s="332" t="s">
        <v>452</v>
      </c>
      <c r="G44" s="332">
        <v>407187.146440154</v>
      </c>
      <c r="H44" s="114" t="s">
        <v>537</v>
      </c>
      <c r="I44" s="176">
        <f t="shared" si="16"/>
        <v>0</v>
      </c>
      <c r="J44" s="179">
        <f t="shared" si="17"/>
        <v>0</v>
      </c>
      <c r="K44" s="176">
        <v>7500000</v>
      </c>
      <c r="L44" s="177"/>
      <c r="M44" s="270"/>
      <c r="N44" s="179">
        <f t="shared" si="18"/>
        <v>0</v>
      </c>
      <c r="O44" s="241"/>
      <c r="P44" s="241">
        <v>12500000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482</v>
      </c>
      <c r="D45" s="332"/>
      <c r="E45" s="332" t="s">
        <v>456</v>
      </c>
      <c r="F45" s="332" t="s">
        <v>457</v>
      </c>
      <c r="G45" s="332">
        <v>13758.262296708101</v>
      </c>
      <c r="H45" s="114" t="s">
        <v>538</v>
      </c>
      <c r="I45" s="176">
        <f t="shared" si="16"/>
        <v>0</v>
      </c>
      <c r="J45" s="179">
        <f t="shared" si="17"/>
        <v>0</v>
      </c>
      <c r="K45" s="176">
        <v>7500000</v>
      </c>
      <c r="L45" s="177"/>
      <c r="M45" s="270"/>
      <c r="N45" s="179">
        <f t="shared" si="18"/>
        <v>0</v>
      </c>
      <c r="O45" s="241"/>
      <c r="P45" s="241">
        <v>12500000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483</v>
      </c>
      <c r="D46" s="332"/>
      <c r="E46" s="332" t="s">
        <v>459</v>
      </c>
      <c r="F46" s="332" t="s">
        <v>460</v>
      </c>
      <c r="G46" s="332">
        <v>21722.373612611002</v>
      </c>
      <c r="H46" s="114" t="s">
        <v>539</v>
      </c>
      <c r="I46" s="176">
        <f t="shared" si="16"/>
        <v>0</v>
      </c>
      <c r="J46" s="179">
        <f t="shared" si="17"/>
        <v>0</v>
      </c>
      <c r="K46" s="176">
        <v>7500000</v>
      </c>
      <c r="L46" s="177"/>
      <c r="M46" s="270"/>
      <c r="N46" s="179">
        <f t="shared" si="18"/>
        <v>0</v>
      </c>
      <c r="O46" s="241"/>
      <c r="P46" s="241">
        <v>8000000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I.1.1.2.11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484</v>
      </c>
      <c r="D47" s="332"/>
      <c r="E47" s="332" t="s">
        <v>462</v>
      </c>
      <c r="F47" s="332" t="s">
        <v>463</v>
      </c>
      <c r="G47" s="332">
        <v>346141.20483015903</v>
      </c>
      <c r="H47" s="114" t="s">
        <v>540</v>
      </c>
      <c r="I47" s="176">
        <f t="shared" si="16"/>
        <v>0</v>
      </c>
      <c r="J47" s="179">
        <f t="shared" si="17"/>
        <v>0</v>
      </c>
      <c r="K47" s="176">
        <v>8100000</v>
      </c>
      <c r="L47" s="177"/>
      <c r="M47" s="270"/>
      <c r="N47" s="179">
        <f t="shared" si="18"/>
        <v>0</v>
      </c>
      <c r="O47" s="241"/>
      <c r="P47" s="241">
        <v>5000000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I.1.1.2.12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485</v>
      </c>
      <c r="D48" s="332"/>
      <c r="E48" s="332"/>
      <c r="F48" s="332" t="s">
        <v>418</v>
      </c>
      <c r="G48" s="332">
        <v>706606.86971679504</v>
      </c>
      <c r="H48" s="114" t="s">
        <v>451</v>
      </c>
      <c r="I48" s="176">
        <f t="shared" si="16"/>
        <v>0</v>
      </c>
      <c r="J48" s="179">
        <f t="shared" si="17"/>
        <v>0</v>
      </c>
      <c r="K48" s="176">
        <v>9953640</v>
      </c>
      <c r="L48" s="177"/>
      <c r="M48" s="270"/>
      <c r="N48" s="179">
        <f t="shared" si="18"/>
        <v>0</v>
      </c>
      <c r="O48" s="241"/>
      <c r="P48" s="241">
        <v>7500000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I.1.1.2.13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486</v>
      </c>
      <c r="D49" s="332"/>
      <c r="E49" s="332"/>
      <c r="F49" s="332" t="s">
        <v>419</v>
      </c>
      <c r="G49" s="332">
        <v>36319.354838709703</v>
      </c>
      <c r="H49" s="114" t="s">
        <v>453</v>
      </c>
      <c r="I49" s="176">
        <f t="shared" si="16"/>
        <v>0</v>
      </c>
      <c r="J49" s="179">
        <f t="shared" si="17"/>
        <v>0</v>
      </c>
      <c r="K49" s="176">
        <v>2211152.666666985</v>
      </c>
      <c r="L49" s="177"/>
      <c r="M49" s="270"/>
      <c r="N49" s="179">
        <f t="shared" si="18"/>
        <v>0</v>
      </c>
      <c r="O49" s="241"/>
      <c r="P49" s="241">
        <v>7500000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I.1.1.2.14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487</v>
      </c>
      <c r="D50" s="332"/>
      <c r="E50" s="332"/>
      <c r="F50" s="332" t="s">
        <v>420</v>
      </c>
      <c r="G50" s="332">
        <v>177561.29032258099</v>
      </c>
      <c r="H50" s="114" t="s">
        <v>455</v>
      </c>
      <c r="I50" s="176">
        <f t="shared" si="16"/>
        <v>0</v>
      </c>
      <c r="J50" s="179">
        <f t="shared" si="17"/>
        <v>0</v>
      </c>
      <c r="K50" s="176">
        <v>5457693.333333333</v>
      </c>
      <c r="L50" s="177"/>
      <c r="M50" s="270"/>
      <c r="N50" s="179">
        <f t="shared" si="18"/>
        <v>0</v>
      </c>
      <c r="O50" s="241"/>
      <c r="P50" s="241">
        <v>7500000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I.1.1.2.15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488</v>
      </c>
      <c r="D51" s="332"/>
      <c r="E51" s="332"/>
      <c r="F51" s="332" t="s">
        <v>396</v>
      </c>
      <c r="G51" s="332">
        <v>43897.993548387101</v>
      </c>
      <c r="H51" s="114" t="s">
        <v>458</v>
      </c>
      <c r="I51" s="176">
        <f t="shared" si="16"/>
        <v>0</v>
      </c>
      <c r="J51" s="179">
        <f t="shared" si="17"/>
        <v>0</v>
      </c>
      <c r="K51" s="176">
        <v>666666.66666666663</v>
      </c>
      <c r="L51" s="177"/>
      <c r="M51" s="270"/>
      <c r="N51" s="179">
        <f t="shared" si="18"/>
        <v>0</v>
      </c>
      <c r="O51" s="241"/>
      <c r="P51" s="241">
        <v>7500000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I.1.1.2.16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489</v>
      </c>
      <c r="D52" s="332"/>
      <c r="E52" s="332" t="s">
        <v>421</v>
      </c>
      <c r="F52" s="332" t="s">
        <v>105</v>
      </c>
      <c r="G52" s="332">
        <v>40850.934193548397</v>
      </c>
      <c r="H52" s="114" t="s">
        <v>461</v>
      </c>
      <c r="I52" s="176">
        <f t="shared" si="16"/>
        <v>0</v>
      </c>
      <c r="J52" s="179">
        <f t="shared" si="17"/>
        <v>0</v>
      </c>
      <c r="K52" s="176">
        <v>666666.66666666663</v>
      </c>
      <c r="L52" s="177"/>
      <c r="M52" s="270"/>
      <c r="N52" s="179">
        <f t="shared" si="18"/>
        <v>0</v>
      </c>
      <c r="O52" s="241"/>
      <c r="P52" s="241">
        <v>7500000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I.1.1.2.17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490</v>
      </c>
      <c r="D53" s="332"/>
      <c r="E53" s="332" t="s">
        <v>422</v>
      </c>
      <c r="F53" s="332" t="s">
        <v>397</v>
      </c>
      <c r="G53" s="332">
        <v>34301.612903225803</v>
      </c>
      <c r="H53" s="114" t="s">
        <v>521</v>
      </c>
      <c r="I53" s="176">
        <f t="shared" si="16"/>
        <v>0</v>
      </c>
      <c r="J53" s="179">
        <f t="shared" si="17"/>
        <v>0</v>
      </c>
      <c r="K53" s="176">
        <v>150000000</v>
      </c>
      <c r="L53" s="177"/>
      <c r="M53" s="270"/>
      <c r="N53" s="179">
        <f t="shared" si="18"/>
        <v>0</v>
      </c>
      <c r="O53" s="241"/>
      <c r="P53" s="241">
        <v>8100000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I.1.1.2.18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491</v>
      </c>
      <c r="D54" s="332"/>
      <c r="E54" s="332" t="s">
        <v>423</v>
      </c>
      <c r="F54" s="332" t="s">
        <v>466</v>
      </c>
      <c r="G54" s="332">
        <v>34301.612903225803</v>
      </c>
      <c r="H54" s="114" t="s">
        <v>464</v>
      </c>
      <c r="I54" s="176">
        <f t="shared" si="16"/>
        <v>0</v>
      </c>
      <c r="J54" s="179">
        <f t="shared" si="17"/>
        <v>0</v>
      </c>
      <c r="K54" s="176">
        <v>10000000</v>
      </c>
      <c r="L54" s="177"/>
      <c r="M54" s="270"/>
      <c r="N54" s="179">
        <f t="shared" si="18"/>
        <v>0</v>
      </c>
      <c r="O54" s="241"/>
      <c r="P54" s="241">
        <v>8100000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I.1.1.2.19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492</v>
      </c>
      <c r="D55" s="332"/>
      <c r="E55" s="332" t="s">
        <v>524</v>
      </c>
      <c r="F55" s="332" t="s">
        <v>33</v>
      </c>
      <c r="G55" s="332">
        <v>40354.838709677402</v>
      </c>
      <c r="H55" s="114" t="s">
        <v>541</v>
      </c>
      <c r="I55" s="176">
        <f t="shared" si="16"/>
        <v>0</v>
      </c>
      <c r="J55" s="179">
        <f t="shared" si="17"/>
        <v>0</v>
      </c>
      <c r="K55" s="176">
        <v>666666.66666666663</v>
      </c>
      <c r="L55" s="177"/>
      <c r="M55" s="270"/>
      <c r="N55" s="179">
        <f t="shared" si="18"/>
        <v>0</v>
      </c>
      <c r="O55" s="241"/>
      <c r="P55" s="241">
        <v>5000000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493</v>
      </c>
      <c r="D56" s="332"/>
      <c r="E56" s="332" t="s">
        <v>424</v>
      </c>
      <c r="F56" s="332" t="s">
        <v>398</v>
      </c>
      <c r="G56" s="332"/>
      <c r="H56" s="114" t="s">
        <v>394</v>
      </c>
      <c r="I56" s="176">
        <f t="shared" si="16"/>
        <v>0</v>
      </c>
      <c r="J56" s="179">
        <f t="shared" si="17"/>
        <v>0</v>
      </c>
      <c r="K56" s="176">
        <v>23100000</v>
      </c>
      <c r="L56" s="177"/>
      <c r="M56" s="270"/>
      <c r="N56" s="179">
        <f t="shared" si="18"/>
        <v>0</v>
      </c>
      <c r="O56" s="241"/>
      <c r="P56" s="241">
        <v>15650280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494</v>
      </c>
      <c r="D57" s="332"/>
      <c r="E57" s="332" t="s">
        <v>425</v>
      </c>
      <c r="F57" s="332" t="s">
        <v>399</v>
      </c>
      <c r="G57" s="332"/>
      <c r="H57" s="114" t="s">
        <v>395</v>
      </c>
      <c r="I57" s="176">
        <f t="shared" si="16"/>
        <v>0</v>
      </c>
      <c r="J57" s="179">
        <f t="shared" si="17"/>
        <v>0</v>
      </c>
      <c r="K57" s="176">
        <v>10000000</v>
      </c>
      <c r="L57" s="177"/>
      <c r="M57" s="270"/>
      <c r="N57" s="179">
        <f t="shared" si="18"/>
        <v>0</v>
      </c>
      <c r="O57" s="241"/>
      <c r="P57" s="241">
        <v>2211152.666666985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495</v>
      </c>
      <c r="D58" s="332"/>
      <c r="E58" s="332" t="s">
        <v>426</v>
      </c>
      <c r="F58" s="332" t="s">
        <v>400</v>
      </c>
      <c r="G58" s="332"/>
      <c r="H58" s="114" t="s">
        <v>396</v>
      </c>
      <c r="I58" s="176">
        <f t="shared" si="16"/>
        <v>0</v>
      </c>
      <c r="J58" s="179">
        <f t="shared" si="17"/>
        <v>0</v>
      </c>
      <c r="K58" s="176">
        <v>20000000</v>
      </c>
      <c r="L58" s="177"/>
      <c r="M58" s="270"/>
      <c r="N58" s="179">
        <f t="shared" si="18"/>
        <v>0</v>
      </c>
      <c r="O58" s="241"/>
      <c r="P58" s="241">
        <v>6032693.333333333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496</v>
      </c>
      <c r="D59" s="332"/>
      <c r="E59" s="332" t="s">
        <v>427</v>
      </c>
      <c r="F59" s="332" t="s">
        <v>401</v>
      </c>
      <c r="G59" s="332">
        <v>613.49693251533745</v>
      </c>
      <c r="H59" s="114" t="s">
        <v>105</v>
      </c>
      <c r="I59" s="176">
        <f t="shared" si="16"/>
        <v>0</v>
      </c>
      <c r="J59" s="179">
        <f t="shared" si="17"/>
        <v>0</v>
      </c>
      <c r="K59" s="176">
        <v>15357142.857142856</v>
      </c>
      <c r="L59" s="177"/>
      <c r="M59" s="270"/>
      <c r="N59" s="179">
        <f t="shared" si="18"/>
        <v>0</v>
      </c>
      <c r="O59" s="241"/>
      <c r="P59" s="241">
        <v>666666.66666666663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I.1.1.2.24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497</v>
      </c>
      <c r="D60" s="332"/>
      <c r="E60" s="332" t="s">
        <v>467</v>
      </c>
      <c r="F60" s="332" t="s">
        <v>468</v>
      </c>
      <c r="G60" s="332">
        <v>613.49693251533745</v>
      </c>
      <c r="H60" s="114" t="s">
        <v>397</v>
      </c>
      <c r="I60" s="176">
        <f t="shared" si="16"/>
        <v>0</v>
      </c>
      <c r="J60" s="179">
        <f t="shared" si="17"/>
        <v>0</v>
      </c>
      <c r="K60" s="176">
        <v>8142857.1428571427</v>
      </c>
      <c r="L60" s="177"/>
      <c r="M60" s="270"/>
      <c r="N60" s="179">
        <f t="shared" si="18"/>
        <v>0</v>
      </c>
      <c r="O60" s="241"/>
      <c r="P60" s="241">
        <v>666666.66666666663</v>
      </c>
      <c r="Q60" s="179">
        <f t="shared" si="19"/>
        <v>0</v>
      </c>
      <c r="R60" s="241"/>
      <c r="S60" s="241"/>
      <c r="T60" s="179">
        <f t="shared" si="20"/>
        <v>0</v>
      </c>
      <c r="U60" s="241"/>
      <c r="V60" s="241"/>
      <c r="W60" s="179">
        <f t="shared" si="21"/>
        <v>0</v>
      </c>
      <c r="X60" s="241"/>
      <c r="Y60" s="241"/>
      <c r="Z60" s="179">
        <f t="shared" si="22"/>
        <v>0</v>
      </c>
      <c r="AA60" s="241"/>
      <c r="AB60" s="241"/>
      <c r="AC60" s="176"/>
      <c r="AD60" s="177"/>
      <c r="AE60" s="178" t="str">
        <f t="shared" si="23"/>
        <v>I.1.1.2.25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498</v>
      </c>
      <c r="D61" s="332"/>
      <c r="E61" s="332" t="s">
        <v>469</v>
      </c>
      <c r="F61" s="332" t="s">
        <v>470</v>
      </c>
      <c r="G61" s="332">
        <v>9202.4539877300613</v>
      </c>
      <c r="H61" s="114" t="s">
        <v>33</v>
      </c>
      <c r="I61" s="176">
        <f t="shared" si="16"/>
        <v>0</v>
      </c>
      <c r="J61" s="179">
        <f t="shared" si="17"/>
        <v>0</v>
      </c>
      <c r="K61" s="176">
        <v>150000000</v>
      </c>
      <c r="L61" s="177"/>
      <c r="M61" s="270"/>
      <c r="N61" s="179">
        <f t="shared" si="18"/>
        <v>0</v>
      </c>
      <c r="O61" s="241"/>
      <c r="P61" s="241">
        <v>10000000</v>
      </c>
      <c r="Q61" s="179">
        <f t="shared" si="19"/>
        <v>0</v>
      </c>
      <c r="R61" s="241"/>
      <c r="S61" s="241"/>
      <c r="T61" s="179">
        <f t="shared" si="20"/>
        <v>0</v>
      </c>
      <c r="U61" s="241"/>
      <c r="V61" s="241"/>
      <c r="W61" s="179">
        <f t="shared" si="21"/>
        <v>0</v>
      </c>
      <c r="X61" s="241"/>
      <c r="Y61" s="241"/>
      <c r="Z61" s="179">
        <f t="shared" si="22"/>
        <v>0</v>
      </c>
      <c r="AA61" s="241"/>
      <c r="AB61" s="241"/>
      <c r="AC61" s="176"/>
      <c r="AD61" s="177"/>
      <c r="AE61" s="178" t="str">
        <f t="shared" si="23"/>
        <v>I.1.1.2.26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6134.9693251533745</v>
      </c>
      <c r="H62" s="114" t="s">
        <v>502</v>
      </c>
      <c r="I62" s="176">
        <f t="shared" si="16"/>
        <v>0</v>
      </c>
      <c r="J62" s="179">
        <f t="shared" si="17"/>
        <v>0</v>
      </c>
      <c r="K62" s="176">
        <v>0</v>
      </c>
      <c r="L62" s="177"/>
      <c r="M62" s="270"/>
      <c r="N62" s="179">
        <f t="shared" si="18"/>
        <v>0</v>
      </c>
      <c r="O62" s="241"/>
      <c r="P62" s="241">
        <v>20000000</v>
      </c>
      <c r="Q62" s="179">
        <f t="shared" si="19"/>
        <v>0</v>
      </c>
      <c r="R62" s="241"/>
      <c r="S62" s="241"/>
      <c r="T62" s="179">
        <f t="shared" si="20"/>
        <v>0</v>
      </c>
      <c r="U62" s="241"/>
      <c r="V62" s="241"/>
      <c r="W62" s="179">
        <f t="shared" si="21"/>
        <v>0</v>
      </c>
      <c r="X62" s="241"/>
      <c r="Y62" s="241"/>
      <c r="Z62" s="179">
        <f t="shared" si="22"/>
        <v>0</v>
      </c>
      <c r="AA62" s="241"/>
      <c r="AB62" s="241"/>
      <c r="AC62" s="176"/>
      <c r="AD62" s="177"/>
      <c r="AE62" s="178" t="str">
        <f t="shared" si="23"/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613.49693251533745</v>
      </c>
      <c r="H63" s="114" t="s">
        <v>398</v>
      </c>
      <c r="I63" s="176">
        <f t="shared" si="16"/>
        <v>0</v>
      </c>
      <c r="J63" s="179">
        <f t="shared" si="17"/>
        <v>0</v>
      </c>
      <c r="K63" s="176">
        <v>44400000</v>
      </c>
      <c r="L63" s="177"/>
      <c r="M63" s="270"/>
      <c r="N63" s="179">
        <f t="shared" si="18"/>
        <v>0</v>
      </c>
      <c r="O63" s="241"/>
      <c r="P63" s="241">
        <v>666666.66666666663</v>
      </c>
      <c r="Q63" s="179">
        <f t="shared" si="19"/>
        <v>0</v>
      </c>
      <c r="R63" s="241"/>
      <c r="S63" s="241"/>
      <c r="T63" s="179">
        <f t="shared" si="20"/>
        <v>0</v>
      </c>
      <c r="U63" s="241"/>
      <c r="V63" s="241"/>
      <c r="W63" s="179">
        <f t="shared" si="21"/>
        <v>0</v>
      </c>
      <c r="X63" s="241"/>
      <c r="Y63" s="241"/>
      <c r="Z63" s="179">
        <f t="shared" si="22"/>
        <v>0</v>
      </c>
      <c r="AA63" s="241"/>
      <c r="AB63" s="241"/>
      <c r="AC63" s="176"/>
      <c r="AD63" s="177"/>
      <c r="AE63" s="178" t="str">
        <f t="shared" si="23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21257.668711656443</v>
      </c>
      <c r="H64" s="114" t="s">
        <v>399</v>
      </c>
      <c r="I64" s="176">
        <f t="shared" si="16"/>
        <v>0</v>
      </c>
      <c r="J64" s="179">
        <f t="shared" si="17"/>
        <v>0</v>
      </c>
      <c r="K64" s="176">
        <v>10000000</v>
      </c>
      <c r="L64" s="177"/>
      <c r="M64" s="270"/>
      <c r="N64" s="179">
        <f t="shared" si="18"/>
        <v>0</v>
      </c>
      <c r="O64" s="241"/>
      <c r="P64" s="241">
        <v>23100000</v>
      </c>
      <c r="Q64" s="179">
        <f t="shared" si="19"/>
        <v>0</v>
      </c>
      <c r="R64" s="241"/>
      <c r="S64" s="241"/>
      <c r="T64" s="179">
        <f t="shared" si="20"/>
        <v>0</v>
      </c>
      <c r="U64" s="241"/>
      <c r="V64" s="241"/>
      <c r="W64" s="179">
        <f t="shared" si="21"/>
        <v>0</v>
      </c>
      <c r="X64" s="241"/>
      <c r="Y64" s="241"/>
      <c r="Z64" s="179">
        <f t="shared" si="22"/>
        <v>0</v>
      </c>
      <c r="AA64" s="241"/>
      <c r="AB64" s="241"/>
      <c r="AC64" s="176"/>
      <c r="AD64" s="177"/>
      <c r="AE64" s="178" t="str">
        <f t="shared" si="23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9202.4539877300613</v>
      </c>
      <c r="H65" s="114" t="s">
        <v>400</v>
      </c>
      <c r="I65" s="176">
        <f t="shared" si="16"/>
        <v>0</v>
      </c>
      <c r="J65" s="179">
        <f t="shared" si="17"/>
        <v>0</v>
      </c>
      <c r="K65" s="176">
        <v>12576923.076923078</v>
      </c>
      <c r="L65" s="177"/>
      <c r="M65" s="270"/>
      <c r="N65" s="179">
        <f t="shared" si="18"/>
        <v>0</v>
      </c>
      <c r="O65" s="241"/>
      <c r="P65" s="241">
        <v>10000000</v>
      </c>
      <c r="Q65" s="179">
        <f t="shared" si="19"/>
        <v>0</v>
      </c>
      <c r="R65" s="241"/>
      <c r="S65" s="241"/>
      <c r="T65" s="179">
        <f t="shared" si="20"/>
        <v>0</v>
      </c>
      <c r="U65" s="241"/>
      <c r="V65" s="241"/>
      <c r="W65" s="179">
        <f t="shared" si="21"/>
        <v>0</v>
      </c>
      <c r="X65" s="241"/>
      <c r="Y65" s="241"/>
      <c r="Z65" s="179">
        <f t="shared" si="22"/>
        <v>0</v>
      </c>
      <c r="AA65" s="241"/>
      <c r="AB65" s="241"/>
      <c r="AC65" s="176"/>
      <c r="AD65" s="177"/>
      <c r="AE65" s="178" t="str">
        <f t="shared" si="23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18404.907975460123</v>
      </c>
      <c r="H66" s="114" t="s">
        <v>401</v>
      </c>
      <c r="I66" s="176"/>
      <c r="J66" s="179"/>
      <c r="K66" s="176"/>
      <c r="L66" s="177"/>
      <c r="M66" s="270"/>
      <c r="N66" s="179"/>
      <c r="O66" s="241"/>
      <c r="P66" s="241">
        <v>20000000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13190.184049079755</v>
      </c>
      <c r="H67" s="114" t="s">
        <v>468</v>
      </c>
      <c r="I67" s="176"/>
      <c r="J67" s="179"/>
      <c r="K67" s="176"/>
      <c r="L67" s="177"/>
      <c r="M67" s="270"/>
      <c r="N67" s="179"/>
      <c r="O67" s="241"/>
      <c r="P67" s="241">
        <v>15357142.857142856</v>
      </c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499</v>
      </c>
      <c r="D68" s="332"/>
      <c r="E68" s="332" t="s">
        <v>428</v>
      </c>
      <c r="F68" s="332" t="s">
        <v>471</v>
      </c>
      <c r="G68" s="332">
        <v>6993.8650306748468</v>
      </c>
      <c r="H68" s="114" t="s">
        <v>470</v>
      </c>
      <c r="I68" s="176">
        <f t="shared" si="16"/>
        <v>0</v>
      </c>
      <c r="J68" s="179">
        <f t="shared" si="17"/>
        <v>0</v>
      </c>
      <c r="K68" s="176">
        <v>0</v>
      </c>
      <c r="L68" s="177"/>
      <c r="M68" s="270"/>
      <c r="N68" s="179">
        <f t="shared" si="18"/>
        <v>0</v>
      </c>
      <c r="O68" s="241"/>
      <c r="P68" s="241">
        <v>8142857.1428571427</v>
      </c>
      <c r="Q68" s="179">
        <f t="shared" si="19"/>
        <v>0</v>
      </c>
      <c r="R68" s="241"/>
      <c r="S68" s="241"/>
      <c r="T68" s="179">
        <f t="shared" si="20"/>
        <v>0</v>
      </c>
      <c r="U68" s="241"/>
      <c r="V68" s="241"/>
      <c r="W68" s="179">
        <f t="shared" si="21"/>
        <v>0</v>
      </c>
      <c r="X68" s="241"/>
      <c r="Y68" s="241"/>
      <c r="Z68" s="179">
        <f t="shared" si="22"/>
        <v>0</v>
      </c>
      <c r="AA68" s="241"/>
      <c r="AB68" s="241"/>
      <c r="AC68" s="176"/>
      <c r="AD68" s="177"/>
      <c r="AE68" s="178" t="str">
        <f t="shared" ref="AE68:AE71" si="24">C68</f>
        <v>I.1.1.2.27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 t="s">
        <v>500</v>
      </c>
      <c r="D69" s="332"/>
      <c r="E69" s="332" t="s">
        <v>472</v>
      </c>
      <c r="F69" s="332" t="s">
        <v>402</v>
      </c>
      <c r="G69" s="332">
        <v>13905.93047034765</v>
      </c>
      <c r="H69" s="114" t="s">
        <v>402</v>
      </c>
      <c r="I69" s="176">
        <f t="shared" si="16"/>
        <v>0</v>
      </c>
      <c r="J69" s="179">
        <f t="shared" si="17"/>
        <v>0</v>
      </c>
      <c r="K69" s="176">
        <v>44400000</v>
      </c>
      <c r="L69" s="177"/>
      <c r="M69" s="270"/>
      <c r="N69" s="179">
        <f t="shared" si="18"/>
        <v>0</v>
      </c>
      <c r="O69" s="241"/>
      <c r="P69" s="241">
        <v>11929824.561403509</v>
      </c>
      <c r="Q69" s="179">
        <f t="shared" si="19"/>
        <v>0</v>
      </c>
      <c r="R69" s="241"/>
      <c r="S69" s="241"/>
      <c r="T69" s="179">
        <f t="shared" si="20"/>
        <v>0</v>
      </c>
      <c r="U69" s="241"/>
      <c r="V69" s="241"/>
      <c r="W69" s="179">
        <f t="shared" si="21"/>
        <v>0</v>
      </c>
      <c r="X69" s="241"/>
      <c r="Y69" s="241"/>
      <c r="Z69" s="179">
        <f t="shared" si="22"/>
        <v>0</v>
      </c>
      <c r="AA69" s="241"/>
      <c r="AB69" s="241"/>
      <c r="AC69" s="176"/>
      <c r="AD69" s="177"/>
      <c r="AE69" s="178" t="str">
        <f t="shared" si="24"/>
        <v>I.1.1.2.28</v>
      </c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 t="s">
        <v>501</v>
      </c>
      <c r="D70" s="332">
        <v>1.6</v>
      </c>
      <c r="E70" s="332" t="s">
        <v>429</v>
      </c>
      <c r="F70" s="332"/>
      <c r="G70" s="332">
        <v>6952.965235173825</v>
      </c>
      <c r="H70" s="114" t="s">
        <v>503</v>
      </c>
      <c r="I70" s="176">
        <f t="shared" si="16"/>
        <v>0</v>
      </c>
      <c r="J70" s="179">
        <f t="shared" si="17"/>
        <v>0</v>
      </c>
      <c r="K70" s="176">
        <v>10000000</v>
      </c>
      <c r="L70" s="177"/>
      <c r="M70" s="270"/>
      <c r="N70" s="179">
        <f t="shared" si="18"/>
        <v>0</v>
      </c>
      <c r="O70" s="241"/>
      <c r="P70" s="241">
        <v>28333333.333333336</v>
      </c>
      <c r="Q70" s="179">
        <f t="shared" si="19"/>
        <v>0</v>
      </c>
      <c r="R70" s="241"/>
      <c r="S70" s="241"/>
      <c r="T70" s="179">
        <f t="shared" si="20"/>
        <v>0</v>
      </c>
      <c r="U70" s="241"/>
      <c r="V70" s="241"/>
      <c r="W70" s="179">
        <f t="shared" si="21"/>
        <v>0</v>
      </c>
      <c r="X70" s="241"/>
      <c r="Y70" s="241"/>
      <c r="Z70" s="179">
        <f t="shared" si="22"/>
        <v>0</v>
      </c>
      <c r="AA70" s="241"/>
      <c r="AB70" s="241"/>
      <c r="AC70" s="176"/>
      <c r="AD70" s="177"/>
      <c r="AE70" s="178" t="str">
        <f t="shared" si="24"/>
        <v>I.1.1.2.29</v>
      </c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 t="s">
        <v>358</v>
      </c>
      <c r="D71" s="332"/>
      <c r="E71" s="332" t="s">
        <v>430</v>
      </c>
      <c r="F71" s="332" t="s">
        <v>403</v>
      </c>
      <c r="G71" s="332">
        <v>20858.8957055215</v>
      </c>
      <c r="H71" s="114" t="s">
        <v>472</v>
      </c>
      <c r="I71" s="176">
        <f t="shared" si="16"/>
        <v>0</v>
      </c>
      <c r="J71" s="179">
        <f t="shared" si="17"/>
        <v>0</v>
      </c>
      <c r="K71" s="176">
        <v>12576923.076923078</v>
      </c>
      <c r="L71" s="177"/>
      <c r="M71" s="270"/>
      <c r="N71" s="179">
        <f t="shared" si="18"/>
        <v>0</v>
      </c>
      <c r="O71" s="241"/>
      <c r="P71" s="241">
        <v>22200000</v>
      </c>
      <c r="Q71" s="179">
        <f t="shared" si="19"/>
        <v>0</v>
      </c>
      <c r="R71" s="241"/>
      <c r="S71" s="241"/>
      <c r="T71" s="179">
        <f t="shared" si="20"/>
        <v>0</v>
      </c>
      <c r="U71" s="241"/>
      <c r="V71" s="241"/>
      <c r="W71" s="179">
        <f t="shared" si="21"/>
        <v>0</v>
      </c>
      <c r="X71" s="241"/>
      <c r="Y71" s="241"/>
      <c r="Z71" s="179">
        <f t="shared" si="22"/>
        <v>0</v>
      </c>
      <c r="AA71" s="241"/>
      <c r="AB71" s="241"/>
      <c r="AC71" s="176"/>
      <c r="AD71" s="177"/>
      <c r="AE71" s="178" t="str">
        <f t="shared" si="24"/>
        <v>I.1.1.1.70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/>
      <c r="D72" s="332"/>
      <c r="E72" s="332"/>
      <c r="F72" s="332"/>
      <c r="G72" s="332">
        <v>10030.6748466258</v>
      </c>
      <c r="H72" s="114" t="s">
        <v>404</v>
      </c>
      <c r="I72" s="176"/>
      <c r="J72" s="179"/>
      <c r="K72" s="176"/>
      <c r="L72" s="177"/>
      <c r="M72" s="270"/>
      <c r="N72" s="179"/>
      <c r="O72" s="241"/>
      <c r="P72" s="241">
        <v>6288461.538461539</v>
      </c>
      <c r="Q72" s="179"/>
      <c r="R72" s="241"/>
      <c r="S72" s="241"/>
      <c r="T72" s="179"/>
      <c r="U72" s="241"/>
      <c r="V72" s="241"/>
      <c r="W72" s="179"/>
      <c r="X72" s="241"/>
      <c r="Y72" s="241"/>
      <c r="Z72" s="179"/>
      <c r="AA72" s="241"/>
      <c r="AB72" s="241"/>
      <c r="AC72" s="176"/>
      <c r="AD72" s="177"/>
      <c r="AE72" s="178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>
      <c r="C73" s="101"/>
      <c r="D73" s="332"/>
      <c r="E73" s="332"/>
      <c r="F73" s="332"/>
      <c r="G73" s="332"/>
      <c r="H73" s="114"/>
      <c r="I73" s="176"/>
      <c r="J73" s="179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/>
      <c r="D74" s="332"/>
      <c r="E74" s="332"/>
      <c r="F74" s="332"/>
      <c r="G74" s="332"/>
      <c r="H74" s="114"/>
      <c r="I74" s="286"/>
      <c r="J74" s="261"/>
      <c r="K74" s="176"/>
      <c r="L74" s="177"/>
      <c r="M74" s="270"/>
      <c r="N74" s="179"/>
      <c r="O74" s="241"/>
      <c r="P74" s="241"/>
      <c r="Q74" s="179"/>
      <c r="R74" s="241"/>
      <c r="S74" s="241"/>
      <c r="T74" s="179"/>
      <c r="U74" s="241"/>
      <c r="V74" s="241"/>
      <c r="W74" s="179"/>
      <c r="X74" s="241"/>
      <c r="Y74" s="241"/>
      <c r="Z74" s="179"/>
      <c r="AA74" s="241"/>
      <c r="AB74" s="241"/>
      <c r="AC74" s="176"/>
      <c r="AD74" s="177"/>
      <c r="AE74" s="178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18"/>
      <c r="D75" s="333"/>
      <c r="E75" s="333"/>
      <c r="F75" s="333"/>
      <c r="G75" s="333"/>
      <c r="H75" s="119"/>
      <c r="I75" s="180"/>
      <c r="J75" s="260"/>
      <c r="K75" s="180"/>
      <c r="L75" s="177"/>
      <c r="M75" s="271"/>
      <c r="N75" s="181"/>
      <c r="O75" s="242"/>
      <c r="P75" s="242"/>
      <c r="Q75" s="181"/>
      <c r="R75" s="242"/>
      <c r="S75" s="242"/>
      <c r="T75" s="181"/>
      <c r="U75" s="242"/>
      <c r="V75" s="242"/>
      <c r="W75" s="181"/>
      <c r="X75" s="242"/>
      <c r="Y75" s="242"/>
      <c r="Z75" s="181"/>
      <c r="AA75" s="242"/>
      <c r="AB75" s="242"/>
      <c r="AC75" s="182"/>
      <c r="AD75" s="177"/>
      <c r="AE75" s="183"/>
      <c r="AF75" s="184"/>
      <c r="AG75" s="184"/>
      <c r="AH75" s="184"/>
      <c r="AI75" s="184"/>
      <c r="AJ75" s="184"/>
      <c r="AK75" s="184"/>
      <c r="AL75" s="184"/>
      <c r="AM75" s="184"/>
      <c r="AN75" s="184"/>
      <c r="AO75" s="184"/>
      <c r="AP75" s="184"/>
      <c r="AQ75" s="184"/>
      <c r="AR75" s="184"/>
      <c r="AS75" s="184"/>
      <c r="AT75" s="184"/>
      <c r="AU75" s="184"/>
      <c r="AV75" s="184"/>
      <c r="AW75" s="184"/>
      <c r="AX75" s="184"/>
      <c r="AY75" s="184"/>
      <c r="AZ75" s="184"/>
      <c r="BA75" s="184"/>
      <c r="BB75" s="184"/>
      <c r="BC75" s="184"/>
      <c r="BD75" s="184"/>
      <c r="BE75" s="184"/>
      <c r="BF75" s="184"/>
      <c r="BG75" s="184"/>
      <c r="BH75" s="184"/>
      <c r="BI75" s="184"/>
      <c r="BJ75" s="184"/>
      <c r="BK75" s="283"/>
    </row>
    <row r="76" spans="1:63">
      <c r="C76" s="97"/>
      <c r="D76" s="330"/>
      <c r="E76" s="330"/>
      <c r="F76" s="330"/>
      <c r="G76" s="330"/>
      <c r="H76" s="98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>
      <c r="A77" s="123"/>
      <c r="B77" s="123"/>
      <c r="C77" s="115" t="s">
        <v>17</v>
      </c>
      <c r="D77" s="334"/>
      <c r="E77" s="334"/>
      <c r="F77" s="334"/>
      <c r="G77" s="334"/>
      <c r="H77" s="113" t="s">
        <v>18</v>
      </c>
      <c r="I77" s="168">
        <f t="shared" ref="I77:I89" si="25">SUMIFS($N77:$AC77,$N$4:$AC$4,"W*")</f>
        <v>0</v>
      </c>
      <c r="J77" s="171">
        <f t="shared" ref="J77:J89" si="26">SUMIFS($N77:$AC77,$N$4:$AC$4,"F*")</f>
        <v>0</v>
      </c>
      <c r="K77" s="168">
        <f t="shared" ref="K77:K89" si="27">SUMIFS($N77:$AC77,$N$4:$AC$4,"B*")</f>
        <v>0</v>
      </c>
      <c r="L77" s="169"/>
      <c r="M77" s="268"/>
      <c r="N77" s="171">
        <f t="shared" ref="N77:N89" si="28">SUMIFS($AF77:$BJ77,$AF$3:$BJ$3,N$3)</f>
        <v>0</v>
      </c>
      <c r="O77" s="240">
        <f>SUM(O78:O79)</f>
        <v>0</v>
      </c>
      <c r="P77" s="240">
        <f>SUM(P78:P79)</f>
        <v>0</v>
      </c>
      <c r="Q77" s="171">
        <f t="shared" ref="Q77:Q89" si="29">SUMIFS($AF77:$BJ77,$AF$3:$BJ$3,Q$3)</f>
        <v>0</v>
      </c>
      <c r="R77" s="240">
        <f>SUM(R78:R79)</f>
        <v>0</v>
      </c>
      <c r="S77" s="240">
        <f>SUM(S78:S79)</f>
        <v>0</v>
      </c>
      <c r="T77" s="171">
        <f t="shared" ref="T77:T89" si="30">SUMIFS($AF77:$BJ77,$AF$3:$BJ$3,T$3)</f>
        <v>0</v>
      </c>
      <c r="U77" s="240">
        <f>SUM(U78:U79)</f>
        <v>0</v>
      </c>
      <c r="V77" s="240">
        <f>SUM(V78:V79)</f>
        <v>0</v>
      </c>
      <c r="W77" s="171">
        <f t="shared" ref="W77:W89" si="31">SUMIFS($AF77:$BJ77,$AF$3:$BJ$3,W$3)</f>
        <v>0</v>
      </c>
      <c r="X77" s="240">
        <f>SUM(X78:X79)</f>
        <v>0</v>
      </c>
      <c r="Y77" s="240">
        <f>SUM(Y78:Y79)</f>
        <v>0</v>
      </c>
      <c r="Z77" s="171">
        <f t="shared" ref="Z77:Z89" si="32">SUMIFS($AF77:$BJ77,$AF$3:$BJ$3,Z$3)</f>
        <v>0</v>
      </c>
      <c r="AA77" s="240">
        <f>SUM(AA78:AA79)</f>
        <v>0</v>
      </c>
      <c r="AB77" s="240">
        <f>SUM(AB78:AB79)</f>
        <v>0</v>
      </c>
      <c r="AC77" s="168"/>
      <c r="AD77" s="169"/>
      <c r="AE77" s="170" t="str">
        <f t="shared" ref="AE77:AE89" si="33">C77</f>
        <v>II</v>
      </c>
      <c r="AF77" s="171">
        <f>SUBTOTAL(9,AF78:AF79)</f>
        <v>0</v>
      </c>
      <c r="AG77" s="171">
        <f t="shared" ref="AG77:BJ77" si="34">SUBTOTAL(9,AG78:AG79)</f>
        <v>0</v>
      </c>
      <c r="AH77" s="171">
        <f t="shared" si="34"/>
        <v>0</v>
      </c>
      <c r="AI77" s="171">
        <f t="shared" si="34"/>
        <v>0</v>
      </c>
      <c r="AJ77" s="171">
        <f t="shared" si="34"/>
        <v>0</v>
      </c>
      <c r="AK77" s="171">
        <f t="shared" si="34"/>
        <v>0</v>
      </c>
      <c r="AL77" s="171">
        <f t="shared" si="34"/>
        <v>0</v>
      </c>
      <c r="AM77" s="171">
        <f t="shared" si="34"/>
        <v>0</v>
      </c>
      <c r="AN77" s="171">
        <f t="shared" si="34"/>
        <v>0</v>
      </c>
      <c r="AO77" s="171">
        <f t="shared" si="34"/>
        <v>0</v>
      </c>
      <c r="AP77" s="171">
        <f t="shared" si="34"/>
        <v>0</v>
      </c>
      <c r="AQ77" s="171">
        <f t="shared" si="34"/>
        <v>0</v>
      </c>
      <c r="AR77" s="171">
        <f t="shared" si="34"/>
        <v>0</v>
      </c>
      <c r="AS77" s="171">
        <f t="shared" si="34"/>
        <v>0</v>
      </c>
      <c r="AT77" s="171">
        <f t="shared" si="34"/>
        <v>0</v>
      </c>
      <c r="AU77" s="171">
        <f t="shared" si="34"/>
        <v>0</v>
      </c>
      <c r="AV77" s="171">
        <f t="shared" si="34"/>
        <v>0</v>
      </c>
      <c r="AW77" s="171">
        <f t="shared" si="34"/>
        <v>0</v>
      </c>
      <c r="AX77" s="171">
        <f t="shared" si="34"/>
        <v>0</v>
      </c>
      <c r="AY77" s="171">
        <f t="shared" si="34"/>
        <v>0</v>
      </c>
      <c r="AZ77" s="171">
        <f t="shared" si="34"/>
        <v>0</v>
      </c>
      <c r="BA77" s="171">
        <f t="shared" si="34"/>
        <v>0</v>
      </c>
      <c r="BB77" s="171">
        <f t="shared" si="34"/>
        <v>0</v>
      </c>
      <c r="BC77" s="171">
        <f t="shared" si="34"/>
        <v>0</v>
      </c>
      <c r="BD77" s="171">
        <f t="shared" si="34"/>
        <v>0</v>
      </c>
      <c r="BE77" s="171">
        <f t="shared" si="34"/>
        <v>0</v>
      </c>
      <c r="BF77" s="171">
        <f t="shared" si="34"/>
        <v>0</v>
      </c>
      <c r="BG77" s="171">
        <f t="shared" si="34"/>
        <v>0</v>
      </c>
      <c r="BH77" s="171">
        <f t="shared" si="34"/>
        <v>0</v>
      </c>
      <c r="BI77" s="171">
        <f t="shared" si="34"/>
        <v>0</v>
      </c>
      <c r="BJ77" s="171">
        <f t="shared" si="34"/>
        <v>0</v>
      </c>
      <c r="BK77" s="277"/>
    </row>
    <row r="78" spans="1:63" s="126" customFormat="1">
      <c r="A78" s="120"/>
      <c r="B78" s="120"/>
      <c r="C78" s="121" t="s">
        <v>249</v>
      </c>
      <c r="D78" s="329"/>
      <c r="E78" s="329"/>
      <c r="F78" s="329"/>
      <c r="G78" s="329"/>
      <c r="H78" s="122" t="s">
        <v>34</v>
      </c>
      <c r="I78" s="172">
        <f t="shared" si="25"/>
        <v>0</v>
      </c>
      <c r="J78" s="175">
        <f t="shared" si="26"/>
        <v>0</v>
      </c>
      <c r="K78" s="172">
        <f t="shared" si="27"/>
        <v>0</v>
      </c>
      <c r="L78" s="173"/>
      <c r="M78" s="269"/>
      <c r="N78" s="175">
        <f t="shared" si="28"/>
        <v>0</v>
      </c>
      <c r="O78" s="175">
        <f>SUMIFS(O82:O89,$H82:$H89,$H78)</f>
        <v>0</v>
      </c>
      <c r="P78" s="175">
        <f>SUMIFS(P82:P89,$H82:$H89,$H78)</f>
        <v>0</v>
      </c>
      <c r="Q78" s="175">
        <f t="shared" si="29"/>
        <v>0</v>
      </c>
      <c r="R78" s="175">
        <f>SUMIFS(R82:R89,$H82:$H89,$H78)</f>
        <v>0</v>
      </c>
      <c r="S78" s="175">
        <f>SUMIFS(S82:S89,$H82:$H89,$H78)</f>
        <v>0</v>
      </c>
      <c r="T78" s="175">
        <f t="shared" si="30"/>
        <v>0</v>
      </c>
      <c r="U78" s="175">
        <f>SUMIFS(U82:U89,$H82:$H89,$H78)</f>
        <v>0</v>
      </c>
      <c r="V78" s="175">
        <f>SUMIFS(V82:V89,$H82:$H89,$H78)</f>
        <v>0</v>
      </c>
      <c r="W78" s="175">
        <f t="shared" si="31"/>
        <v>0</v>
      </c>
      <c r="X78" s="175">
        <f>SUMIFS(X82:X89,$H82:$H89,$H78)</f>
        <v>0</v>
      </c>
      <c r="Y78" s="175">
        <f>SUMIFS(Y82:Y89,$H82:$H89,$H78)</f>
        <v>0</v>
      </c>
      <c r="Z78" s="175">
        <f t="shared" si="32"/>
        <v>0</v>
      </c>
      <c r="AA78" s="175">
        <f>SUMIFS(AA82:AA89,$H82:$H89,$H78)</f>
        <v>0</v>
      </c>
      <c r="AB78" s="175">
        <f>SUMIFS(AB82:AB89,$H82:$H89,$H78)</f>
        <v>0</v>
      </c>
      <c r="AC78" s="172"/>
      <c r="AD78" s="173"/>
      <c r="AE78" s="174" t="str">
        <f t="shared" si="33"/>
        <v>II.DC</v>
      </c>
      <c r="AF78" s="175">
        <f t="shared" ref="AF78:BJ78" si="35">SUMIFS(AF82:AF90,$H82:$H90,$H78)</f>
        <v>0</v>
      </c>
      <c r="AG78" s="175">
        <f t="shared" si="35"/>
        <v>0</v>
      </c>
      <c r="AH78" s="175">
        <f t="shared" si="35"/>
        <v>0</v>
      </c>
      <c r="AI78" s="175">
        <f t="shared" si="35"/>
        <v>0</v>
      </c>
      <c r="AJ78" s="175">
        <f t="shared" si="35"/>
        <v>0</v>
      </c>
      <c r="AK78" s="175">
        <f t="shared" si="35"/>
        <v>0</v>
      </c>
      <c r="AL78" s="175">
        <f t="shared" si="35"/>
        <v>0</v>
      </c>
      <c r="AM78" s="175">
        <f t="shared" si="35"/>
        <v>0</v>
      </c>
      <c r="AN78" s="175">
        <f t="shared" si="35"/>
        <v>0</v>
      </c>
      <c r="AO78" s="175">
        <f t="shared" si="35"/>
        <v>0</v>
      </c>
      <c r="AP78" s="175">
        <f t="shared" si="35"/>
        <v>0</v>
      </c>
      <c r="AQ78" s="175">
        <f t="shared" si="35"/>
        <v>0</v>
      </c>
      <c r="AR78" s="175">
        <f t="shared" si="35"/>
        <v>0</v>
      </c>
      <c r="AS78" s="175">
        <f t="shared" si="35"/>
        <v>0</v>
      </c>
      <c r="AT78" s="175">
        <f t="shared" si="35"/>
        <v>0</v>
      </c>
      <c r="AU78" s="175">
        <f t="shared" si="35"/>
        <v>0</v>
      </c>
      <c r="AV78" s="175">
        <f t="shared" si="35"/>
        <v>0</v>
      </c>
      <c r="AW78" s="175">
        <f t="shared" si="35"/>
        <v>0</v>
      </c>
      <c r="AX78" s="175">
        <f t="shared" si="35"/>
        <v>0</v>
      </c>
      <c r="AY78" s="175">
        <f t="shared" si="35"/>
        <v>0</v>
      </c>
      <c r="AZ78" s="175">
        <f t="shared" si="35"/>
        <v>0</v>
      </c>
      <c r="BA78" s="175">
        <f t="shared" si="35"/>
        <v>0</v>
      </c>
      <c r="BB78" s="175">
        <f t="shared" si="35"/>
        <v>0</v>
      </c>
      <c r="BC78" s="175">
        <f t="shared" si="35"/>
        <v>0</v>
      </c>
      <c r="BD78" s="175">
        <f t="shared" si="35"/>
        <v>0</v>
      </c>
      <c r="BE78" s="175">
        <f t="shared" si="35"/>
        <v>0</v>
      </c>
      <c r="BF78" s="175">
        <f t="shared" si="35"/>
        <v>0</v>
      </c>
      <c r="BG78" s="175">
        <f t="shared" si="35"/>
        <v>0</v>
      </c>
      <c r="BH78" s="175">
        <f t="shared" si="35"/>
        <v>0</v>
      </c>
      <c r="BI78" s="175">
        <f t="shared" si="35"/>
        <v>0</v>
      </c>
      <c r="BJ78" s="175">
        <f t="shared" si="35"/>
        <v>0</v>
      </c>
      <c r="BK78" s="278"/>
    </row>
    <row r="79" spans="1:63" s="126" customFormat="1">
      <c r="A79" s="120"/>
      <c r="B79" s="120"/>
      <c r="C79" s="121" t="s">
        <v>250</v>
      </c>
      <c r="D79" s="329"/>
      <c r="E79" s="329"/>
      <c r="F79" s="329"/>
      <c r="G79" s="329"/>
      <c r="H79" s="122" t="s">
        <v>32</v>
      </c>
      <c r="I79" s="172">
        <f t="shared" si="25"/>
        <v>0</v>
      </c>
      <c r="J79" s="175">
        <f t="shared" si="26"/>
        <v>0</v>
      </c>
      <c r="K79" s="172">
        <f t="shared" si="27"/>
        <v>0</v>
      </c>
      <c r="L79" s="173"/>
      <c r="M79" s="269"/>
      <c r="N79" s="175">
        <f t="shared" si="28"/>
        <v>0</v>
      </c>
      <c r="O79" s="175">
        <f>SUMIFS(O82:O89,$H82:$H89,$H79)</f>
        <v>0</v>
      </c>
      <c r="P79" s="175">
        <f>SUMIFS(P82:P89,$H82:$H89,$H79)</f>
        <v>0</v>
      </c>
      <c r="Q79" s="175">
        <f t="shared" si="29"/>
        <v>0</v>
      </c>
      <c r="R79" s="175">
        <f>SUMIFS(R82:R89,$H82:$H89,$H79)</f>
        <v>0</v>
      </c>
      <c r="S79" s="175">
        <f>SUMIFS(S82:S89,$H82:$H89,$H79)</f>
        <v>0</v>
      </c>
      <c r="T79" s="175">
        <f t="shared" si="30"/>
        <v>0</v>
      </c>
      <c r="U79" s="175">
        <f>SUMIFS(U82:U89,$H82:$H89,$H79)</f>
        <v>0</v>
      </c>
      <c r="V79" s="175">
        <f>SUMIFS(V82:V89,$H82:$H89,$H79)</f>
        <v>0</v>
      </c>
      <c r="W79" s="175">
        <f t="shared" si="31"/>
        <v>0</v>
      </c>
      <c r="X79" s="175">
        <f>SUMIFS(X82:X89,$H82:$H89,$H79)</f>
        <v>0</v>
      </c>
      <c r="Y79" s="175">
        <f>SUMIFS(Y82:Y89,$H82:$H89,$H79)</f>
        <v>0</v>
      </c>
      <c r="Z79" s="175">
        <f t="shared" si="32"/>
        <v>0</v>
      </c>
      <c r="AA79" s="175">
        <f>SUMIFS(AA82:AA89,$H82:$H89,$H79)</f>
        <v>0</v>
      </c>
      <c r="AB79" s="175">
        <f>SUMIFS(AB82:AB89,$H82:$H89,$H79)</f>
        <v>0</v>
      </c>
      <c r="AC79" s="172"/>
      <c r="AD79" s="173"/>
      <c r="AE79" s="174" t="str">
        <f t="shared" si="33"/>
        <v>II.IC</v>
      </c>
      <c r="AF79" s="175">
        <f t="shared" ref="AF79:BJ79" si="36">SUMIFS(AF82:AF90,$H82:$H90,$H79)</f>
        <v>0</v>
      </c>
      <c r="AG79" s="175">
        <f t="shared" si="36"/>
        <v>0</v>
      </c>
      <c r="AH79" s="175">
        <f t="shared" si="36"/>
        <v>0</v>
      </c>
      <c r="AI79" s="175">
        <f t="shared" si="36"/>
        <v>0</v>
      </c>
      <c r="AJ79" s="175">
        <f t="shared" si="36"/>
        <v>0</v>
      </c>
      <c r="AK79" s="175">
        <f t="shared" si="36"/>
        <v>0</v>
      </c>
      <c r="AL79" s="175">
        <f t="shared" si="36"/>
        <v>0</v>
      </c>
      <c r="AM79" s="175">
        <f t="shared" si="36"/>
        <v>0</v>
      </c>
      <c r="AN79" s="175">
        <f t="shared" si="36"/>
        <v>0</v>
      </c>
      <c r="AO79" s="175">
        <f t="shared" si="36"/>
        <v>0</v>
      </c>
      <c r="AP79" s="175">
        <f t="shared" si="36"/>
        <v>0</v>
      </c>
      <c r="AQ79" s="175">
        <f t="shared" si="36"/>
        <v>0</v>
      </c>
      <c r="AR79" s="175">
        <f t="shared" si="36"/>
        <v>0</v>
      </c>
      <c r="AS79" s="175">
        <f t="shared" si="36"/>
        <v>0</v>
      </c>
      <c r="AT79" s="175">
        <f t="shared" si="36"/>
        <v>0</v>
      </c>
      <c r="AU79" s="175">
        <f t="shared" si="36"/>
        <v>0</v>
      </c>
      <c r="AV79" s="175">
        <f t="shared" si="36"/>
        <v>0</v>
      </c>
      <c r="AW79" s="175">
        <f t="shared" si="36"/>
        <v>0</v>
      </c>
      <c r="AX79" s="175">
        <f t="shared" si="36"/>
        <v>0</v>
      </c>
      <c r="AY79" s="175">
        <f t="shared" si="36"/>
        <v>0</v>
      </c>
      <c r="AZ79" s="175">
        <f t="shared" si="36"/>
        <v>0</v>
      </c>
      <c r="BA79" s="175">
        <f t="shared" si="36"/>
        <v>0</v>
      </c>
      <c r="BB79" s="175">
        <f t="shared" si="36"/>
        <v>0</v>
      </c>
      <c r="BC79" s="175">
        <f t="shared" si="36"/>
        <v>0</v>
      </c>
      <c r="BD79" s="175">
        <f t="shared" si="36"/>
        <v>0</v>
      </c>
      <c r="BE79" s="175">
        <f t="shared" si="36"/>
        <v>0</v>
      </c>
      <c r="BF79" s="175">
        <f t="shared" si="36"/>
        <v>0</v>
      </c>
      <c r="BG79" s="175">
        <f t="shared" si="36"/>
        <v>0</v>
      </c>
      <c r="BH79" s="175">
        <f t="shared" si="36"/>
        <v>0</v>
      </c>
      <c r="BI79" s="175">
        <f t="shared" si="36"/>
        <v>0</v>
      </c>
      <c r="BJ79" s="175">
        <f t="shared" si="36"/>
        <v>0</v>
      </c>
      <c r="BK79" s="278"/>
    </row>
    <row r="80" spans="1:63" s="125" customFormat="1">
      <c r="A80" s="123"/>
      <c r="B80" s="123"/>
      <c r="C80" s="97" t="s">
        <v>68</v>
      </c>
      <c r="D80" s="330"/>
      <c r="E80" s="330"/>
      <c r="F80" s="330"/>
      <c r="G80" s="330"/>
      <c r="H80" s="98" t="s">
        <v>258</v>
      </c>
      <c r="I80" s="168">
        <f t="shared" si="25"/>
        <v>0</v>
      </c>
      <c r="J80" s="171">
        <f t="shared" si="26"/>
        <v>0</v>
      </c>
      <c r="K80" s="168">
        <f t="shared" si="27"/>
        <v>0</v>
      </c>
      <c r="L80" s="169"/>
      <c r="M80" s="268"/>
      <c r="N80" s="179">
        <f t="shared" si="28"/>
        <v>0</v>
      </c>
      <c r="O80" s="240">
        <f>SUBTOTAL(9,O81:O89)</f>
        <v>0</v>
      </c>
      <c r="P80" s="240">
        <f>SUBTOTAL(9,P81:P89)</f>
        <v>0</v>
      </c>
      <c r="Q80" s="171">
        <f t="shared" si="29"/>
        <v>0</v>
      </c>
      <c r="R80" s="240">
        <f>SUBTOTAL(9,R81:R89)</f>
        <v>0</v>
      </c>
      <c r="S80" s="240">
        <f>SUBTOTAL(9,S81:S89)</f>
        <v>0</v>
      </c>
      <c r="T80" s="171">
        <f t="shared" si="30"/>
        <v>0</v>
      </c>
      <c r="U80" s="240">
        <f>SUBTOTAL(9,U81:U89)</f>
        <v>0</v>
      </c>
      <c r="V80" s="240">
        <f>SUBTOTAL(9,V81:V89)</f>
        <v>0</v>
      </c>
      <c r="W80" s="171">
        <f t="shared" si="31"/>
        <v>0</v>
      </c>
      <c r="X80" s="240">
        <f>SUBTOTAL(9,X81:X89)</f>
        <v>0</v>
      </c>
      <c r="Y80" s="240">
        <f>SUBTOTAL(9,Y81:Y89)</f>
        <v>0</v>
      </c>
      <c r="Z80" s="171">
        <f t="shared" si="32"/>
        <v>0</v>
      </c>
      <c r="AA80" s="240">
        <f>SUBTOTAL(9,AA81:AA89)</f>
        <v>0</v>
      </c>
      <c r="AB80" s="240">
        <f>SUBTOTAL(9,AB81:AB89)</f>
        <v>0</v>
      </c>
      <c r="AC80" s="168"/>
      <c r="AD80" s="169"/>
      <c r="AE80" s="170" t="str">
        <f t="shared" si="33"/>
        <v>II.1</v>
      </c>
      <c r="AF80" s="171">
        <f>SUBTOTAL(9,AF81:AF89)</f>
        <v>0</v>
      </c>
      <c r="AG80" s="171">
        <f t="shared" ref="AG80:BJ80" si="37">SUBTOTAL(9,AG81:AG89)</f>
        <v>0</v>
      </c>
      <c r="AH80" s="171">
        <f t="shared" si="37"/>
        <v>0</v>
      </c>
      <c r="AI80" s="171">
        <f t="shared" si="37"/>
        <v>0</v>
      </c>
      <c r="AJ80" s="171">
        <f t="shared" si="37"/>
        <v>0</v>
      </c>
      <c r="AK80" s="171">
        <f t="shared" si="37"/>
        <v>0</v>
      </c>
      <c r="AL80" s="171">
        <f t="shared" si="37"/>
        <v>0</v>
      </c>
      <c r="AM80" s="171">
        <f t="shared" si="37"/>
        <v>0</v>
      </c>
      <c r="AN80" s="171">
        <f t="shared" si="37"/>
        <v>0</v>
      </c>
      <c r="AO80" s="171">
        <f t="shared" si="37"/>
        <v>0</v>
      </c>
      <c r="AP80" s="171">
        <f t="shared" si="37"/>
        <v>0</v>
      </c>
      <c r="AQ80" s="171">
        <f t="shared" si="37"/>
        <v>0</v>
      </c>
      <c r="AR80" s="171">
        <f t="shared" si="37"/>
        <v>0</v>
      </c>
      <c r="AS80" s="171">
        <f t="shared" si="37"/>
        <v>0</v>
      </c>
      <c r="AT80" s="171">
        <f t="shared" si="37"/>
        <v>0</v>
      </c>
      <c r="AU80" s="171">
        <f t="shared" si="37"/>
        <v>0</v>
      </c>
      <c r="AV80" s="171">
        <f t="shared" si="37"/>
        <v>0</v>
      </c>
      <c r="AW80" s="171">
        <f t="shared" si="37"/>
        <v>0</v>
      </c>
      <c r="AX80" s="171">
        <f t="shared" si="37"/>
        <v>0</v>
      </c>
      <c r="AY80" s="171">
        <f t="shared" si="37"/>
        <v>0</v>
      </c>
      <c r="AZ80" s="171">
        <f t="shared" si="37"/>
        <v>0</v>
      </c>
      <c r="BA80" s="171">
        <f t="shared" si="37"/>
        <v>0</v>
      </c>
      <c r="BB80" s="171">
        <f t="shared" si="37"/>
        <v>0</v>
      </c>
      <c r="BC80" s="171">
        <f t="shared" si="37"/>
        <v>0</v>
      </c>
      <c r="BD80" s="171">
        <f t="shared" si="37"/>
        <v>0</v>
      </c>
      <c r="BE80" s="171">
        <f t="shared" si="37"/>
        <v>0</v>
      </c>
      <c r="BF80" s="171">
        <f t="shared" si="37"/>
        <v>0</v>
      </c>
      <c r="BG80" s="171">
        <f t="shared" si="37"/>
        <v>0</v>
      </c>
      <c r="BH80" s="171">
        <f t="shared" si="37"/>
        <v>0</v>
      </c>
      <c r="BI80" s="171">
        <f t="shared" si="37"/>
        <v>0</v>
      </c>
      <c r="BJ80" s="171">
        <f t="shared" si="37"/>
        <v>0</v>
      </c>
      <c r="BK80" s="277"/>
    </row>
    <row r="81" spans="1:63" s="125" customFormat="1">
      <c r="A81" s="123"/>
      <c r="B81" s="123"/>
      <c r="C81" s="97" t="s">
        <v>70</v>
      </c>
      <c r="D81" s="330"/>
      <c r="E81" s="330"/>
      <c r="F81" s="330"/>
      <c r="G81" s="330"/>
      <c r="H81" s="124"/>
      <c r="I81" s="168">
        <f t="shared" si="25"/>
        <v>0</v>
      </c>
      <c r="J81" s="171">
        <f t="shared" si="26"/>
        <v>0</v>
      </c>
      <c r="K81" s="168">
        <f t="shared" si="27"/>
        <v>0</v>
      </c>
      <c r="L81" s="169"/>
      <c r="M81" s="268"/>
      <c r="N81" s="171">
        <f t="shared" si="28"/>
        <v>0</v>
      </c>
      <c r="O81" s="240"/>
      <c r="P81" s="240"/>
      <c r="Q81" s="171">
        <f t="shared" si="29"/>
        <v>0</v>
      </c>
      <c r="R81" s="240"/>
      <c r="S81" s="240"/>
      <c r="T81" s="171">
        <f t="shared" si="30"/>
        <v>0</v>
      </c>
      <c r="U81" s="240"/>
      <c r="V81" s="240"/>
      <c r="W81" s="171">
        <f t="shared" si="31"/>
        <v>0</v>
      </c>
      <c r="X81" s="240"/>
      <c r="Y81" s="240"/>
      <c r="Z81" s="171">
        <f t="shared" si="32"/>
        <v>0</v>
      </c>
      <c r="AA81" s="240"/>
      <c r="AB81" s="240"/>
      <c r="AC81" s="168"/>
      <c r="AD81" s="169"/>
      <c r="AE81" s="170" t="str">
        <f t="shared" si="33"/>
        <v>II.1.1</v>
      </c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277"/>
    </row>
    <row r="82" spans="1:63" s="125" customFormat="1">
      <c r="A82" s="123"/>
      <c r="B82" s="123"/>
      <c r="C82" s="99" t="s">
        <v>71</v>
      </c>
      <c r="D82" s="331"/>
      <c r="E82" s="331"/>
      <c r="F82" s="331"/>
      <c r="G82" s="331"/>
      <c r="H82" s="100" t="s">
        <v>34</v>
      </c>
      <c r="I82" s="168">
        <f t="shared" si="25"/>
        <v>0</v>
      </c>
      <c r="J82" s="171">
        <f t="shared" si="26"/>
        <v>0</v>
      </c>
      <c r="K82" s="168">
        <f t="shared" si="27"/>
        <v>0</v>
      </c>
      <c r="L82" s="169"/>
      <c r="M82" s="268"/>
      <c r="N82" s="171">
        <f t="shared" si="28"/>
        <v>0</v>
      </c>
      <c r="O82" s="240">
        <f>SUBTOTAL(9,O83:O84)</f>
        <v>0</v>
      </c>
      <c r="P82" s="240">
        <f>SUBTOTAL(9,P83:P84)</f>
        <v>0</v>
      </c>
      <c r="Q82" s="171">
        <f t="shared" si="29"/>
        <v>0</v>
      </c>
      <c r="R82" s="240">
        <f>SUBTOTAL(9,R83:R84)</f>
        <v>0</v>
      </c>
      <c r="S82" s="240">
        <f>SUBTOTAL(9,S83:S84)</f>
        <v>0</v>
      </c>
      <c r="T82" s="171">
        <f t="shared" si="30"/>
        <v>0</v>
      </c>
      <c r="U82" s="240">
        <f>SUBTOTAL(9,U83:U84)</f>
        <v>0</v>
      </c>
      <c r="V82" s="240">
        <f>SUBTOTAL(9,V83:V84)</f>
        <v>0</v>
      </c>
      <c r="W82" s="171">
        <f t="shared" si="31"/>
        <v>0</v>
      </c>
      <c r="X82" s="240">
        <f>SUBTOTAL(9,X83:X84)</f>
        <v>0</v>
      </c>
      <c r="Y82" s="240">
        <f>SUBTOTAL(9,Y83:Y84)</f>
        <v>0</v>
      </c>
      <c r="Z82" s="171">
        <f t="shared" si="32"/>
        <v>0</v>
      </c>
      <c r="AA82" s="240">
        <f>SUBTOTAL(9,AA83:AA84)</f>
        <v>0</v>
      </c>
      <c r="AB82" s="240">
        <f>SUBTOTAL(9,AB83:AB84)</f>
        <v>0</v>
      </c>
      <c r="AC82" s="168"/>
      <c r="AD82" s="169"/>
      <c r="AE82" s="170" t="str">
        <f t="shared" si="33"/>
        <v>II.1.1.1</v>
      </c>
      <c r="AF82" s="171">
        <f t="shared" ref="AF82:BJ82" si="38">SUBTOTAL(9,AF83:AF84)</f>
        <v>0</v>
      </c>
      <c r="AG82" s="171">
        <f t="shared" si="38"/>
        <v>0</v>
      </c>
      <c r="AH82" s="171">
        <f t="shared" si="38"/>
        <v>0</v>
      </c>
      <c r="AI82" s="171">
        <f t="shared" si="38"/>
        <v>0</v>
      </c>
      <c r="AJ82" s="171">
        <f t="shared" si="38"/>
        <v>0</v>
      </c>
      <c r="AK82" s="171">
        <f t="shared" si="38"/>
        <v>0</v>
      </c>
      <c r="AL82" s="171">
        <f t="shared" si="38"/>
        <v>0</v>
      </c>
      <c r="AM82" s="171">
        <f t="shared" si="38"/>
        <v>0</v>
      </c>
      <c r="AN82" s="171">
        <f t="shared" si="38"/>
        <v>0</v>
      </c>
      <c r="AO82" s="171">
        <f t="shared" si="38"/>
        <v>0</v>
      </c>
      <c r="AP82" s="171">
        <f t="shared" si="38"/>
        <v>0</v>
      </c>
      <c r="AQ82" s="171">
        <f t="shared" si="38"/>
        <v>0</v>
      </c>
      <c r="AR82" s="171">
        <f t="shared" si="38"/>
        <v>0</v>
      </c>
      <c r="AS82" s="171">
        <f t="shared" si="38"/>
        <v>0</v>
      </c>
      <c r="AT82" s="171">
        <f t="shared" si="38"/>
        <v>0</v>
      </c>
      <c r="AU82" s="171">
        <f t="shared" si="38"/>
        <v>0</v>
      </c>
      <c r="AV82" s="171">
        <f t="shared" si="38"/>
        <v>0</v>
      </c>
      <c r="AW82" s="171">
        <f t="shared" si="38"/>
        <v>0</v>
      </c>
      <c r="AX82" s="171">
        <f t="shared" si="38"/>
        <v>0</v>
      </c>
      <c r="AY82" s="171">
        <f t="shared" si="38"/>
        <v>0</v>
      </c>
      <c r="AZ82" s="171">
        <f t="shared" si="38"/>
        <v>0</v>
      </c>
      <c r="BA82" s="171">
        <f t="shared" si="38"/>
        <v>0</v>
      </c>
      <c r="BB82" s="171">
        <f t="shared" si="38"/>
        <v>0</v>
      </c>
      <c r="BC82" s="171">
        <f t="shared" si="38"/>
        <v>0</v>
      </c>
      <c r="BD82" s="171">
        <f t="shared" si="38"/>
        <v>0</v>
      </c>
      <c r="BE82" s="171">
        <f t="shared" si="38"/>
        <v>0</v>
      </c>
      <c r="BF82" s="171">
        <f t="shared" si="38"/>
        <v>0</v>
      </c>
      <c r="BG82" s="171">
        <f t="shared" si="38"/>
        <v>0</v>
      </c>
      <c r="BH82" s="171">
        <f t="shared" si="38"/>
        <v>0</v>
      </c>
      <c r="BI82" s="171">
        <f t="shared" si="38"/>
        <v>0</v>
      </c>
      <c r="BJ82" s="171">
        <f t="shared" si="38"/>
        <v>0</v>
      </c>
      <c r="BK82" s="277"/>
    </row>
    <row r="83" spans="1:63">
      <c r="C83" s="101" t="s">
        <v>72</v>
      </c>
      <c r="D83" s="332"/>
      <c r="E83" s="332"/>
      <c r="F83" s="332"/>
      <c r="G83" s="332"/>
      <c r="H83" s="114" t="s">
        <v>36</v>
      </c>
      <c r="I83" s="176">
        <f t="shared" si="25"/>
        <v>0</v>
      </c>
      <c r="J83" s="179">
        <f t="shared" si="26"/>
        <v>0</v>
      </c>
      <c r="K83" s="176">
        <f t="shared" si="27"/>
        <v>0</v>
      </c>
      <c r="L83" s="177"/>
      <c r="M83" s="270"/>
      <c r="N83" s="179">
        <f t="shared" si="28"/>
        <v>0</v>
      </c>
      <c r="O83" s="241"/>
      <c r="P83" s="241"/>
      <c r="Q83" s="179">
        <f t="shared" si="29"/>
        <v>0</v>
      </c>
      <c r="R83" s="241"/>
      <c r="S83" s="241"/>
      <c r="T83" s="179">
        <f t="shared" si="30"/>
        <v>0</v>
      </c>
      <c r="U83" s="241"/>
      <c r="V83" s="241"/>
      <c r="W83" s="179">
        <f t="shared" si="31"/>
        <v>0</v>
      </c>
      <c r="X83" s="241"/>
      <c r="Y83" s="241"/>
      <c r="Z83" s="179">
        <f t="shared" si="32"/>
        <v>0</v>
      </c>
      <c r="AA83" s="241"/>
      <c r="AB83" s="241"/>
      <c r="AC83" s="176"/>
      <c r="AD83" s="177"/>
      <c r="AE83" s="178" t="str">
        <f t="shared" si="33"/>
        <v>II.1.1.1.1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73</v>
      </c>
      <c r="D84" s="332"/>
      <c r="E84" s="332"/>
      <c r="F84" s="332"/>
      <c r="G84" s="332"/>
      <c r="H84" s="114" t="s">
        <v>44</v>
      </c>
      <c r="I84" s="176">
        <f t="shared" si="25"/>
        <v>0</v>
      </c>
      <c r="J84" s="179">
        <f t="shared" si="26"/>
        <v>0</v>
      </c>
      <c r="K84" s="176">
        <f t="shared" si="27"/>
        <v>0</v>
      </c>
      <c r="L84" s="177"/>
      <c r="M84" s="270"/>
      <c r="N84" s="179">
        <f t="shared" si="28"/>
        <v>0</v>
      </c>
      <c r="O84" s="241"/>
      <c r="P84" s="241"/>
      <c r="Q84" s="179">
        <f t="shared" si="29"/>
        <v>0</v>
      </c>
      <c r="R84" s="241"/>
      <c r="S84" s="241"/>
      <c r="T84" s="179">
        <f t="shared" si="30"/>
        <v>0</v>
      </c>
      <c r="U84" s="241"/>
      <c r="V84" s="241"/>
      <c r="W84" s="179">
        <f t="shared" si="31"/>
        <v>0</v>
      </c>
      <c r="X84" s="241"/>
      <c r="Y84" s="241"/>
      <c r="Z84" s="179">
        <f t="shared" si="32"/>
        <v>0</v>
      </c>
      <c r="AA84" s="241"/>
      <c r="AB84" s="241"/>
      <c r="AC84" s="176"/>
      <c r="AD84" s="177"/>
      <c r="AE84" s="178" t="str">
        <f t="shared" si="33"/>
        <v>II.1.1.1.2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 s="125" customFormat="1">
      <c r="A85" s="123"/>
      <c r="B85" s="123"/>
      <c r="C85" s="99" t="s">
        <v>74</v>
      </c>
      <c r="D85" s="331"/>
      <c r="E85" s="331"/>
      <c r="F85" s="331"/>
      <c r="G85" s="331"/>
      <c r="H85" s="100" t="s">
        <v>32</v>
      </c>
      <c r="I85" s="168">
        <f t="shared" si="25"/>
        <v>0</v>
      </c>
      <c r="J85" s="171">
        <f t="shared" si="26"/>
        <v>0</v>
      </c>
      <c r="K85" s="168">
        <f t="shared" si="27"/>
        <v>0</v>
      </c>
      <c r="L85" s="169"/>
      <c r="M85" s="268"/>
      <c r="N85" s="171">
        <f t="shared" si="28"/>
        <v>0</v>
      </c>
      <c r="O85" s="240">
        <f>SUBTOTAL(9,O86:O89)</f>
        <v>0</v>
      </c>
      <c r="P85" s="240">
        <f>SUBTOTAL(9,P86:P89)</f>
        <v>0</v>
      </c>
      <c r="Q85" s="171">
        <f t="shared" si="29"/>
        <v>0</v>
      </c>
      <c r="R85" s="240">
        <f>SUBTOTAL(9,R86:R89)</f>
        <v>0</v>
      </c>
      <c r="S85" s="240">
        <f>SUBTOTAL(9,S86:S89)</f>
        <v>0</v>
      </c>
      <c r="T85" s="171">
        <f t="shared" si="30"/>
        <v>0</v>
      </c>
      <c r="U85" s="240">
        <f>SUBTOTAL(9,U86:U89)</f>
        <v>0</v>
      </c>
      <c r="V85" s="240">
        <f>SUBTOTAL(9,V86:V89)</f>
        <v>0</v>
      </c>
      <c r="W85" s="171">
        <f t="shared" si="31"/>
        <v>0</v>
      </c>
      <c r="X85" s="240">
        <f>SUBTOTAL(9,X86:X89)</f>
        <v>0</v>
      </c>
      <c r="Y85" s="240">
        <f>SUBTOTAL(9,Y86:Y89)</f>
        <v>0</v>
      </c>
      <c r="Z85" s="171">
        <f t="shared" si="32"/>
        <v>0</v>
      </c>
      <c r="AA85" s="240">
        <f>SUBTOTAL(9,AA86:AA89)</f>
        <v>0</v>
      </c>
      <c r="AB85" s="240">
        <f>SUBTOTAL(9,AB86:AB89)</f>
        <v>0</v>
      </c>
      <c r="AC85" s="168"/>
      <c r="AD85" s="169"/>
      <c r="AE85" s="170" t="str">
        <f t="shared" si="33"/>
        <v>II.1.1.2</v>
      </c>
      <c r="AF85" s="171">
        <f>SUBTOTAL(9,AF86:AF89)</f>
        <v>0</v>
      </c>
      <c r="AG85" s="171">
        <f t="shared" ref="AG85:BJ85" si="39">SUBTOTAL(9,AG86:AG89)</f>
        <v>0</v>
      </c>
      <c r="AH85" s="171">
        <f t="shared" si="39"/>
        <v>0</v>
      </c>
      <c r="AI85" s="171">
        <f t="shared" si="39"/>
        <v>0</v>
      </c>
      <c r="AJ85" s="171">
        <f t="shared" si="39"/>
        <v>0</v>
      </c>
      <c r="AK85" s="171">
        <f t="shared" si="39"/>
        <v>0</v>
      </c>
      <c r="AL85" s="171">
        <f t="shared" si="39"/>
        <v>0</v>
      </c>
      <c r="AM85" s="171">
        <f t="shared" si="39"/>
        <v>0</v>
      </c>
      <c r="AN85" s="171">
        <f t="shared" si="39"/>
        <v>0</v>
      </c>
      <c r="AO85" s="171">
        <f t="shared" si="39"/>
        <v>0</v>
      </c>
      <c r="AP85" s="171">
        <f t="shared" si="39"/>
        <v>0</v>
      </c>
      <c r="AQ85" s="171">
        <f t="shared" si="39"/>
        <v>0</v>
      </c>
      <c r="AR85" s="171">
        <f t="shared" si="39"/>
        <v>0</v>
      </c>
      <c r="AS85" s="171">
        <f t="shared" si="39"/>
        <v>0</v>
      </c>
      <c r="AT85" s="171">
        <f t="shared" si="39"/>
        <v>0</v>
      </c>
      <c r="AU85" s="171">
        <f t="shared" si="39"/>
        <v>0</v>
      </c>
      <c r="AV85" s="171">
        <f t="shared" si="39"/>
        <v>0</v>
      </c>
      <c r="AW85" s="171">
        <f t="shared" si="39"/>
        <v>0</v>
      </c>
      <c r="AX85" s="171">
        <f t="shared" si="39"/>
        <v>0</v>
      </c>
      <c r="AY85" s="171">
        <f t="shared" si="39"/>
        <v>0</v>
      </c>
      <c r="AZ85" s="171">
        <f t="shared" si="39"/>
        <v>0</v>
      </c>
      <c r="BA85" s="171">
        <f t="shared" si="39"/>
        <v>0</v>
      </c>
      <c r="BB85" s="171">
        <f t="shared" si="39"/>
        <v>0</v>
      </c>
      <c r="BC85" s="171">
        <f t="shared" si="39"/>
        <v>0</v>
      </c>
      <c r="BD85" s="171">
        <f t="shared" si="39"/>
        <v>0</v>
      </c>
      <c r="BE85" s="171">
        <f t="shared" si="39"/>
        <v>0</v>
      </c>
      <c r="BF85" s="171">
        <f t="shared" si="39"/>
        <v>0</v>
      </c>
      <c r="BG85" s="171">
        <f t="shared" si="39"/>
        <v>0</v>
      </c>
      <c r="BH85" s="171">
        <f t="shared" si="39"/>
        <v>0</v>
      </c>
      <c r="BI85" s="171">
        <f t="shared" si="39"/>
        <v>0</v>
      </c>
      <c r="BJ85" s="171">
        <f t="shared" si="39"/>
        <v>0</v>
      </c>
      <c r="BK85" s="277"/>
    </row>
    <row r="86" spans="1:63">
      <c r="C86" s="101" t="s">
        <v>75</v>
      </c>
      <c r="D86" s="332"/>
      <c r="E86" s="332"/>
      <c r="F86" s="332"/>
      <c r="G86" s="332"/>
      <c r="H86" s="114" t="s">
        <v>45</v>
      </c>
      <c r="I86" s="176">
        <f t="shared" si="25"/>
        <v>0</v>
      </c>
      <c r="J86" s="179">
        <f t="shared" si="26"/>
        <v>0</v>
      </c>
      <c r="K86" s="176">
        <f t="shared" si="27"/>
        <v>0</v>
      </c>
      <c r="L86" s="177"/>
      <c r="M86" s="270"/>
      <c r="N86" s="179">
        <f t="shared" si="28"/>
        <v>0</v>
      </c>
      <c r="O86" s="241"/>
      <c r="P86" s="241"/>
      <c r="Q86" s="179">
        <f t="shared" si="29"/>
        <v>0</v>
      </c>
      <c r="R86" s="241"/>
      <c r="S86" s="241"/>
      <c r="T86" s="179">
        <f t="shared" si="30"/>
        <v>0</v>
      </c>
      <c r="U86" s="241"/>
      <c r="V86" s="241"/>
      <c r="W86" s="179">
        <f t="shared" si="31"/>
        <v>0</v>
      </c>
      <c r="X86" s="241"/>
      <c r="Y86" s="241"/>
      <c r="Z86" s="179">
        <f t="shared" si="32"/>
        <v>0</v>
      </c>
      <c r="AA86" s="241"/>
      <c r="AB86" s="241"/>
      <c r="AC86" s="176"/>
      <c r="AD86" s="177"/>
      <c r="AE86" s="178" t="str">
        <f t="shared" si="33"/>
        <v>II.1.1.2.1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 t="s">
        <v>76</v>
      </c>
      <c r="D87" s="332"/>
      <c r="E87" s="332"/>
      <c r="F87" s="332"/>
      <c r="G87" s="332"/>
      <c r="H87" s="114" t="s">
        <v>46</v>
      </c>
      <c r="I87" s="176">
        <f t="shared" si="25"/>
        <v>0</v>
      </c>
      <c r="J87" s="179">
        <f t="shared" si="26"/>
        <v>0</v>
      </c>
      <c r="K87" s="176">
        <f t="shared" si="27"/>
        <v>0</v>
      </c>
      <c r="L87" s="177"/>
      <c r="M87" s="270"/>
      <c r="N87" s="179">
        <f t="shared" si="28"/>
        <v>0</v>
      </c>
      <c r="O87" s="241"/>
      <c r="P87" s="241"/>
      <c r="Q87" s="179">
        <f t="shared" si="29"/>
        <v>0</v>
      </c>
      <c r="R87" s="241"/>
      <c r="S87" s="241"/>
      <c r="T87" s="179">
        <f t="shared" si="30"/>
        <v>0</v>
      </c>
      <c r="U87" s="241"/>
      <c r="V87" s="241"/>
      <c r="W87" s="179">
        <f t="shared" si="31"/>
        <v>0</v>
      </c>
      <c r="X87" s="241"/>
      <c r="Y87" s="241"/>
      <c r="Z87" s="179">
        <f t="shared" si="32"/>
        <v>0</v>
      </c>
      <c r="AA87" s="241"/>
      <c r="AB87" s="241"/>
      <c r="AC87" s="176"/>
      <c r="AD87" s="177"/>
      <c r="AE87" s="178" t="str">
        <f t="shared" si="33"/>
        <v>II.1.1.2.2</v>
      </c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01" t="s">
        <v>77</v>
      </c>
      <c r="D88" s="332"/>
      <c r="E88" s="332"/>
      <c r="F88" s="332"/>
      <c r="G88" s="332"/>
      <c r="H88" s="114" t="s">
        <v>33</v>
      </c>
      <c r="I88" s="176">
        <f t="shared" si="25"/>
        <v>0</v>
      </c>
      <c r="J88" s="179">
        <f t="shared" si="26"/>
        <v>0</v>
      </c>
      <c r="K88" s="176">
        <f t="shared" si="27"/>
        <v>0</v>
      </c>
      <c r="L88" s="177"/>
      <c r="M88" s="270"/>
      <c r="N88" s="179">
        <f t="shared" si="28"/>
        <v>0</v>
      </c>
      <c r="O88" s="241"/>
      <c r="P88" s="241"/>
      <c r="Q88" s="179">
        <f t="shared" si="29"/>
        <v>0</v>
      </c>
      <c r="R88" s="241"/>
      <c r="S88" s="241"/>
      <c r="T88" s="179">
        <f t="shared" si="30"/>
        <v>0</v>
      </c>
      <c r="U88" s="241"/>
      <c r="V88" s="241"/>
      <c r="W88" s="179">
        <f t="shared" si="31"/>
        <v>0</v>
      </c>
      <c r="X88" s="241"/>
      <c r="Y88" s="241"/>
      <c r="Z88" s="179">
        <f t="shared" si="32"/>
        <v>0</v>
      </c>
      <c r="AA88" s="241"/>
      <c r="AB88" s="241"/>
      <c r="AC88" s="176"/>
      <c r="AD88" s="177"/>
      <c r="AE88" s="178" t="str">
        <f t="shared" si="33"/>
        <v>II.1.1.2.3</v>
      </c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279"/>
    </row>
    <row r="89" spans="1:63">
      <c r="C89" s="101" t="s">
        <v>78</v>
      </c>
      <c r="D89" s="332"/>
      <c r="E89" s="332"/>
      <c r="F89" s="332"/>
      <c r="G89" s="332"/>
      <c r="H89" s="114" t="s">
        <v>35</v>
      </c>
      <c r="I89" s="176">
        <f t="shared" si="25"/>
        <v>0</v>
      </c>
      <c r="J89" s="179">
        <f t="shared" si="26"/>
        <v>0</v>
      </c>
      <c r="K89" s="176">
        <f t="shared" si="27"/>
        <v>0</v>
      </c>
      <c r="L89" s="177"/>
      <c r="M89" s="270"/>
      <c r="N89" s="179">
        <f t="shared" si="28"/>
        <v>0</v>
      </c>
      <c r="O89" s="241"/>
      <c r="P89" s="241"/>
      <c r="Q89" s="179">
        <f t="shared" si="29"/>
        <v>0</v>
      </c>
      <c r="R89" s="241"/>
      <c r="S89" s="241"/>
      <c r="T89" s="179">
        <f t="shared" si="30"/>
        <v>0</v>
      </c>
      <c r="U89" s="241"/>
      <c r="V89" s="241"/>
      <c r="W89" s="179">
        <f t="shared" si="31"/>
        <v>0</v>
      </c>
      <c r="X89" s="241"/>
      <c r="Y89" s="241"/>
      <c r="Z89" s="179">
        <f t="shared" si="32"/>
        <v>0</v>
      </c>
      <c r="AA89" s="241"/>
      <c r="AB89" s="241"/>
      <c r="AC89" s="176"/>
      <c r="AD89" s="177"/>
      <c r="AE89" s="178" t="str">
        <f t="shared" si="33"/>
        <v>II.1.1.2.4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>
      <c r="C90" s="101"/>
      <c r="D90" s="332"/>
      <c r="E90" s="332"/>
      <c r="F90" s="332"/>
      <c r="G90" s="332"/>
      <c r="H90" s="114"/>
      <c r="I90" s="286"/>
      <c r="J90" s="261"/>
      <c r="K90" s="176"/>
      <c r="L90" s="177"/>
      <c r="M90" s="270"/>
      <c r="N90" s="179"/>
      <c r="O90" s="241"/>
      <c r="P90" s="241"/>
      <c r="Q90" s="179"/>
      <c r="R90" s="241"/>
      <c r="S90" s="241"/>
      <c r="T90" s="179"/>
      <c r="U90" s="241"/>
      <c r="V90" s="241"/>
      <c r="W90" s="179"/>
      <c r="X90" s="241"/>
      <c r="Y90" s="241"/>
      <c r="Z90" s="179"/>
      <c r="AA90" s="241"/>
      <c r="AB90" s="241"/>
      <c r="AC90" s="176"/>
      <c r="AD90" s="177"/>
      <c r="AE90" s="178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K90" s="279"/>
    </row>
    <row r="91" spans="1:63">
      <c r="C91" s="118"/>
      <c r="D91" s="333"/>
      <c r="E91" s="333"/>
      <c r="F91" s="333"/>
      <c r="G91" s="333"/>
      <c r="H91" s="119"/>
      <c r="I91" s="180"/>
      <c r="J91" s="260"/>
      <c r="K91" s="180"/>
      <c r="L91" s="177"/>
      <c r="M91" s="276"/>
      <c r="N91" s="181"/>
      <c r="O91" s="242"/>
      <c r="P91" s="242"/>
      <c r="Q91" s="181"/>
      <c r="R91" s="242"/>
      <c r="S91" s="242"/>
      <c r="T91" s="181"/>
      <c r="U91" s="242"/>
      <c r="V91" s="242"/>
      <c r="W91" s="181"/>
      <c r="X91" s="242"/>
      <c r="Y91" s="242"/>
      <c r="Z91" s="181"/>
      <c r="AA91" s="242"/>
      <c r="AB91" s="242"/>
      <c r="AC91" s="182"/>
      <c r="AD91" s="177"/>
      <c r="AE91" s="183"/>
      <c r="AF91" s="184"/>
      <c r="AG91" s="184"/>
      <c r="AH91" s="184"/>
      <c r="AI91" s="184"/>
      <c r="AJ91" s="184"/>
      <c r="AK91" s="184"/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4"/>
      <c r="BA91" s="184"/>
      <c r="BB91" s="184"/>
      <c r="BC91" s="184"/>
      <c r="BD91" s="184"/>
      <c r="BE91" s="184"/>
      <c r="BF91" s="184"/>
      <c r="BG91" s="184"/>
      <c r="BH91" s="184"/>
      <c r="BI91" s="184"/>
      <c r="BJ91" s="184"/>
      <c r="BK91" s="279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>
      <c r="A93" s="123"/>
      <c r="B93" s="123"/>
      <c r="C93" s="115" t="s">
        <v>86</v>
      </c>
      <c r="D93" s="334"/>
      <c r="E93" s="334"/>
      <c r="F93" s="334"/>
      <c r="G93" s="334"/>
      <c r="H93" s="113" t="s">
        <v>85</v>
      </c>
      <c r="I93" s="168">
        <f t="shared" ref="I93:I101" si="40">SUMIFS($N93:$AC93,$N$4:$AC$4,"W*")</f>
        <v>0</v>
      </c>
      <c r="J93" s="171">
        <f t="shared" ref="J93:J101" si="41">SUMIFS($N93:$AC93,$N$4:$AC$4,"F*")</f>
        <v>0</v>
      </c>
      <c r="K93" s="168">
        <f t="shared" ref="K93:K101" si="42">SUMIFS($N93:$AC93,$N$4:$AC$4,"B*")</f>
        <v>0</v>
      </c>
      <c r="L93" s="169"/>
      <c r="M93" s="268"/>
      <c r="N93" s="171">
        <f t="shared" ref="N93:N101" si="43">SUMIFS($AF93:$BJ93,$AF$3:$BJ$3,N$3)</f>
        <v>0</v>
      </c>
      <c r="O93" s="240">
        <f>SUBTOTAL(9,O94:O101)</f>
        <v>0</v>
      </c>
      <c r="P93" s="240">
        <f>SUBTOTAL(9,P94:P101)</f>
        <v>0</v>
      </c>
      <c r="Q93" s="171">
        <f t="shared" ref="Q93:Q101" si="44">SUMIFS($AF93:$BJ93,$AF$3:$BJ$3,Q$3)</f>
        <v>0</v>
      </c>
      <c r="R93" s="240">
        <f>SUBTOTAL(9,R94:R101)</f>
        <v>0</v>
      </c>
      <c r="S93" s="240">
        <f>SUBTOTAL(9,S94:S101)</f>
        <v>0</v>
      </c>
      <c r="T93" s="171">
        <f t="shared" ref="T93:T101" si="45">SUMIFS($AF93:$BJ93,$AF$3:$BJ$3,T$3)</f>
        <v>0</v>
      </c>
      <c r="U93" s="240">
        <f>SUBTOTAL(9,U94:U101)</f>
        <v>0</v>
      </c>
      <c r="V93" s="240">
        <f>SUBTOTAL(9,V94:V101)</f>
        <v>0</v>
      </c>
      <c r="W93" s="171">
        <f t="shared" ref="W93:W101" si="46">SUMIFS($AF93:$BJ93,$AF$3:$BJ$3,W$3)</f>
        <v>0</v>
      </c>
      <c r="X93" s="240">
        <f>SUBTOTAL(9,X94:X101)</f>
        <v>0</v>
      </c>
      <c r="Y93" s="240">
        <f>SUBTOTAL(9,Y94:Y101)</f>
        <v>0</v>
      </c>
      <c r="Z93" s="171">
        <f t="shared" ref="Z93:Z101" si="47">SUMIFS($AF93:$BJ93,$AF$3:$BJ$3,Z$3)</f>
        <v>0</v>
      </c>
      <c r="AA93" s="240">
        <f>SUBTOTAL(9,AA94:AA101)</f>
        <v>0</v>
      </c>
      <c r="AB93" s="240">
        <f>SUBTOTAL(9,AB94:AB101)</f>
        <v>0</v>
      </c>
      <c r="AC93" s="168"/>
      <c r="AD93" s="169"/>
      <c r="AE93" s="170" t="str">
        <f t="shared" ref="AE93:AE101" si="48">C93</f>
        <v>III</v>
      </c>
      <c r="AF93" s="171">
        <f t="shared" ref="AF93:BJ93" si="49">SUBTOTAL(9,AF94:AF101)</f>
        <v>0</v>
      </c>
      <c r="AG93" s="171">
        <f t="shared" si="49"/>
        <v>0</v>
      </c>
      <c r="AH93" s="171">
        <f t="shared" si="49"/>
        <v>0</v>
      </c>
      <c r="AI93" s="171">
        <f t="shared" si="49"/>
        <v>0</v>
      </c>
      <c r="AJ93" s="171">
        <f t="shared" si="49"/>
        <v>0</v>
      </c>
      <c r="AK93" s="171">
        <f t="shared" si="49"/>
        <v>0</v>
      </c>
      <c r="AL93" s="171">
        <f t="shared" si="49"/>
        <v>0</v>
      </c>
      <c r="AM93" s="171">
        <f t="shared" si="49"/>
        <v>0</v>
      </c>
      <c r="AN93" s="171">
        <f t="shared" si="49"/>
        <v>0</v>
      </c>
      <c r="AO93" s="171">
        <f t="shared" si="49"/>
        <v>0</v>
      </c>
      <c r="AP93" s="171">
        <f t="shared" si="49"/>
        <v>0</v>
      </c>
      <c r="AQ93" s="171">
        <f t="shared" si="49"/>
        <v>0</v>
      </c>
      <c r="AR93" s="171">
        <f t="shared" si="49"/>
        <v>0</v>
      </c>
      <c r="AS93" s="171">
        <f t="shared" si="49"/>
        <v>0</v>
      </c>
      <c r="AT93" s="171">
        <f t="shared" si="49"/>
        <v>0</v>
      </c>
      <c r="AU93" s="171">
        <f t="shared" si="49"/>
        <v>0</v>
      </c>
      <c r="AV93" s="171">
        <f t="shared" si="49"/>
        <v>0</v>
      </c>
      <c r="AW93" s="171">
        <f t="shared" si="49"/>
        <v>0</v>
      </c>
      <c r="AX93" s="171">
        <f t="shared" si="49"/>
        <v>0</v>
      </c>
      <c r="AY93" s="171">
        <f t="shared" si="49"/>
        <v>0</v>
      </c>
      <c r="AZ93" s="171">
        <f t="shared" si="49"/>
        <v>0</v>
      </c>
      <c r="BA93" s="171">
        <f t="shared" si="49"/>
        <v>0</v>
      </c>
      <c r="BB93" s="171">
        <f t="shared" si="49"/>
        <v>0</v>
      </c>
      <c r="BC93" s="171">
        <f t="shared" si="49"/>
        <v>0</v>
      </c>
      <c r="BD93" s="171">
        <f t="shared" si="49"/>
        <v>0</v>
      </c>
      <c r="BE93" s="171">
        <f t="shared" si="49"/>
        <v>0</v>
      </c>
      <c r="BF93" s="171">
        <f t="shared" si="49"/>
        <v>0</v>
      </c>
      <c r="BG93" s="171">
        <f t="shared" si="49"/>
        <v>0</v>
      </c>
      <c r="BH93" s="171">
        <f t="shared" si="49"/>
        <v>0</v>
      </c>
      <c r="BI93" s="171">
        <f t="shared" si="49"/>
        <v>0</v>
      </c>
      <c r="BJ93" s="171">
        <f t="shared" si="49"/>
        <v>0</v>
      </c>
      <c r="BK93" s="277"/>
    </row>
    <row r="94" spans="1:63" s="125" customFormat="1">
      <c r="A94" s="123"/>
      <c r="B94" s="123"/>
      <c r="C94" s="97" t="s">
        <v>87</v>
      </c>
      <c r="D94" s="330"/>
      <c r="E94" s="330"/>
      <c r="F94" s="330"/>
      <c r="G94" s="330"/>
      <c r="H94" s="98" t="s">
        <v>88</v>
      </c>
      <c r="I94" s="168">
        <f t="shared" si="40"/>
        <v>0</v>
      </c>
      <c r="J94" s="171">
        <f t="shared" si="41"/>
        <v>0</v>
      </c>
      <c r="K94" s="168">
        <f t="shared" si="42"/>
        <v>0</v>
      </c>
      <c r="L94" s="169"/>
      <c r="M94" s="268"/>
      <c r="N94" s="171">
        <f t="shared" si="43"/>
        <v>0</v>
      </c>
      <c r="O94" s="240">
        <f>SUBTOTAL(9,O95:O101)</f>
        <v>0</v>
      </c>
      <c r="P94" s="240">
        <f>SUBTOTAL(9,P95:P101)</f>
        <v>0</v>
      </c>
      <c r="Q94" s="171">
        <f t="shared" si="44"/>
        <v>0</v>
      </c>
      <c r="R94" s="240">
        <f>SUBTOTAL(9,R95:R101)</f>
        <v>0</v>
      </c>
      <c r="S94" s="240">
        <f>SUBTOTAL(9,S95:S101)</f>
        <v>0</v>
      </c>
      <c r="T94" s="171">
        <f t="shared" si="45"/>
        <v>0</v>
      </c>
      <c r="U94" s="240">
        <f>SUBTOTAL(9,U95:U101)</f>
        <v>0</v>
      </c>
      <c r="V94" s="240">
        <f>SUBTOTAL(9,V95:V101)</f>
        <v>0</v>
      </c>
      <c r="W94" s="171">
        <f t="shared" si="46"/>
        <v>0</v>
      </c>
      <c r="X94" s="240">
        <f>SUBTOTAL(9,X95:X101)</f>
        <v>0</v>
      </c>
      <c r="Y94" s="240">
        <f>SUBTOTAL(9,Y95:Y101)</f>
        <v>0</v>
      </c>
      <c r="Z94" s="171">
        <f t="shared" si="47"/>
        <v>0</v>
      </c>
      <c r="AA94" s="240">
        <f>SUBTOTAL(9,AA95:AA101)</f>
        <v>0</v>
      </c>
      <c r="AB94" s="240">
        <f>SUBTOTAL(9,AB95:AB101)</f>
        <v>0</v>
      </c>
      <c r="AC94" s="168"/>
      <c r="AD94" s="169"/>
      <c r="AE94" s="170" t="str">
        <f t="shared" si="48"/>
        <v>III.1</v>
      </c>
      <c r="AF94" s="171">
        <f t="shared" ref="AF94:BJ94" si="50">SUBTOTAL(9,AF95:AF101)</f>
        <v>0</v>
      </c>
      <c r="AG94" s="171">
        <f t="shared" si="50"/>
        <v>0</v>
      </c>
      <c r="AH94" s="171">
        <f t="shared" si="50"/>
        <v>0</v>
      </c>
      <c r="AI94" s="171">
        <f t="shared" si="50"/>
        <v>0</v>
      </c>
      <c r="AJ94" s="171">
        <f t="shared" si="50"/>
        <v>0</v>
      </c>
      <c r="AK94" s="171">
        <f t="shared" si="50"/>
        <v>0</v>
      </c>
      <c r="AL94" s="171">
        <f t="shared" si="50"/>
        <v>0</v>
      </c>
      <c r="AM94" s="171">
        <f t="shared" si="50"/>
        <v>0</v>
      </c>
      <c r="AN94" s="171">
        <f t="shared" si="50"/>
        <v>0</v>
      </c>
      <c r="AO94" s="171">
        <f t="shared" si="50"/>
        <v>0</v>
      </c>
      <c r="AP94" s="171">
        <f t="shared" si="50"/>
        <v>0</v>
      </c>
      <c r="AQ94" s="171">
        <f t="shared" si="50"/>
        <v>0</v>
      </c>
      <c r="AR94" s="171">
        <f t="shared" si="50"/>
        <v>0</v>
      </c>
      <c r="AS94" s="171">
        <f t="shared" si="50"/>
        <v>0</v>
      </c>
      <c r="AT94" s="171">
        <f t="shared" si="50"/>
        <v>0</v>
      </c>
      <c r="AU94" s="171">
        <f t="shared" si="50"/>
        <v>0</v>
      </c>
      <c r="AV94" s="171">
        <f t="shared" si="50"/>
        <v>0</v>
      </c>
      <c r="AW94" s="171">
        <f t="shared" si="50"/>
        <v>0</v>
      </c>
      <c r="AX94" s="171">
        <f t="shared" si="50"/>
        <v>0</v>
      </c>
      <c r="AY94" s="171">
        <f t="shared" si="50"/>
        <v>0</v>
      </c>
      <c r="AZ94" s="171">
        <f t="shared" si="50"/>
        <v>0</v>
      </c>
      <c r="BA94" s="171">
        <f t="shared" si="50"/>
        <v>0</v>
      </c>
      <c r="BB94" s="171">
        <f t="shared" si="50"/>
        <v>0</v>
      </c>
      <c r="BC94" s="171">
        <f t="shared" si="50"/>
        <v>0</v>
      </c>
      <c r="BD94" s="171">
        <f t="shared" si="50"/>
        <v>0</v>
      </c>
      <c r="BE94" s="171">
        <f t="shared" si="50"/>
        <v>0</v>
      </c>
      <c r="BF94" s="171">
        <f t="shared" si="50"/>
        <v>0</v>
      </c>
      <c r="BG94" s="171">
        <f t="shared" si="50"/>
        <v>0</v>
      </c>
      <c r="BH94" s="171">
        <f t="shared" si="50"/>
        <v>0</v>
      </c>
      <c r="BI94" s="171">
        <f t="shared" si="50"/>
        <v>0</v>
      </c>
      <c r="BJ94" s="171">
        <f t="shared" si="50"/>
        <v>0</v>
      </c>
      <c r="BK94" s="277"/>
    </row>
    <row r="95" spans="1:63" s="192" customFormat="1">
      <c r="A95" s="185"/>
      <c r="B95" s="185"/>
      <c r="C95" s="186" t="s">
        <v>89</v>
      </c>
      <c r="D95" s="335"/>
      <c r="E95" s="335"/>
      <c r="F95" s="335"/>
      <c r="G95" s="335"/>
      <c r="H95" s="187" t="s">
        <v>37</v>
      </c>
      <c r="I95" s="188">
        <f t="shared" si="40"/>
        <v>0</v>
      </c>
      <c r="J95" s="191">
        <f t="shared" si="41"/>
        <v>0</v>
      </c>
      <c r="K95" s="188">
        <f t="shared" si="42"/>
        <v>0</v>
      </c>
      <c r="L95" s="189"/>
      <c r="M95" s="272"/>
      <c r="N95" s="191">
        <f t="shared" si="43"/>
        <v>0</v>
      </c>
      <c r="O95" s="243"/>
      <c r="P95" s="243"/>
      <c r="Q95" s="191">
        <f t="shared" si="44"/>
        <v>0</v>
      </c>
      <c r="R95" s="243"/>
      <c r="S95" s="243"/>
      <c r="T95" s="191">
        <f t="shared" si="45"/>
        <v>0</v>
      </c>
      <c r="U95" s="243"/>
      <c r="V95" s="243"/>
      <c r="W95" s="191">
        <f t="shared" si="46"/>
        <v>0</v>
      </c>
      <c r="X95" s="243"/>
      <c r="Y95" s="243"/>
      <c r="Z95" s="191">
        <f t="shared" si="47"/>
        <v>0</v>
      </c>
      <c r="AA95" s="243"/>
      <c r="AB95" s="243"/>
      <c r="AC95" s="188"/>
      <c r="AD95" s="189"/>
      <c r="AE95" s="190" t="str">
        <f t="shared" si="48"/>
        <v>III.1.1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90</v>
      </c>
      <c r="D96" s="335"/>
      <c r="E96" s="335"/>
      <c r="F96" s="335"/>
      <c r="G96" s="335"/>
      <c r="H96" s="187" t="s">
        <v>38</v>
      </c>
      <c r="I96" s="188">
        <f t="shared" si="40"/>
        <v>0</v>
      </c>
      <c r="J96" s="191">
        <f t="shared" si="41"/>
        <v>0</v>
      </c>
      <c r="K96" s="188">
        <f t="shared" si="42"/>
        <v>0</v>
      </c>
      <c r="L96" s="189"/>
      <c r="M96" s="272"/>
      <c r="N96" s="191">
        <f t="shared" si="43"/>
        <v>0</v>
      </c>
      <c r="O96" s="243"/>
      <c r="P96" s="243"/>
      <c r="Q96" s="191">
        <f t="shared" si="44"/>
        <v>0</v>
      </c>
      <c r="R96" s="243"/>
      <c r="S96" s="243"/>
      <c r="T96" s="191">
        <f t="shared" si="45"/>
        <v>0</v>
      </c>
      <c r="U96" s="243"/>
      <c r="V96" s="243"/>
      <c r="W96" s="191">
        <f t="shared" si="46"/>
        <v>0</v>
      </c>
      <c r="X96" s="243"/>
      <c r="Y96" s="243"/>
      <c r="Z96" s="191">
        <f t="shared" si="47"/>
        <v>0</v>
      </c>
      <c r="AA96" s="243"/>
      <c r="AB96" s="243"/>
      <c r="AC96" s="188"/>
      <c r="AD96" s="189"/>
      <c r="AE96" s="190" t="str">
        <f t="shared" si="48"/>
        <v>III.1.2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91</v>
      </c>
      <c r="D97" s="335"/>
      <c r="E97" s="335"/>
      <c r="F97" s="335"/>
      <c r="G97" s="335"/>
      <c r="H97" s="187" t="s">
        <v>39</v>
      </c>
      <c r="I97" s="188">
        <f t="shared" si="40"/>
        <v>0</v>
      </c>
      <c r="J97" s="191">
        <f t="shared" si="41"/>
        <v>0</v>
      </c>
      <c r="K97" s="188">
        <f t="shared" si="42"/>
        <v>0</v>
      </c>
      <c r="L97" s="189"/>
      <c r="M97" s="272"/>
      <c r="N97" s="191">
        <f t="shared" si="43"/>
        <v>0</v>
      </c>
      <c r="O97" s="243"/>
      <c r="P97" s="243"/>
      <c r="Q97" s="191">
        <f t="shared" si="44"/>
        <v>0</v>
      </c>
      <c r="R97" s="243"/>
      <c r="S97" s="243"/>
      <c r="T97" s="191">
        <f t="shared" si="45"/>
        <v>0</v>
      </c>
      <c r="U97" s="243"/>
      <c r="V97" s="243"/>
      <c r="W97" s="191">
        <f t="shared" si="46"/>
        <v>0</v>
      </c>
      <c r="X97" s="243"/>
      <c r="Y97" s="243"/>
      <c r="Z97" s="191">
        <f t="shared" si="47"/>
        <v>0</v>
      </c>
      <c r="AA97" s="243"/>
      <c r="AB97" s="243"/>
      <c r="AC97" s="188"/>
      <c r="AD97" s="189"/>
      <c r="AE97" s="190" t="str">
        <f t="shared" si="48"/>
        <v>III.1.3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92</v>
      </c>
      <c r="D98" s="335"/>
      <c r="E98" s="335"/>
      <c r="F98" s="335"/>
      <c r="G98" s="335"/>
      <c r="H98" s="187" t="s">
        <v>40</v>
      </c>
      <c r="I98" s="188">
        <f t="shared" si="40"/>
        <v>0</v>
      </c>
      <c r="J98" s="191">
        <f t="shared" si="41"/>
        <v>0</v>
      </c>
      <c r="K98" s="188">
        <f t="shared" si="42"/>
        <v>0</v>
      </c>
      <c r="L98" s="189"/>
      <c r="M98" s="272"/>
      <c r="N98" s="191">
        <f t="shared" si="43"/>
        <v>0</v>
      </c>
      <c r="O98" s="243"/>
      <c r="P98" s="243"/>
      <c r="Q98" s="191">
        <f t="shared" si="44"/>
        <v>0</v>
      </c>
      <c r="R98" s="243"/>
      <c r="S98" s="243"/>
      <c r="T98" s="191">
        <f t="shared" si="45"/>
        <v>0</v>
      </c>
      <c r="U98" s="243"/>
      <c r="V98" s="243"/>
      <c r="W98" s="191">
        <f t="shared" si="46"/>
        <v>0</v>
      </c>
      <c r="X98" s="243"/>
      <c r="Y98" s="243"/>
      <c r="Z98" s="191">
        <f t="shared" si="47"/>
        <v>0</v>
      </c>
      <c r="AA98" s="243"/>
      <c r="AB98" s="243"/>
      <c r="AC98" s="188"/>
      <c r="AD98" s="189"/>
      <c r="AE98" s="190" t="str">
        <f t="shared" si="48"/>
        <v>III.1.4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 t="s">
        <v>93</v>
      </c>
      <c r="D99" s="335"/>
      <c r="E99" s="335"/>
      <c r="F99" s="335"/>
      <c r="G99" s="335"/>
      <c r="H99" s="187" t="s">
        <v>41</v>
      </c>
      <c r="I99" s="188">
        <f t="shared" si="40"/>
        <v>0</v>
      </c>
      <c r="J99" s="191">
        <f t="shared" si="41"/>
        <v>0</v>
      </c>
      <c r="K99" s="188">
        <f t="shared" si="42"/>
        <v>0</v>
      </c>
      <c r="L99" s="189"/>
      <c r="M99" s="272"/>
      <c r="N99" s="191">
        <f t="shared" si="43"/>
        <v>0</v>
      </c>
      <c r="O99" s="243"/>
      <c r="P99" s="243"/>
      <c r="Q99" s="191">
        <f t="shared" si="44"/>
        <v>0</v>
      </c>
      <c r="R99" s="243"/>
      <c r="S99" s="243"/>
      <c r="T99" s="191">
        <f t="shared" si="45"/>
        <v>0</v>
      </c>
      <c r="U99" s="243"/>
      <c r="V99" s="243"/>
      <c r="W99" s="191">
        <f t="shared" si="46"/>
        <v>0</v>
      </c>
      <c r="X99" s="243"/>
      <c r="Y99" s="243"/>
      <c r="Z99" s="191">
        <f t="shared" si="47"/>
        <v>0</v>
      </c>
      <c r="AA99" s="243"/>
      <c r="AB99" s="243"/>
      <c r="AC99" s="188"/>
      <c r="AD99" s="189"/>
      <c r="AE99" s="190" t="str">
        <f t="shared" si="48"/>
        <v>III.1.5</v>
      </c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186" t="s">
        <v>94</v>
      </c>
      <c r="D100" s="335"/>
      <c r="E100" s="335"/>
      <c r="F100" s="335"/>
      <c r="G100" s="335"/>
      <c r="H100" s="187" t="s">
        <v>42</v>
      </c>
      <c r="I100" s="188">
        <f t="shared" si="40"/>
        <v>0</v>
      </c>
      <c r="J100" s="191">
        <f t="shared" si="41"/>
        <v>0</v>
      </c>
      <c r="K100" s="188">
        <f t="shared" si="42"/>
        <v>0</v>
      </c>
      <c r="L100" s="189"/>
      <c r="M100" s="272"/>
      <c r="N100" s="191">
        <f t="shared" si="43"/>
        <v>0</v>
      </c>
      <c r="O100" s="243"/>
      <c r="P100" s="243"/>
      <c r="Q100" s="191">
        <f t="shared" si="44"/>
        <v>0</v>
      </c>
      <c r="R100" s="243"/>
      <c r="S100" s="243"/>
      <c r="T100" s="191">
        <f t="shared" si="45"/>
        <v>0</v>
      </c>
      <c r="U100" s="243"/>
      <c r="V100" s="243"/>
      <c r="W100" s="191">
        <f t="shared" si="46"/>
        <v>0</v>
      </c>
      <c r="X100" s="243"/>
      <c r="Y100" s="243"/>
      <c r="Z100" s="191">
        <f t="shared" si="47"/>
        <v>0</v>
      </c>
      <c r="AA100" s="243"/>
      <c r="AB100" s="243"/>
      <c r="AC100" s="188"/>
      <c r="AD100" s="189"/>
      <c r="AE100" s="190" t="str">
        <f t="shared" si="48"/>
        <v>III.1.6</v>
      </c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280"/>
    </row>
    <row r="101" spans="1:63" s="192" customFormat="1">
      <c r="A101" s="185"/>
      <c r="B101" s="185"/>
      <c r="C101" s="186" t="s">
        <v>95</v>
      </c>
      <c r="D101" s="335"/>
      <c r="E101" s="335"/>
      <c r="F101" s="335"/>
      <c r="G101" s="335"/>
      <c r="H101" s="187" t="s">
        <v>43</v>
      </c>
      <c r="I101" s="188">
        <f t="shared" si="40"/>
        <v>0</v>
      </c>
      <c r="J101" s="191">
        <f t="shared" si="41"/>
        <v>0</v>
      </c>
      <c r="K101" s="188">
        <f t="shared" si="42"/>
        <v>0</v>
      </c>
      <c r="L101" s="189"/>
      <c r="M101" s="272"/>
      <c r="N101" s="191">
        <f t="shared" si="43"/>
        <v>0</v>
      </c>
      <c r="O101" s="243"/>
      <c r="P101" s="243"/>
      <c r="Q101" s="191">
        <f t="shared" si="44"/>
        <v>0</v>
      </c>
      <c r="R101" s="243"/>
      <c r="S101" s="243"/>
      <c r="T101" s="191">
        <f t="shared" si="45"/>
        <v>0</v>
      </c>
      <c r="U101" s="243"/>
      <c r="V101" s="243"/>
      <c r="W101" s="191">
        <f t="shared" si="46"/>
        <v>0</v>
      </c>
      <c r="X101" s="243"/>
      <c r="Y101" s="243"/>
      <c r="Z101" s="191">
        <f t="shared" si="47"/>
        <v>0</v>
      </c>
      <c r="AA101" s="243"/>
      <c r="AB101" s="243"/>
      <c r="AC101" s="188"/>
      <c r="AD101" s="189"/>
      <c r="AE101" s="190" t="str">
        <f t="shared" si="48"/>
        <v>III.1.7</v>
      </c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280"/>
    </row>
    <row r="102" spans="1:63" s="192" customFormat="1">
      <c r="A102" s="185"/>
      <c r="B102" s="185"/>
      <c r="C102" s="186"/>
      <c r="D102" s="335"/>
      <c r="E102" s="335"/>
      <c r="F102" s="335"/>
      <c r="G102" s="335"/>
      <c r="H102" s="193"/>
      <c r="I102" s="288"/>
      <c r="J102" s="263"/>
      <c r="K102" s="188"/>
      <c r="L102" s="189"/>
      <c r="M102" s="272"/>
      <c r="N102" s="191"/>
      <c r="O102" s="243"/>
      <c r="P102" s="243"/>
      <c r="Q102" s="191"/>
      <c r="R102" s="243"/>
      <c r="S102" s="243"/>
      <c r="T102" s="191"/>
      <c r="U102" s="243"/>
      <c r="V102" s="243"/>
      <c r="W102" s="191"/>
      <c r="X102" s="243"/>
      <c r="Y102" s="243"/>
      <c r="Z102" s="191"/>
      <c r="AA102" s="243"/>
      <c r="AB102" s="243"/>
      <c r="AC102" s="188"/>
      <c r="AD102" s="189"/>
      <c r="AE102" s="190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280"/>
    </row>
    <row r="103" spans="1:63" s="192" customFormat="1">
      <c r="A103" s="185"/>
      <c r="B103" s="185"/>
      <c r="C103" s="211"/>
      <c r="D103" s="336"/>
      <c r="E103" s="336"/>
      <c r="F103" s="336"/>
      <c r="G103" s="336"/>
      <c r="H103" s="212"/>
      <c r="I103" s="213"/>
      <c r="J103" s="259"/>
      <c r="K103" s="213"/>
      <c r="L103" s="189"/>
      <c r="M103" s="275"/>
      <c r="N103" s="214"/>
      <c r="O103" s="244"/>
      <c r="P103" s="244"/>
      <c r="Q103" s="214"/>
      <c r="R103" s="244"/>
      <c r="S103" s="244"/>
      <c r="T103" s="214"/>
      <c r="U103" s="244"/>
      <c r="V103" s="244"/>
      <c r="W103" s="214"/>
      <c r="X103" s="244"/>
      <c r="Y103" s="244"/>
      <c r="Z103" s="214"/>
      <c r="AA103" s="244"/>
      <c r="AB103" s="244"/>
      <c r="AC103" s="215"/>
      <c r="AD103" s="189"/>
      <c r="AE103" s="216"/>
      <c r="AF103" s="217"/>
      <c r="AG103" s="217"/>
      <c r="AH103" s="217"/>
      <c r="AI103" s="217"/>
      <c r="AJ103" s="217"/>
      <c r="AK103" s="217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82"/>
    </row>
    <row r="104" spans="1:63">
      <c r="C104" s="99"/>
      <c r="D104" s="331"/>
      <c r="E104" s="331"/>
      <c r="F104" s="331"/>
      <c r="G104" s="331"/>
      <c r="H104" s="100"/>
      <c r="I104" s="287"/>
      <c r="J104" s="262"/>
      <c r="K104" s="176"/>
      <c r="L104" s="177"/>
      <c r="M104" s="270"/>
      <c r="N104" s="179"/>
      <c r="O104" s="241"/>
      <c r="P104" s="241"/>
      <c r="Q104" s="179"/>
      <c r="R104" s="241"/>
      <c r="S104" s="241"/>
      <c r="T104" s="179"/>
      <c r="U104" s="241"/>
      <c r="V104" s="241"/>
      <c r="W104" s="179"/>
      <c r="X104" s="241"/>
      <c r="Y104" s="241"/>
      <c r="Z104" s="179"/>
      <c r="AA104" s="241"/>
      <c r="AB104" s="241"/>
      <c r="AC104" s="176"/>
      <c r="AD104" s="177"/>
      <c r="AE104" s="178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279"/>
    </row>
    <row r="105" spans="1:63" s="125" customFormat="1" ht="15" thickBot="1">
      <c r="A105" s="123"/>
      <c r="B105" s="123"/>
      <c r="C105" s="99" t="s">
        <v>312</v>
      </c>
      <c r="D105" s="331"/>
      <c r="E105" s="331"/>
      <c r="F105" s="331"/>
      <c r="G105" s="331"/>
      <c r="H105" s="100" t="s">
        <v>313</v>
      </c>
      <c r="I105" s="168">
        <f>SUMIFS($N105:$AC105,$N$4:$AC$4,"W*")</f>
        <v>0</v>
      </c>
      <c r="J105" s="171">
        <f>SUMIFS($N105:$AC105,$N$4:$AC$4,"F*")</f>
        <v>0</v>
      </c>
      <c r="K105" s="168">
        <f>SUMIFS($N105:$AC105,$N$4:$AC$4,"B*")</f>
        <v>31467286051.338512</v>
      </c>
      <c r="L105" s="169"/>
      <c r="M105" s="268"/>
      <c r="N105" s="171">
        <f>SUMIFS($AF105:$BJ105,$AF$3:$BJ$3,N$3)</f>
        <v>0</v>
      </c>
      <c r="O105" s="240">
        <f>SUBTOTAL(9,O7:O101)</f>
        <v>0</v>
      </c>
      <c r="P105" s="240">
        <f>SUBTOTAL(9,P8:P104)</f>
        <v>31467286051.338512</v>
      </c>
      <c r="Q105" s="171">
        <f>SUMIFS($AF105:$BJ105,$AF$3:$BJ$3,Q$3)</f>
        <v>0</v>
      </c>
      <c r="R105" s="240"/>
      <c r="S105" s="240"/>
      <c r="T105" s="171">
        <f>SUMIFS($AF105:$BJ105,$AF$3:$BJ$3,T$3)</f>
        <v>0</v>
      </c>
      <c r="U105" s="240"/>
      <c r="V105" s="240"/>
      <c r="W105" s="171">
        <f>SUMIFS($AF105:$BJ105,$AF$3:$BJ$3,W$3)</f>
        <v>0</v>
      </c>
      <c r="X105" s="240"/>
      <c r="Y105" s="240"/>
      <c r="Z105" s="171">
        <f>SUMIFS($AF105:$BJ105,$AF$3:$BJ$3,Z$3)</f>
        <v>0</v>
      </c>
      <c r="AA105" s="240"/>
      <c r="AB105" s="240"/>
      <c r="AC105" s="274"/>
      <c r="AD105" s="169"/>
      <c r="AE105" s="170" t="str">
        <f>C105</f>
        <v>SUM</v>
      </c>
      <c r="AF105" s="210">
        <f t="shared" ref="AF105:BJ105" si="51">SUMIFS(AF$5:AF$104,$AE$5:$AE$104,"I") + SUMIFS(AF$5:AF$104,$AE$5:$AE$104,"II")+ SUMIFS(AF$5:AF$104,$AE$5:$AE$104,"III")</f>
        <v>0</v>
      </c>
      <c r="AG105" s="210">
        <f t="shared" si="51"/>
        <v>0</v>
      </c>
      <c r="AH105" s="210">
        <f t="shared" si="51"/>
        <v>0</v>
      </c>
      <c r="AI105" s="210">
        <f t="shared" si="51"/>
        <v>0</v>
      </c>
      <c r="AJ105" s="210">
        <f t="shared" si="51"/>
        <v>0</v>
      </c>
      <c r="AK105" s="210">
        <f t="shared" si="51"/>
        <v>0</v>
      </c>
      <c r="AL105" s="210">
        <f t="shared" si="51"/>
        <v>0</v>
      </c>
      <c r="AM105" s="210">
        <f t="shared" si="51"/>
        <v>0</v>
      </c>
      <c r="AN105" s="210">
        <f t="shared" si="51"/>
        <v>0</v>
      </c>
      <c r="AO105" s="210">
        <f t="shared" si="51"/>
        <v>0</v>
      </c>
      <c r="AP105" s="210">
        <f t="shared" si="51"/>
        <v>0</v>
      </c>
      <c r="AQ105" s="210">
        <f t="shared" si="51"/>
        <v>0</v>
      </c>
      <c r="AR105" s="210">
        <f t="shared" si="51"/>
        <v>0</v>
      </c>
      <c r="AS105" s="210">
        <f t="shared" si="51"/>
        <v>0</v>
      </c>
      <c r="AT105" s="210">
        <f t="shared" si="51"/>
        <v>0</v>
      </c>
      <c r="AU105" s="210">
        <f t="shared" si="51"/>
        <v>0</v>
      </c>
      <c r="AV105" s="210">
        <f t="shared" si="51"/>
        <v>0</v>
      </c>
      <c r="AW105" s="210">
        <f t="shared" si="51"/>
        <v>0</v>
      </c>
      <c r="AX105" s="210">
        <f t="shared" si="51"/>
        <v>0</v>
      </c>
      <c r="AY105" s="210">
        <f t="shared" si="51"/>
        <v>0</v>
      </c>
      <c r="AZ105" s="210">
        <f t="shared" si="51"/>
        <v>0</v>
      </c>
      <c r="BA105" s="210">
        <f t="shared" si="51"/>
        <v>0</v>
      </c>
      <c r="BB105" s="210">
        <f t="shared" si="51"/>
        <v>0</v>
      </c>
      <c r="BC105" s="210">
        <f t="shared" si="51"/>
        <v>0</v>
      </c>
      <c r="BD105" s="210">
        <f t="shared" si="51"/>
        <v>0</v>
      </c>
      <c r="BE105" s="210">
        <f t="shared" si="51"/>
        <v>0</v>
      </c>
      <c r="BF105" s="210">
        <f t="shared" si="51"/>
        <v>0</v>
      </c>
      <c r="BG105" s="210">
        <f t="shared" si="51"/>
        <v>0</v>
      </c>
      <c r="BH105" s="210">
        <f t="shared" si="51"/>
        <v>0</v>
      </c>
      <c r="BI105" s="210">
        <f t="shared" si="51"/>
        <v>0</v>
      </c>
      <c r="BJ105" s="210">
        <f t="shared" si="51"/>
        <v>0</v>
      </c>
      <c r="BK105" s="277"/>
    </row>
    <row r="106" spans="1:63" s="125" customFormat="1" ht="15.5" thickTop="1" thickBot="1">
      <c r="A106" s="123"/>
      <c r="B106" s="123"/>
      <c r="C106" s="116"/>
      <c r="D106" s="337"/>
      <c r="E106" s="337"/>
      <c r="F106" s="337"/>
      <c r="G106" s="337"/>
      <c r="H106" s="117"/>
      <c r="I106" s="208"/>
      <c r="J106" s="210"/>
      <c r="K106" s="208"/>
      <c r="L106" s="169"/>
      <c r="M106" s="273"/>
      <c r="N106" s="210"/>
      <c r="O106" s="245"/>
      <c r="P106" s="245"/>
      <c r="Q106" s="210"/>
      <c r="R106" s="245"/>
      <c r="S106" s="245"/>
      <c r="T106" s="210"/>
      <c r="U106" s="245"/>
      <c r="V106" s="245"/>
      <c r="W106" s="210"/>
      <c r="X106" s="245"/>
      <c r="Y106" s="245"/>
      <c r="Z106" s="210"/>
      <c r="AA106" s="245"/>
      <c r="AB106" s="245"/>
      <c r="AC106" s="208"/>
      <c r="AD106" s="169"/>
      <c r="AE106" s="209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81"/>
    </row>
    <row r="107" spans="1:63" ht="15" thickTop="1"/>
  </sheetData>
  <mergeCells count="2">
    <mergeCell ref="C3:C4"/>
    <mergeCell ref="H3:H4"/>
  </mergeCells>
  <conditionalFormatting sqref="AF5:BJ10 AF32:BJ44 AF71:BJ104 AF106:BJ1048576">
    <cfRule type="expression" dxfId="233" priority="61">
      <formula>_xlfn.ISFORMULA($AF5)</formula>
    </cfRule>
    <cfRule type="expression" dxfId="232" priority="62">
      <formula>COUNTA($AF5:$BJ5)=0</formula>
    </cfRule>
  </conditionalFormatting>
  <conditionalFormatting sqref="AF105:BJ105">
    <cfRule type="expression" dxfId="231" priority="59">
      <formula>_xlfn.ISFORMULA($AF105)</formula>
    </cfRule>
    <cfRule type="expression" dxfId="230" priority="60">
      <formula>COUNTA($AF105:$BJ105)=0</formula>
    </cfRule>
  </conditionalFormatting>
  <conditionalFormatting sqref="O5:P10 R5:S10 U5:V10 AA5:AB10 X5:Y10 AA32:AB44 X32:Y44 U32:V44 R32:S44 O32:P44 O71:P105 R71:S105 U71:V105 X71:Y105 AA71:AB105">
    <cfRule type="expression" dxfId="229" priority="57">
      <formula>_xlfn.ISFORMULA($O5)</formula>
    </cfRule>
    <cfRule type="expression" dxfId="228" priority="58">
      <formula>COUNTA($O5:$P5)=0</formula>
    </cfRule>
  </conditionalFormatting>
  <conditionalFormatting sqref="AF11:BJ11">
    <cfRule type="expression" dxfId="227" priority="55">
      <formula>_xlfn.ISFORMULA($AF11)</formula>
    </cfRule>
    <cfRule type="expression" dxfId="226" priority="56">
      <formula>COUNTA($AF11:$BJ11)=0</formula>
    </cfRule>
  </conditionalFormatting>
  <conditionalFormatting sqref="AA11:AB11 X11:Y11 U11:V11 R11:S11 O11:P11">
    <cfRule type="expression" dxfId="225" priority="53">
      <formula>_xlfn.ISFORMULA($O11)</formula>
    </cfRule>
    <cfRule type="expression" dxfId="224" priority="54">
      <formula>COUNTA($O11:$P11)=0</formula>
    </cfRule>
  </conditionalFormatting>
  <conditionalFormatting sqref="AF12:BJ15">
    <cfRule type="expression" dxfId="223" priority="51">
      <formula>_xlfn.ISFORMULA($AF12)</formula>
    </cfRule>
    <cfRule type="expression" dxfId="222" priority="52">
      <formula>COUNTA($AF12:$BJ12)=0</formula>
    </cfRule>
  </conditionalFormatting>
  <conditionalFormatting sqref="AA12:AB15 X12:Y15 U12:V15 R12:S15 O12:P15">
    <cfRule type="expression" dxfId="221" priority="49">
      <formula>_xlfn.ISFORMULA($O12)</formula>
    </cfRule>
    <cfRule type="expression" dxfId="220" priority="50">
      <formula>COUNTA($O12:$P12)=0</formula>
    </cfRule>
  </conditionalFormatting>
  <conditionalFormatting sqref="AF55:BJ61">
    <cfRule type="expression" dxfId="219" priority="47">
      <formula>_xlfn.ISFORMULA($AF55)</formula>
    </cfRule>
    <cfRule type="expression" dxfId="218" priority="48">
      <formula>COUNTA($AF55:$BJ55)=0</formula>
    </cfRule>
  </conditionalFormatting>
  <conditionalFormatting sqref="AA55:AB61 X55:Y61 U55:V61 R55:S61 O55:P61">
    <cfRule type="expression" dxfId="217" priority="45">
      <formula>_xlfn.ISFORMULA($O55)</formula>
    </cfRule>
    <cfRule type="expression" dxfId="216" priority="46">
      <formula>COUNTA($O55:$P55)=0</formula>
    </cfRule>
  </conditionalFormatting>
  <conditionalFormatting sqref="AF45:BJ54">
    <cfRule type="expression" dxfId="215" priority="43">
      <formula>_xlfn.ISFORMULA($AF45)</formula>
    </cfRule>
    <cfRule type="expression" dxfId="214" priority="44">
      <formula>COUNTA($AF45:$BJ45)=0</formula>
    </cfRule>
  </conditionalFormatting>
  <conditionalFormatting sqref="AA45:AB54 X45:Y54 U45:V54 R45:S54 O45:P54">
    <cfRule type="expression" dxfId="213" priority="41">
      <formula>_xlfn.ISFORMULA($O45)</formula>
    </cfRule>
    <cfRule type="expression" dxfId="212" priority="42">
      <formula>COUNTA($O45:$P45)=0</formula>
    </cfRule>
  </conditionalFormatting>
  <conditionalFormatting sqref="AF27:BJ27">
    <cfRule type="expression" dxfId="211" priority="39">
      <formula>_xlfn.ISFORMULA($AF27)</formula>
    </cfRule>
    <cfRule type="expression" dxfId="210" priority="40">
      <formula>COUNTA($AF27:$BJ27)=0</formula>
    </cfRule>
  </conditionalFormatting>
  <conditionalFormatting sqref="AA27:AB27 X27:Y27 U27:V27 R27:S27 O27:P27">
    <cfRule type="expression" dxfId="209" priority="37">
      <formula>_xlfn.ISFORMULA($O27)</formula>
    </cfRule>
    <cfRule type="expression" dxfId="208" priority="38">
      <formula>COUNTA($O27:$P27)=0</formula>
    </cfRule>
  </conditionalFormatting>
  <conditionalFormatting sqref="AF28:BJ31">
    <cfRule type="expression" dxfId="207" priority="35">
      <formula>_xlfn.ISFORMULA($AF28)</formula>
    </cfRule>
    <cfRule type="expression" dxfId="206" priority="36">
      <formula>COUNTA($AF28:$BJ28)=0</formula>
    </cfRule>
  </conditionalFormatting>
  <conditionalFormatting sqref="AA28:AB31 X28:Y31 U28:V31 R28:S31 O28:P31">
    <cfRule type="expression" dxfId="205" priority="33">
      <formula>_xlfn.ISFORMULA($O28)</formula>
    </cfRule>
    <cfRule type="expression" dxfId="204" priority="34">
      <formula>COUNTA($O28:$P28)=0</formula>
    </cfRule>
  </conditionalFormatting>
  <conditionalFormatting sqref="AF16:BJ16">
    <cfRule type="expression" dxfId="203" priority="31">
      <formula>_xlfn.ISFORMULA($AF16)</formula>
    </cfRule>
    <cfRule type="expression" dxfId="202" priority="32">
      <formula>COUNTA($AF16:$BJ16)=0</formula>
    </cfRule>
  </conditionalFormatting>
  <conditionalFormatting sqref="AA16:AB16 X16:Y16 U16:V16 R16:S16 O16:P16">
    <cfRule type="expression" dxfId="201" priority="29">
      <formula>_xlfn.ISFORMULA($O16)</formula>
    </cfRule>
    <cfRule type="expression" dxfId="200" priority="30">
      <formula>COUNTA($O16:$P16)=0</formula>
    </cfRule>
  </conditionalFormatting>
  <conditionalFormatting sqref="AF17:BJ18 AF25:BJ26">
    <cfRule type="expression" dxfId="199" priority="27">
      <formula>_xlfn.ISFORMULA($AF17)</formula>
    </cfRule>
    <cfRule type="expression" dxfId="198" priority="28">
      <formula>COUNTA($AF17:$BJ17)=0</formula>
    </cfRule>
  </conditionalFormatting>
  <conditionalFormatting sqref="AA17:AB18 X17:Y18 U17:V18 R17:S18 O17:P18 O25:P26 R25:S26 U25:V26 X25:Y26 AA25:AB26">
    <cfRule type="expression" dxfId="197" priority="25">
      <formula>_xlfn.ISFORMULA($O17)</formula>
    </cfRule>
    <cfRule type="expression" dxfId="196" priority="26">
      <formula>COUNTA($O17:$P17)=0</formula>
    </cfRule>
  </conditionalFormatting>
  <conditionalFormatting sqref="AF68:BJ70">
    <cfRule type="expression" dxfId="195" priority="23">
      <formula>_xlfn.ISFORMULA($AF68)</formula>
    </cfRule>
    <cfRule type="expression" dxfId="194" priority="24">
      <formula>COUNTA($AF68:$BJ68)=0</formula>
    </cfRule>
  </conditionalFormatting>
  <conditionalFormatting sqref="AA68:AB70 X68:Y70 U68:V70 R68:S70 O68:P70">
    <cfRule type="expression" dxfId="193" priority="21">
      <formula>_xlfn.ISFORMULA($O68)</formula>
    </cfRule>
    <cfRule type="expression" dxfId="192" priority="22">
      <formula>COUNTA($O68:$P68)=0</formula>
    </cfRule>
  </conditionalFormatting>
  <conditionalFormatting sqref="AF65:BJ67">
    <cfRule type="expression" dxfId="191" priority="19">
      <formula>_xlfn.ISFORMULA($AF65)</formula>
    </cfRule>
    <cfRule type="expression" dxfId="190" priority="20">
      <formula>COUNTA($AF65:$BJ65)=0</formula>
    </cfRule>
  </conditionalFormatting>
  <conditionalFormatting sqref="O65:P67 R65:S67 U65:V67 X65:Y67 AA65:AB67">
    <cfRule type="expression" dxfId="189" priority="17">
      <formula>_xlfn.ISFORMULA($O65)</formula>
    </cfRule>
    <cfRule type="expression" dxfId="188" priority="18">
      <formula>COUNTA($O65:$P65)=0</formula>
    </cfRule>
  </conditionalFormatting>
  <conditionalFormatting sqref="AF62:BJ64">
    <cfRule type="expression" dxfId="187" priority="15">
      <formula>_xlfn.ISFORMULA($AF62)</formula>
    </cfRule>
    <cfRule type="expression" dxfId="186" priority="16">
      <formula>COUNTA($AF62:$BJ62)=0</formula>
    </cfRule>
  </conditionalFormatting>
  <conditionalFormatting sqref="AA62:AB64 X62:Y64 U62:V64 R62:S64 O62:P64">
    <cfRule type="expression" dxfId="185" priority="13">
      <formula>_xlfn.ISFORMULA($O62)</formula>
    </cfRule>
    <cfRule type="expression" dxfId="184" priority="14">
      <formula>COUNTA($O62:$P62)=0</formula>
    </cfRule>
  </conditionalFormatting>
  <conditionalFormatting sqref="AF21:BJ21">
    <cfRule type="expression" dxfId="183" priority="11">
      <formula>_xlfn.ISFORMULA($AF21)</formula>
    </cfRule>
    <cfRule type="expression" dxfId="182" priority="12">
      <formula>COUNTA($AF21:$BJ21)=0</formula>
    </cfRule>
  </conditionalFormatting>
  <conditionalFormatting sqref="AA21:AB21 X21:Y21 U21:V21 R21:S21 O21:P21">
    <cfRule type="expression" dxfId="181" priority="9">
      <formula>_xlfn.ISFORMULA($O21)</formula>
    </cfRule>
    <cfRule type="expression" dxfId="180" priority="10">
      <formula>COUNTA($O21:$P21)=0</formula>
    </cfRule>
  </conditionalFormatting>
  <conditionalFormatting sqref="AF22:BJ24">
    <cfRule type="expression" dxfId="179" priority="7">
      <formula>_xlfn.ISFORMULA($AF22)</formula>
    </cfRule>
    <cfRule type="expression" dxfId="178" priority="8">
      <formula>COUNTA($AF22:$BJ22)=0</formula>
    </cfRule>
  </conditionalFormatting>
  <conditionalFormatting sqref="AA22:AB24 X22:Y24 U22:V24 R22:S24 O22:P24">
    <cfRule type="expression" dxfId="177" priority="5">
      <formula>_xlfn.ISFORMULA($O22)</formula>
    </cfRule>
    <cfRule type="expression" dxfId="176" priority="6">
      <formula>COUNTA($O22:$P22)=0</formula>
    </cfRule>
  </conditionalFormatting>
  <conditionalFormatting sqref="AF19:BJ20">
    <cfRule type="expression" dxfId="175" priority="3">
      <formula>_xlfn.ISFORMULA($AF19)</formula>
    </cfRule>
    <cfRule type="expression" dxfId="174" priority="4">
      <formula>COUNTA($AF19:$BJ19)=0</formula>
    </cfRule>
  </conditionalFormatting>
  <conditionalFormatting sqref="AA19:AB20 X19:Y20 U19:V20 R19:S20 O19:P20">
    <cfRule type="expression" dxfId="173" priority="1">
      <formula>_xlfn.ISFORMULA($O19)</formula>
    </cfRule>
    <cfRule type="expression" dxfId="172" priority="2">
      <formula>COUNTA($O19:$P19)=0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2504-4E83-462D-BE81-402268FE2E91}">
  <dimension ref="A1:BK107"/>
  <sheetViews>
    <sheetView topLeftCell="I1" zoomScale="64" zoomScaleNormal="64" workbookViewId="0">
      <selection activeCell="N38" sqref="N38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0</v>
      </c>
      <c r="J5" s="171">
        <f t="shared" ref="J5:J30" si="2">SUMIFS($N5:$AC5,$N$4:$AC$4,"F*")</f>
        <v>0</v>
      </c>
      <c r="K5" s="168">
        <f t="shared" ref="K5:K10" si="3">SUMIFS($N5:$AC5,$N$4:$AC$4,"B*")</f>
        <v>31467286051.338509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31467286051.338509</v>
      </c>
      <c r="Q5" s="171">
        <f t="shared" ref="Q5:Q30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31063840305.905312</v>
      </c>
      <c r="L6" s="173"/>
      <c r="M6" s="269"/>
      <c r="N6" s="175">
        <f t="shared" si="4"/>
        <v>0</v>
      </c>
      <c r="O6" s="175">
        <f>SUMIFS(O10:O74,$H10:$H74,$H6)</f>
        <v>0</v>
      </c>
      <c r="P6" s="175">
        <f>SUMIFS(P10:P74,$H10:$H74,$H6)</f>
        <v>31063840305.905312</v>
      </c>
      <c r="Q6" s="175">
        <f t="shared" si="5"/>
        <v>0</v>
      </c>
      <c r="R6" s="175">
        <f>SUMIFS(R10:R74,$H10:$H74,$H6)</f>
        <v>0</v>
      </c>
      <c r="S6" s="175">
        <f>SUMIFS(S10:S74,$H10:$H74,$H6)</f>
        <v>0</v>
      </c>
      <c r="T6" s="175">
        <f t="shared" si="6"/>
        <v>0</v>
      </c>
      <c r="U6" s="175">
        <f>SUMIFS(U10:U74,$H10:$H74,$H6)</f>
        <v>0</v>
      </c>
      <c r="V6" s="175">
        <f>SUMIFS(V10:V74,$H10:$H74,$H6)</f>
        <v>0</v>
      </c>
      <c r="W6" s="175">
        <f t="shared" si="7"/>
        <v>0</v>
      </c>
      <c r="X6" s="175">
        <f>SUMIFS(X10:X74,$H10:$H74,$H6)</f>
        <v>0</v>
      </c>
      <c r="Y6" s="175">
        <f>SUMIFS(Y10:Y74,$H10:$H74,$H6)</f>
        <v>0</v>
      </c>
      <c r="Z6" s="175">
        <f t="shared" si="8"/>
        <v>0</v>
      </c>
      <c r="AA6" s="175">
        <f>SUMIFS(AA10:AA74,$H10:$H74,$H6)</f>
        <v>0</v>
      </c>
      <c r="AB6" s="175">
        <f>SUMIFS(AB10:AB74,$H10:$H74,$H6)</f>
        <v>0</v>
      </c>
      <c r="AC6" s="172"/>
      <c r="AD6" s="173"/>
      <c r="AE6" s="174" t="str">
        <f t="shared" si="9"/>
        <v>I.DC</v>
      </c>
      <c r="AF6" s="175">
        <f t="shared" ref="AF6:BJ6" si="11">SUMIFS(AF10:AF74,$H10:$H74,$H6)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403445745.43319869</v>
      </c>
      <c r="L7" s="173"/>
      <c r="M7" s="269"/>
      <c r="N7" s="175">
        <f t="shared" si="4"/>
        <v>0</v>
      </c>
      <c r="O7" s="175">
        <f>SUMIFS(O10:O74,$H10:$H74,$H7)</f>
        <v>0</v>
      </c>
      <c r="P7" s="175">
        <f>SUMIFS(P10:P74,$H10:$H74,$H7)</f>
        <v>403445745.43319869</v>
      </c>
      <c r="Q7" s="175">
        <f t="shared" si="5"/>
        <v>0</v>
      </c>
      <c r="R7" s="175">
        <f>SUMIFS(R10:R74,$H10:$H74,$H7)</f>
        <v>0</v>
      </c>
      <c r="S7" s="175">
        <f>SUMIFS(S10:S74,$H10:$H74,$H7)</f>
        <v>0</v>
      </c>
      <c r="T7" s="175">
        <f t="shared" si="6"/>
        <v>0</v>
      </c>
      <c r="U7" s="175">
        <f>SUMIFS(U10:U74,$H10:$H74,$H7)</f>
        <v>0</v>
      </c>
      <c r="V7" s="175">
        <f>SUMIFS(V10:V74,$H10:$H74,$H7)</f>
        <v>0</v>
      </c>
      <c r="W7" s="175">
        <f t="shared" si="7"/>
        <v>0</v>
      </c>
      <c r="X7" s="175">
        <f>SUMIFS(X10:X74,$H10:$H74,$H7)</f>
        <v>0</v>
      </c>
      <c r="Y7" s="175">
        <f>SUMIFS(Y10:Y74,$H10:$H74,$H7)</f>
        <v>0</v>
      </c>
      <c r="Z7" s="175">
        <f t="shared" si="8"/>
        <v>0</v>
      </c>
      <c r="AA7" s="175">
        <f>SUMIFS(AA10:AA74,$H10:$H74,$H7)</f>
        <v>0</v>
      </c>
      <c r="AB7" s="175">
        <f>SUMIFS(AB10:AB74,$H10:$H74,$H7)</f>
        <v>0</v>
      </c>
      <c r="AC7" s="172"/>
      <c r="AD7" s="173"/>
      <c r="AE7" s="174" t="str">
        <f t="shared" si="9"/>
        <v>I.IC</v>
      </c>
      <c r="AF7" s="175">
        <f t="shared" ref="AF7:BJ7" si="12">SUMIFS(AF10:AF74,$H10:$H74,$H7)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31467286051.338512</v>
      </c>
      <c r="L8" s="169"/>
      <c r="M8" s="268"/>
      <c r="N8" s="171">
        <f t="shared" si="4"/>
        <v>0</v>
      </c>
      <c r="O8" s="240">
        <f>SUBTOTAL(9,O9:O39)</f>
        <v>0</v>
      </c>
      <c r="P8" s="240">
        <f>SUBTOTAL(9,P9:P74)</f>
        <v>31467286051.338512</v>
      </c>
      <c r="Q8" s="171">
        <f t="shared" si="5"/>
        <v>0</v>
      </c>
      <c r="R8" s="240">
        <f>SUBTOTAL(9,R9:R39)</f>
        <v>0</v>
      </c>
      <c r="S8" s="240">
        <f>SUBTOTAL(9,S9:S39)</f>
        <v>0</v>
      </c>
      <c r="T8" s="171">
        <f t="shared" si="6"/>
        <v>0</v>
      </c>
      <c r="U8" s="240">
        <f>SUBTOTAL(9,U9:U39)</f>
        <v>0</v>
      </c>
      <c r="V8" s="240">
        <f>SUBTOTAL(9,V9:V39)</f>
        <v>0</v>
      </c>
      <c r="W8" s="171">
        <f t="shared" si="7"/>
        <v>0</v>
      </c>
      <c r="X8" s="240">
        <f>SUBTOTAL(9,X9:X39)</f>
        <v>0</v>
      </c>
      <c r="Y8" s="240">
        <f>SUBTOTAL(9,Y9:Y39)</f>
        <v>0</v>
      </c>
      <c r="Z8" s="171">
        <f t="shared" si="8"/>
        <v>0</v>
      </c>
      <c r="AA8" s="240">
        <f>SUBTOTAL(9,AA9:AA39)</f>
        <v>0</v>
      </c>
      <c r="AB8" s="240">
        <f>SUBTOTAL(9,AB9:AB39)</f>
        <v>0</v>
      </c>
      <c r="AC8" s="168"/>
      <c r="AD8" s="169"/>
      <c r="AE8" s="170" t="str">
        <f t="shared" si="9"/>
        <v>I.1</v>
      </c>
      <c r="AF8" s="171">
        <f t="shared" ref="AF8:BJ8" si="13">SUBTOTAL(9,AF9:AF39)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31063840305.905312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31063840305.905312</v>
      </c>
      <c r="Q10" s="171">
        <f t="shared" si="5"/>
        <v>0</v>
      </c>
      <c r="R10" s="240">
        <f>SUBTOTAL(9,R11:R31)</f>
        <v>0</v>
      </c>
      <c r="S10" s="240">
        <f>SUBTOTAL(9,S11:S31)</f>
        <v>0</v>
      </c>
      <c r="T10" s="171">
        <f t="shared" si="6"/>
        <v>0</v>
      </c>
      <c r="U10" s="240">
        <f>SUBTOTAL(9,U11:U31)</f>
        <v>0</v>
      </c>
      <c r="V10" s="240">
        <f>SUBTOTAL(9,V11:V31)</f>
        <v>0</v>
      </c>
      <c r="W10" s="171">
        <f t="shared" si="7"/>
        <v>0</v>
      </c>
      <c r="X10" s="240">
        <f>SUBTOTAL(9,X11:X31)</f>
        <v>0</v>
      </c>
      <c r="Y10" s="240">
        <f>SUBTOTAL(9,Y11:Y31)</f>
        <v>0</v>
      </c>
      <c r="Z10" s="171">
        <f t="shared" si="8"/>
        <v>0</v>
      </c>
      <c r="AA10" s="240">
        <f>SUBTOTAL(9,AA11:AA31)</f>
        <v>0</v>
      </c>
      <c r="AB10" s="240">
        <f>SUBTOTAL(9,AB11:AB31)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SUBTOTAL(9,AF11:AF31)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464085450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239849999.99999988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10782243775.530586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7067364882.8474131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1273347005.23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790436951.61290276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194046241.93548363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2497726759.4121041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1659287621.7436275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56064918.859085508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88518672.47138983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1410525409.682898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2879422994.0959396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148001370.96774206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60</v>
      </c>
      <c r="D25" s="332"/>
      <c r="E25" s="332" t="s">
        <v>341</v>
      </c>
      <c r="F25" s="332" t="s">
        <v>512</v>
      </c>
      <c r="G25" s="332">
        <v>2786.5766871165602</v>
      </c>
      <c r="H25" s="114" t="s">
        <v>530</v>
      </c>
      <c r="I25" s="176">
        <f t="shared" si="1"/>
        <v>0</v>
      </c>
      <c r="J25" s="179">
        <f t="shared" si="2"/>
        <v>0</v>
      </c>
      <c r="K25" s="176">
        <v>3318575243.4872551</v>
      </c>
      <c r="L25" s="177"/>
      <c r="M25" s="270"/>
      <c r="N25" s="179">
        <f t="shared" si="4"/>
        <v>0</v>
      </c>
      <c r="O25" s="241"/>
      <c r="P25" s="241">
        <v>723562258.0645175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I.1.1.1.2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66</v>
      </c>
      <c r="D26" s="332"/>
      <c r="E26" s="332" t="s">
        <v>513</v>
      </c>
      <c r="F26" s="332" t="s">
        <v>377</v>
      </c>
      <c r="G26" s="332">
        <v>132339.949569939</v>
      </c>
      <c r="H26" s="114" t="s">
        <v>531</v>
      </c>
      <c r="I26" s="176">
        <f t="shared" si="1"/>
        <v>0</v>
      </c>
      <c r="J26" s="179">
        <f t="shared" si="2"/>
        <v>0</v>
      </c>
      <c r="K26" s="176">
        <v>112129837.71817102</v>
      </c>
      <c r="L26" s="177"/>
      <c r="M26" s="270"/>
      <c r="N26" s="179">
        <f t="shared" si="4"/>
        <v>0</v>
      </c>
      <c r="O26" s="241"/>
      <c r="P26" s="241">
        <v>178884323.70967743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si="9"/>
        <v>I.1.1.2.3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59</v>
      </c>
      <c r="D27" s="332"/>
      <c r="E27" s="332" t="s">
        <v>514</v>
      </c>
      <c r="F27" s="332" t="s">
        <v>378</v>
      </c>
      <c r="G27" s="332">
        <v>48918.663323926397</v>
      </c>
      <c r="H27" s="114" t="s">
        <v>532</v>
      </c>
      <c r="I27" s="176">
        <f t="shared" si="1"/>
        <v>0</v>
      </c>
      <c r="J27" s="179">
        <f t="shared" si="2"/>
        <v>0</v>
      </c>
      <c r="K27" s="176">
        <v>1580873903.2258055</v>
      </c>
      <c r="L27" s="177"/>
      <c r="M27" s="270"/>
      <c r="N27" s="179">
        <f t="shared" si="4"/>
        <v>0</v>
      </c>
      <c r="O27" s="241"/>
      <c r="P27" s="241">
        <v>166467556.83870971</v>
      </c>
      <c r="Q27" s="179">
        <f t="shared" si="5"/>
        <v>0</v>
      </c>
      <c r="R27" s="241"/>
      <c r="S27" s="241"/>
      <c r="T27" s="179">
        <f t="shared" si="6"/>
        <v>0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9"/>
        <v>I.1.1.1.1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65</v>
      </c>
      <c r="D28" s="332"/>
      <c r="E28" s="332" t="s">
        <v>515</v>
      </c>
      <c r="F28" s="332" t="s">
        <v>379</v>
      </c>
      <c r="G28" s="332">
        <v>116618.09388589</v>
      </c>
      <c r="H28" s="114" t="s">
        <v>533</v>
      </c>
      <c r="I28" s="176">
        <f t="shared" si="1"/>
        <v>0</v>
      </c>
      <c r="J28" s="179">
        <f t="shared" si="2"/>
        <v>0</v>
      </c>
      <c r="K28" s="176">
        <v>388092483.87096727</v>
      </c>
      <c r="L28" s="177"/>
      <c r="M28" s="270"/>
      <c r="N28" s="179">
        <f t="shared" si="4"/>
        <v>0</v>
      </c>
      <c r="O28" s="241"/>
      <c r="P28" s="241">
        <v>139779072.58064514</v>
      </c>
      <c r="Q28" s="179">
        <f t="shared" si="5"/>
        <v>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9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61</v>
      </c>
      <c r="D29" s="332"/>
      <c r="E29" s="332" t="s">
        <v>516</v>
      </c>
      <c r="F29" s="332" t="s">
        <v>378</v>
      </c>
      <c r="G29" s="332">
        <v>2809.30685705522</v>
      </c>
      <c r="H29" s="114" t="s">
        <v>534</v>
      </c>
      <c r="I29" s="176">
        <f t="shared" si="1"/>
        <v>0</v>
      </c>
      <c r="J29" s="179">
        <f t="shared" si="2"/>
        <v>0</v>
      </c>
      <c r="K29" s="176">
        <v>4995453518.8242083</v>
      </c>
      <c r="L29" s="177"/>
      <c r="M29" s="270"/>
      <c r="N29" s="179">
        <f t="shared" si="4"/>
        <v>0</v>
      </c>
      <c r="O29" s="241"/>
      <c r="P29" s="241">
        <v>139779072.58064514</v>
      </c>
      <c r="Q29" s="179">
        <f t="shared" si="5"/>
        <v>0</v>
      </c>
      <c r="R29" s="241"/>
      <c r="S29" s="241"/>
      <c r="T29" s="179">
        <f t="shared" si="6"/>
        <v>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9"/>
        <v>I.1.1.1.3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60</v>
      </c>
      <c r="D30" s="332"/>
      <c r="E30" s="332" t="s">
        <v>380</v>
      </c>
      <c r="F30" s="332" t="s">
        <v>517</v>
      </c>
      <c r="G30" s="332">
        <v>718930.99645853997</v>
      </c>
      <c r="H30" s="114" t="s">
        <v>535</v>
      </c>
      <c r="I30" s="176">
        <f t="shared" si="1"/>
        <v>0</v>
      </c>
      <c r="J30" s="179">
        <f t="shared" si="2"/>
        <v>0</v>
      </c>
      <c r="K30" s="176">
        <v>3318575243.4872551</v>
      </c>
      <c r="L30" s="177"/>
      <c r="M30" s="270"/>
      <c r="N30" s="179">
        <f t="shared" si="4"/>
        <v>0</v>
      </c>
      <c r="O30" s="241"/>
      <c r="P30" s="241">
        <v>164445967.7419354</v>
      </c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0</v>
      </c>
      <c r="AA30" s="241"/>
      <c r="AB30" s="241"/>
      <c r="AC30" s="176"/>
      <c r="AD30" s="177"/>
      <c r="AE30" s="178" t="str">
        <f t="shared" si="9"/>
        <v>I.1.1.1.2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>
      <c r="C33" s="101"/>
      <c r="D33" s="332"/>
      <c r="E33" s="332"/>
      <c r="F33" s="332"/>
      <c r="G33" s="332"/>
      <c r="H33" s="114"/>
      <c r="I33" s="176"/>
      <c r="J33" s="179"/>
      <c r="K33" s="176"/>
      <c r="L33" s="177"/>
      <c r="M33" s="270"/>
      <c r="N33" s="179"/>
      <c r="O33" s="241"/>
      <c r="P33" s="241"/>
      <c r="Q33" s="179"/>
      <c r="R33" s="241"/>
      <c r="S33" s="241"/>
      <c r="T33" s="179"/>
      <c r="U33" s="241"/>
      <c r="V33" s="241"/>
      <c r="W33" s="179"/>
      <c r="X33" s="241"/>
      <c r="Y33" s="241"/>
      <c r="Z33" s="179"/>
      <c r="AA33" s="241"/>
      <c r="AB33" s="241"/>
      <c r="AC33" s="176"/>
      <c r="AD33" s="177"/>
      <c r="AE33" s="178">
        <f>C33</f>
        <v>0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1:63" s="125" customFormat="1">
      <c r="A34" s="123"/>
      <c r="B34" s="123"/>
      <c r="C34" s="99" t="s">
        <v>222</v>
      </c>
      <c r="D34" s="331"/>
      <c r="E34" s="331"/>
      <c r="F34" s="331"/>
      <c r="G34" s="331"/>
      <c r="H34" s="100" t="s">
        <v>32</v>
      </c>
      <c r="I34" s="168">
        <f>SUMIFS($N34:$AC34,$N$4:$AC$4,"W*")</f>
        <v>0</v>
      </c>
      <c r="J34" s="171">
        <f>SUMIFS($N34:$AC34,$N$4:$AC$4,"F*")</f>
        <v>0</v>
      </c>
      <c r="K34" s="168">
        <f>SUMIFS($N34:$AC34,$N$4:$AC$4,"B*")</f>
        <v>403445745.43319869</v>
      </c>
      <c r="L34" s="169"/>
      <c r="M34" s="268"/>
      <c r="N34" s="171">
        <f>SUMIFS($AF34:$BJ34,$AF$3:$BJ$3,N$3)</f>
        <v>0</v>
      </c>
      <c r="O34" s="240">
        <f>SUBTOTAL(9,O36:O39)</f>
        <v>0</v>
      </c>
      <c r="P34" s="240">
        <f>SUBTOTAL(9,P36:P72)</f>
        <v>403445745.43319869</v>
      </c>
      <c r="Q34" s="171">
        <f>SUMIFS($AF34:$BJ34,$AF$3:$BJ$3,Q$3)</f>
        <v>0</v>
      </c>
      <c r="R34" s="240">
        <f>SUBTOTAL(9,R36:R39)</f>
        <v>0</v>
      </c>
      <c r="S34" s="240">
        <f>SUBTOTAL(9,S36:S39)</f>
        <v>0</v>
      </c>
      <c r="T34" s="171">
        <f>SUMIFS($AF34:$BJ34,$AF$3:$BJ$3,T$3)</f>
        <v>0</v>
      </c>
      <c r="U34" s="240">
        <f>SUBTOTAL(9,U36:U39)</f>
        <v>0</v>
      </c>
      <c r="V34" s="240">
        <f>SUBTOTAL(9,V36:V39)</f>
        <v>0</v>
      </c>
      <c r="W34" s="171">
        <f>SUMIFS($AF34:$BJ34,$AF$3:$BJ$3,W$3)</f>
        <v>0</v>
      </c>
      <c r="X34" s="240">
        <f>SUBTOTAL(9,X36:X39)</f>
        <v>0</v>
      </c>
      <c r="Y34" s="240">
        <f>SUBTOTAL(9,Y36:Y39)</f>
        <v>0</v>
      </c>
      <c r="Z34" s="171">
        <f>SUMIFS($AF34:$BJ34,$AF$3:$BJ$3,Z$3)</f>
        <v>0</v>
      </c>
      <c r="AA34" s="240">
        <f>SUBTOTAL(9,AA36:AA39)</f>
        <v>0</v>
      </c>
      <c r="AB34" s="240">
        <f>SUBTOTAL(9,AB36:AB39)</f>
        <v>0</v>
      </c>
      <c r="AC34" s="168"/>
      <c r="AD34" s="169"/>
      <c r="AE34" s="170" t="str">
        <f>C34</f>
        <v>I.1.1.2</v>
      </c>
      <c r="AF34" s="171">
        <f t="shared" ref="AF34:BJ34" si="15">SUBTOTAL(9,AF36:AF39)</f>
        <v>0</v>
      </c>
      <c r="AG34" s="171">
        <f t="shared" si="15"/>
        <v>0</v>
      </c>
      <c r="AH34" s="171">
        <f t="shared" si="15"/>
        <v>0</v>
      </c>
      <c r="AI34" s="171">
        <f t="shared" si="15"/>
        <v>0</v>
      </c>
      <c r="AJ34" s="171">
        <f t="shared" si="15"/>
        <v>0</v>
      </c>
      <c r="AK34" s="171">
        <f t="shared" si="15"/>
        <v>0</v>
      </c>
      <c r="AL34" s="171">
        <f t="shared" si="15"/>
        <v>0</v>
      </c>
      <c r="AM34" s="171">
        <f t="shared" si="15"/>
        <v>0</v>
      </c>
      <c r="AN34" s="171">
        <f t="shared" si="15"/>
        <v>0</v>
      </c>
      <c r="AO34" s="171">
        <f t="shared" si="15"/>
        <v>0</v>
      </c>
      <c r="AP34" s="171">
        <f t="shared" si="15"/>
        <v>0</v>
      </c>
      <c r="AQ34" s="171">
        <f t="shared" si="15"/>
        <v>0</v>
      </c>
      <c r="AR34" s="171">
        <f t="shared" si="15"/>
        <v>0</v>
      </c>
      <c r="AS34" s="171">
        <f t="shared" si="15"/>
        <v>0</v>
      </c>
      <c r="AT34" s="171">
        <f t="shared" si="15"/>
        <v>0</v>
      </c>
      <c r="AU34" s="171">
        <f t="shared" si="15"/>
        <v>0</v>
      </c>
      <c r="AV34" s="171">
        <f t="shared" si="15"/>
        <v>0</v>
      </c>
      <c r="AW34" s="171">
        <f t="shared" si="15"/>
        <v>0</v>
      </c>
      <c r="AX34" s="171">
        <f t="shared" si="15"/>
        <v>0</v>
      </c>
      <c r="AY34" s="171">
        <f t="shared" si="15"/>
        <v>0</v>
      </c>
      <c r="AZ34" s="171">
        <f t="shared" si="15"/>
        <v>0</v>
      </c>
      <c r="BA34" s="171">
        <f t="shared" si="15"/>
        <v>0</v>
      </c>
      <c r="BB34" s="171">
        <f t="shared" si="15"/>
        <v>0</v>
      </c>
      <c r="BC34" s="171">
        <f t="shared" si="15"/>
        <v>0</v>
      </c>
      <c r="BD34" s="171">
        <f t="shared" si="15"/>
        <v>0</v>
      </c>
      <c r="BE34" s="171">
        <f t="shared" si="15"/>
        <v>0</v>
      </c>
      <c r="BF34" s="171">
        <f t="shared" si="15"/>
        <v>0</v>
      </c>
      <c r="BG34" s="171">
        <f t="shared" si="15"/>
        <v>0</v>
      </c>
      <c r="BH34" s="171">
        <f t="shared" si="15"/>
        <v>0</v>
      </c>
      <c r="BI34" s="171">
        <f t="shared" si="15"/>
        <v>0</v>
      </c>
      <c r="BJ34" s="171">
        <f t="shared" si="15"/>
        <v>0</v>
      </c>
      <c r="BK34" s="277"/>
    </row>
    <row r="35" spans="1:63" s="125" customFormat="1">
      <c r="A35" s="123"/>
      <c r="B35" s="123"/>
      <c r="C35" s="99"/>
      <c r="D35" s="331" t="s">
        <v>382</v>
      </c>
      <c r="E35" s="331" t="s">
        <v>405</v>
      </c>
      <c r="F35" s="331"/>
      <c r="G35" s="331">
        <v>185234.51472392699</v>
      </c>
      <c r="H35" s="100"/>
      <c r="I35" s="168"/>
      <c r="J35" s="171"/>
      <c r="K35" s="168"/>
      <c r="L35" s="169"/>
      <c r="M35" s="268"/>
      <c r="N35" s="171"/>
      <c r="O35" s="240"/>
      <c r="P35" s="240"/>
      <c r="Q35" s="171"/>
      <c r="R35" s="240"/>
      <c r="S35" s="240"/>
      <c r="T35" s="171"/>
      <c r="U35" s="240"/>
      <c r="V35" s="240"/>
      <c r="W35" s="171"/>
      <c r="X35" s="240"/>
      <c r="Y35" s="240"/>
      <c r="Z35" s="171"/>
      <c r="AA35" s="240"/>
      <c r="AB35" s="240"/>
      <c r="AC35" s="168"/>
      <c r="AD35" s="169"/>
      <c r="AE35" s="170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277"/>
    </row>
    <row r="36" spans="1:63">
      <c r="C36" s="101" t="s">
        <v>64</v>
      </c>
      <c r="D36" s="332" t="s">
        <v>382</v>
      </c>
      <c r="E36" s="332" t="s">
        <v>406</v>
      </c>
      <c r="F36" s="332" t="s">
        <v>407</v>
      </c>
      <c r="G36" s="332">
        <v>189810</v>
      </c>
      <c r="H36" s="338" t="s">
        <v>388</v>
      </c>
      <c r="I36" s="176">
        <f t="shared" ref="I36:I71" si="16">SUMIFS($N36:$AC36,$N$4:$AC$4,"W*")</f>
        <v>0</v>
      </c>
      <c r="J36" s="179">
        <f t="shared" ref="J36:J71" si="17">SUMIFS($N36:$AC36,$N$4:$AC$4,"F*")</f>
        <v>0</v>
      </c>
      <c r="K36" s="176">
        <v>25000000</v>
      </c>
      <c r="L36" s="177"/>
      <c r="M36" s="270"/>
      <c r="N36" s="179">
        <f t="shared" ref="N36:N71" si="18">SUMIFS($AF36:$BJ36,$AF$3:$BJ$3,N$3)</f>
        <v>0</v>
      </c>
      <c r="O36" s="241"/>
      <c r="P36" s="241">
        <v>25000000</v>
      </c>
      <c r="Q36" s="179">
        <f t="shared" ref="Q36:Q71" si="19">SUMIFS($AF36:$BJ36,$AF$3:$BJ$3,Q$3)</f>
        <v>0</v>
      </c>
      <c r="R36" s="241"/>
      <c r="S36" s="241"/>
      <c r="T36" s="179">
        <f t="shared" ref="T36:T71" si="20">SUMIFS($AF36:$BJ36,$AF$3:$BJ$3,T$3)</f>
        <v>0</v>
      </c>
      <c r="U36" s="241"/>
      <c r="V36" s="241"/>
      <c r="W36" s="179">
        <f t="shared" ref="W36:W71" si="21">SUMIFS($AF36:$BJ36,$AF$3:$BJ$3,W$3)</f>
        <v>0</v>
      </c>
      <c r="X36" s="241"/>
      <c r="Y36" s="241"/>
      <c r="Z36" s="179">
        <f t="shared" ref="Z36:Z71" si="22">SUMIFS($AF36:$BJ36,$AF$3:$BJ$3,Z$3)</f>
        <v>0</v>
      </c>
      <c r="AA36" s="241"/>
      <c r="AB36" s="241"/>
      <c r="AC36" s="176"/>
      <c r="AD36" s="177"/>
      <c r="AE36" s="178" t="str">
        <f t="shared" ref="AE36:AE65" si="23">C36</f>
        <v>I.1.1.2.1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65</v>
      </c>
      <c r="D37" s="332"/>
      <c r="E37" s="332" t="s">
        <v>408</v>
      </c>
      <c r="F37" s="332" t="s">
        <v>409</v>
      </c>
      <c r="G37" s="332">
        <v>49049.079754601204</v>
      </c>
      <c r="H37" s="338" t="s">
        <v>389</v>
      </c>
      <c r="I37" s="176">
        <f t="shared" si="16"/>
        <v>0</v>
      </c>
      <c r="J37" s="179">
        <f t="shared" si="17"/>
        <v>0</v>
      </c>
      <c r="K37" s="176">
        <v>10000000</v>
      </c>
      <c r="L37" s="177"/>
      <c r="M37" s="270"/>
      <c r="N37" s="179">
        <f t="shared" si="18"/>
        <v>0</v>
      </c>
      <c r="O37" s="241"/>
      <c r="P37" s="241">
        <v>10000000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I.1.1.2.2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66</v>
      </c>
      <c r="D38" s="332"/>
      <c r="E38" s="332" t="s">
        <v>410</v>
      </c>
      <c r="F38" s="332" t="s">
        <v>411</v>
      </c>
      <c r="G38" s="332">
        <v>1322974.696384121</v>
      </c>
      <c r="H38" s="338" t="s">
        <v>390</v>
      </c>
      <c r="I38" s="176">
        <f t="shared" si="16"/>
        <v>0</v>
      </c>
      <c r="J38" s="179">
        <f t="shared" si="17"/>
        <v>0</v>
      </c>
      <c r="K38" s="176">
        <v>17500000</v>
      </c>
      <c r="L38" s="177"/>
      <c r="M38" s="270"/>
      <c r="N38" s="179">
        <f t="shared" si="18"/>
        <v>0</v>
      </c>
      <c r="O38" s="241"/>
      <c r="P38" s="241">
        <v>17500000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I.1.1.2.3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67</v>
      </c>
      <c r="D39" s="332"/>
      <c r="E39" s="332" t="s">
        <v>412</v>
      </c>
      <c r="F39" s="332" t="s">
        <v>413</v>
      </c>
      <c r="G39" s="332">
        <v>867161.33531870099</v>
      </c>
      <c r="H39" s="338" t="s">
        <v>391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7500000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I.1.1.2.4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477</v>
      </c>
      <c r="D40" s="332"/>
      <c r="E40" s="332" t="s">
        <v>414</v>
      </c>
      <c r="F40" s="332" t="s">
        <v>415</v>
      </c>
      <c r="G40" s="332">
        <v>718930.99645853997</v>
      </c>
      <c r="H40" s="338" t="s">
        <v>393</v>
      </c>
      <c r="I40" s="176">
        <f t="shared" si="16"/>
        <v>0</v>
      </c>
      <c r="J40" s="179">
        <f t="shared" si="17"/>
        <v>0</v>
      </c>
      <c r="K40" s="176">
        <v>8000000</v>
      </c>
      <c r="L40" s="177"/>
      <c r="M40" s="270"/>
      <c r="N40" s="179">
        <f t="shared" si="18"/>
        <v>0</v>
      </c>
      <c r="O40" s="241"/>
      <c r="P40" s="241">
        <v>15000000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I.1.1.2.5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478</v>
      </c>
      <c r="D41" s="332"/>
      <c r="E41" s="332" t="s">
        <v>416</v>
      </c>
      <c r="F41" s="332" t="s">
        <v>417</v>
      </c>
      <c r="G41" s="332">
        <v>193972.25806451601</v>
      </c>
      <c r="H41" s="338" t="s">
        <v>519</v>
      </c>
      <c r="I41" s="176">
        <f t="shared" si="16"/>
        <v>0</v>
      </c>
      <c r="J41" s="179">
        <f t="shared" si="17"/>
        <v>0</v>
      </c>
      <c r="K41" s="176">
        <v>15000000</v>
      </c>
      <c r="L41" s="177"/>
      <c r="M41" s="270"/>
      <c r="N41" s="179">
        <f t="shared" si="18"/>
        <v>0</v>
      </c>
      <c r="O41" s="241"/>
      <c r="P41" s="241">
        <v>12000000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I.1.1.2.6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479</v>
      </c>
      <c r="D42" s="332"/>
      <c r="E42" s="332" t="s">
        <v>449</v>
      </c>
      <c r="F42" s="332" t="s">
        <v>450</v>
      </c>
      <c r="G42" s="332">
        <v>47618.709677419298</v>
      </c>
      <c r="H42" s="338" t="s">
        <v>520</v>
      </c>
      <c r="I42" s="176">
        <f t="shared" si="16"/>
        <v>0</v>
      </c>
      <c r="J42" s="179">
        <f t="shared" si="17"/>
        <v>0</v>
      </c>
      <c r="K42" s="176">
        <v>7500000</v>
      </c>
      <c r="L42" s="177"/>
      <c r="M42" s="270"/>
      <c r="N42" s="179">
        <f t="shared" si="18"/>
        <v>0</v>
      </c>
      <c r="O42" s="241"/>
      <c r="P42" s="241">
        <v>6000000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I.1.1.2.7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480</v>
      </c>
      <c r="D43" s="332"/>
      <c r="E43" s="332" t="s">
        <v>414</v>
      </c>
      <c r="F43" s="332" t="s">
        <v>452</v>
      </c>
      <c r="G43" s="332">
        <v>612939.08206431998</v>
      </c>
      <c r="H43" s="114" t="s">
        <v>536</v>
      </c>
      <c r="I43" s="176">
        <f t="shared" si="16"/>
        <v>0</v>
      </c>
      <c r="J43" s="179">
        <f t="shared" si="17"/>
        <v>0</v>
      </c>
      <c r="K43" s="176">
        <v>7500000</v>
      </c>
      <c r="L43" s="177"/>
      <c r="M43" s="270"/>
      <c r="N43" s="179">
        <f t="shared" si="18"/>
        <v>0</v>
      </c>
      <c r="O43" s="241"/>
      <c r="P43" s="241">
        <v>12500000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I.1.1.2.8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481</v>
      </c>
      <c r="D44" s="332"/>
      <c r="E44" s="332" t="s">
        <v>454</v>
      </c>
      <c r="F44" s="332" t="s">
        <v>452</v>
      </c>
      <c r="G44" s="332">
        <v>407187.146440154</v>
      </c>
      <c r="H44" s="114" t="s">
        <v>537</v>
      </c>
      <c r="I44" s="176">
        <f t="shared" si="16"/>
        <v>0</v>
      </c>
      <c r="J44" s="179">
        <f t="shared" si="17"/>
        <v>0</v>
      </c>
      <c r="K44" s="176">
        <v>7500000</v>
      </c>
      <c r="L44" s="177"/>
      <c r="M44" s="270"/>
      <c r="N44" s="179">
        <f t="shared" si="18"/>
        <v>0</v>
      </c>
      <c r="O44" s="241"/>
      <c r="P44" s="241">
        <v>12500000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482</v>
      </c>
      <c r="D45" s="332"/>
      <c r="E45" s="332" t="s">
        <v>456</v>
      </c>
      <c r="F45" s="332" t="s">
        <v>457</v>
      </c>
      <c r="G45" s="332">
        <v>13758.262296708101</v>
      </c>
      <c r="H45" s="114" t="s">
        <v>538</v>
      </c>
      <c r="I45" s="176">
        <f t="shared" si="16"/>
        <v>0</v>
      </c>
      <c r="J45" s="179">
        <f t="shared" si="17"/>
        <v>0</v>
      </c>
      <c r="K45" s="176">
        <v>7500000</v>
      </c>
      <c r="L45" s="177"/>
      <c r="M45" s="270"/>
      <c r="N45" s="179">
        <f t="shared" si="18"/>
        <v>0</v>
      </c>
      <c r="O45" s="241"/>
      <c r="P45" s="241">
        <v>12500000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483</v>
      </c>
      <c r="D46" s="332"/>
      <c r="E46" s="332" t="s">
        <v>459</v>
      </c>
      <c r="F46" s="332" t="s">
        <v>460</v>
      </c>
      <c r="G46" s="332">
        <v>21722.373612611002</v>
      </c>
      <c r="H46" s="114" t="s">
        <v>539</v>
      </c>
      <c r="I46" s="176">
        <f t="shared" si="16"/>
        <v>0</v>
      </c>
      <c r="J46" s="179">
        <f t="shared" si="17"/>
        <v>0</v>
      </c>
      <c r="K46" s="176">
        <v>7500000</v>
      </c>
      <c r="L46" s="177"/>
      <c r="M46" s="270"/>
      <c r="N46" s="179">
        <f t="shared" si="18"/>
        <v>0</v>
      </c>
      <c r="O46" s="241"/>
      <c r="P46" s="241">
        <v>8000000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I.1.1.2.11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484</v>
      </c>
      <c r="D47" s="332"/>
      <c r="E47" s="332" t="s">
        <v>462</v>
      </c>
      <c r="F47" s="332" t="s">
        <v>463</v>
      </c>
      <c r="G47" s="332">
        <v>346141.20483015903</v>
      </c>
      <c r="H47" s="114" t="s">
        <v>540</v>
      </c>
      <c r="I47" s="176">
        <f t="shared" si="16"/>
        <v>0</v>
      </c>
      <c r="J47" s="179">
        <f t="shared" si="17"/>
        <v>0</v>
      </c>
      <c r="K47" s="176">
        <v>8100000</v>
      </c>
      <c r="L47" s="177"/>
      <c r="M47" s="270"/>
      <c r="N47" s="179">
        <f t="shared" si="18"/>
        <v>0</v>
      </c>
      <c r="O47" s="241"/>
      <c r="P47" s="241">
        <v>5000000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I.1.1.2.12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485</v>
      </c>
      <c r="D48" s="332"/>
      <c r="E48" s="332"/>
      <c r="F48" s="332" t="s">
        <v>418</v>
      </c>
      <c r="G48" s="332">
        <v>706606.86971679504</v>
      </c>
      <c r="H48" s="114" t="s">
        <v>451</v>
      </c>
      <c r="I48" s="176">
        <f t="shared" si="16"/>
        <v>0</v>
      </c>
      <c r="J48" s="179">
        <f t="shared" si="17"/>
        <v>0</v>
      </c>
      <c r="K48" s="176">
        <v>9953640</v>
      </c>
      <c r="L48" s="177"/>
      <c r="M48" s="270"/>
      <c r="N48" s="179">
        <f t="shared" si="18"/>
        <v>0</v>
      </c>
      <c r="O48" s="241"/>
      <c r="P48" s="241">
        <v>7500000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I.1.1.2.13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486</v>
      </c>
      <c r="D49" s="332"/>
      <c r="E49" s="332"/>
      <c r="F49" s="332" t="s">
        <v>419</v>
      </c>
      <c r="G49" s="332">
        <v>36319.354838709703</v>
      </c>
      <c r="H49" s="114" t="s">
        <v>453</v>
      </c>
      <c r="I49" s="176">
        <f t="shared" si="16"/>
        <v>0</v>
      </c>
      <c r="J49" s="179">
        <f t="shared" si="17"/>
        <v>0</v>
      </c>
      <c r="K49" s="176">
        <v>2211152.666666985</v>
      </c>
      <c r="L49" s="177"/>
      <c r="M49" s="270"/>
      <c r="N49" s="179">
        <f t="shared" si="18"/>
        <v>0</v>
      </c>
      <c r="O49" s="241"/>
      <c r="P49" s="241">
        <v>7500000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I.1.1.2.14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487</v>
      </c>
      <c r="D50" s="332"/>
      <c r="E50" s="332"/>
      <c r="F50" s="332" t="s">
        <v>420</v>
      </c>
      <c r="G50" s="332">
        <v>177561.29032258099</v>
      </c>
      <c r="H50" s="114" t="s">
        <v>455</v>
      </c>
      <c r="I50" s="176">
        <f t="shared" si="16"/>
        <v>0</v>
      </c>
      <c r="J50" s="179">
        <f t="shared" si="17"/>
        <v>0</v>
      </c>
      <c r="K50" s="176">
        <v>5457693.333333333</v>
      </c>
      <c r="L50" s="177"/>
      <c r="M50" s="270"/>
      <c r="N50" s="179">
        <f t="shared" si="18"/>
        <v>0</v>
      </c>
      <c r="O50" s="241"/>
      <c r="P50" s="241">
        <v>7500000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I.1.1.2.15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488</v>
      </c>
      <c r="D51" s="332"/>
      <c r="E51" s="332"/>
      <c r="F51" s="332" t="s">
        <v>396</v>
      </c>
      <c r="G51" s="332">
        <v>43897.993548387101</v>
      </c>
      <c r="H51" s="114" t="s">
        <v>458</v>
      </c>
      <c r="I51" s="176">
        <f t="shared" si="16"/>
        <v>0</v>
      </c>
      <c r="J51" s="179">
        <f t="shared" si="17"/>
        <v>0</v>
      </c>
      <c r="K51" s="176">
        <v>666666.66666666663</v>
      </c>
      <c r="L51" s="177"/>
      <c r="M51" s="270"/>
      <c r="N51" s="179">
        <f t="shared" si="18"/>
        <v>0</v>
      </c>
      <c r="O51" s="241"/>
      <c r="P51" s="241">
        <v>7500000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I.1.1.2.16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489</v>
      </c>
      <c r="D52" s="332"/>
      <c r="E52" s="332" t="s">
        <v>421</v>
      </c>
      <c r="F52" s="332" t="s">
        <v>105</v>
      </c>
      <c r="G52" s="332">
        <v>40850.934193548397</v>
      </c>
      <c r="H52" s="114" t="s">
        <v>461</v>
      </c>
      <c r="I52" s="176">
        <f t="shared" si="16"/>
        <v>0</v>
      </c>
      <c r="J52" s="179">
        <f t="shared" si="17"/>
        <v>0</v>
      </c>
      <c r="K52" s="176">
        <v>666666.66666666663</v>
      </c>
      <c r="L52" s="177"/>
      <c r="M52" s="270"/>
      <c r="N52" s="179">
        <f t="shared" si="18"/>
        <v>0</v>
      </c>
      <c r="O52" s="241"/>
      <c r="P52" s="241">
        <v>7500000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I.1.1.2.17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490</v>
      </c>
      <c r="D53" s="332"/>
      <c r="E53" s="332" t="s">
        <v>422</v>
      </c>
      <c r="F53" s="332" t="s">
        <v>397</v>
      </c>
      <c r="G53" s="332">
        <v>34301.612903225803</v>
      </c>
      <c r="H53" s="114" t="s">
        <v>521</v>
      </c>
      <c r="I53" s="176">
        <f t="shared" si="16"/>
        <v>0</v>
      </c>
      <c r="J53" s="179">
        <f t="shared" si="17"/>
        <v>0</v>
      </c>
      <c r="K53" s="176">
        <v>150000000</v>
      </c>
      <c r="L53" s="177"/>
      <c r="M53" s="270"/>
      <c r="N53" s="179">
        <f t="shared" si="18"/>
        <v>0</v>
      </c>
      <c r="O53" s="241"/>
      <c r="P53" s="241">
        <v>8100000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I.1.1.2.18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491</v>
      </c>
      <c r="D54" s="332"/>
      <c r="E54" s="332" t="s">
        <v>423</v>
      </c>
      <c r="F54" s="332" t="s">
        <v>466</v>
      </c>
      <c r="G54" s="332">
        <v>34301.612903225803</v>
      </c>
      <c r="H54" s="114" t="s">
        <v>464</v>
      </c>
      <c r="I54" s="176">
        <f t="shared" si="16"/>
        <v>0</v>
      </c>
      <c r="J54" s="179">
        <f t="shared" si="17"/>
        <v>0</v>
      </c>
      <c r="K54" s="176">
        <v>10000000</v>
      </c>
      <c r="L54" s="177"/>
      <c r="M54" s="270"/>
      <c r="N54" s="179">
        <f t="shared" si="18"/>
        <v>0</v>
      </c>
      <c r="O54" s="241"/>
      <c r="P54" s="241">
        <v>8100000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I.1.1.2.19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492</v>
      </c>
      <c r="D55" s="332"/>
      <c r="E55" s="332" t="s">
        <v>524</v>
      </c>
      <c r="F55" s="332" t="s">
        <v>33</v>
      </c>
      <c r="G55" s="332">
        <v>40354.838709677402</v>
      </c>
      <c r="H55" s="114" t="s">
        <v>541</v>
      </c>
      <c r="I55" s="176">
        <f t="shared" si="16"/>
        <v>0</v>
      </c>
      <c r="J55" s="179">
        <f t="shared" si="17"/>
        <v>0</v>
      </c>
      <c r="K55" s="176">
        <v>666666.66666666663</v>
      </c>
      <c r="L55" s="177"/>
      <c r="M55" s="270"/>
      <c r="N55" s="179">
        <f t="shared" si="18"/>
        <v>0</v>
      </c>
      <c r="O55" s="241"/>
      <c r="P55" s="241">
        <v>5000000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493</v>
      </c>
      <c r="D56" s="332"/>
      <c r="E56" s="332" t="s">
        <v>424</v>
      </c>
      <c r="F56" s="332" t="s">
        <v>398</v>
      </c>
      <c r="G56" s="332"/>
      <c r="H56" s="114" t="s">
        <v>394</v>
      </c>
      <c r="I56" s="176">
        <f t="shared" si="16"/>
        <v>0</v>
      </c>
      <c r="J56" s="179">
        <f t="shared" si="17"/>
        <v>0</v>
      </c>
      <c r="K56" s="176">
        <v>23100000</v>
      </c>
      <c r="L56" s="177"/>
      <c r="M56" s="270"/>
      <c r="N56" s="179">
        <f t="shared" si="18"/>
        <v>0</v>
      </c>
      <c r="O56" s="241"/>
      <c r="P56" s="241">
        <v>15650280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494</v>
      </c>
      <c r="D57" s="332"/>
      <c r="E57" s="332" t="s">
        <v>425</v>
      </c>
      <c r="F57" s="332" t="s">
        <v>399</v>
      </c>
      <c r="G57" s="332"/>
      <c r="H57" s="114" t="s">
        <v>395</v>
      </c>
      <c r="I57" s="176">
        <f t="shared" si="16"/>
        <v>0</v>
      </c>
      <c r="J57" s="179">
        <f t="shared" si="17"/>
        <v>0</v>
      </c>
      <c r="K57" s="176">
        <v>10000000</v>
      </c>
      <c r="L57" s="177"/>
      <c r="M57" s="270"/>
      <c r="N57" s="179">
        <f t="shared" si="18"/>
        <v>0</v>
      </c>
      <c r="O57" s="241"/>
      <c r="P57" s="241">
        <v>2211152.666666985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495</v>
      </c>
      <c r="D58" s="332"/>
      <c r="E58" s="332" t="s">
        <v>426</v>
      </c>
      <c r="F58" s="332" t="s">
        <v>400</v>
      </c>
      <c r="G58" s="332"/>
      <c r="H58" s="114" t="s">
        <v>396</v>
      </c>
      <c r="I58" s="176">
        <f t="shared" si="16"/>
        <v>0</v>
      </c>
      <c r="J58" s="179">
        <f t="shared" si="17"/>
        <v>0</v>
      </c>
      <c r="K58" s="176">
        <v>20000000</v>
      </c>
      <c r="L58" s="177"/>
      <c r="M58" s="270"/>
      <c r="N58" s="179">
        <f t="shared" si="18"/>
        <v>0</v>
      </c>
      <c r="O58" s="241"/>
      <c r="P58" s="241">
        <v>6032693.333333333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496</v>
      </c>
      <c r="D59" s="332"/>
      <c r="E59" s="332" t="s">
        <v>427</v>
      </c>
      <c r="F59" s="332" t="s">
        <v>401</v>
      </c>
      <c r="G59" s="332">
        <v>613.49693251533745</v>
      </c>
      <c r="H59" s="114" t="s">
        <v>105</v>
      </c>
      <c r="I59" s="176">
        <f t="shared" si="16"/>
        <v>0</v>
      </c>
      <c r="J59" s="179">
        <f t="shared" si="17"/>
        <v>0</v>
      </c>
      <c r="K59" s="176">
        <v>15357142.857142856</v>
      </c>
      <c r="L59" s="177"/>
      <c r="M59" s="270"/>
      <c r="N59" s="179">
        <f t="shared" si="18"/>
        <v>0</v>
      </c>
      <c r="O59" s="241"/>
      <c r="P59" s="241">
        <v>666666.66666666663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I.1.1.2.24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497</v>
      </c>
      <c r="D60" s="332"/>
      <c r="E60" s="332" t="s">
        <v>467</v>
      </c>
      <c r="F60" s="332" t="s">
        <v>468</v>
      </c>
      <c r="G60" s="332">
        <v>613.49693251533745</v>
      </c>
      <c r="H60" s="114" t="s">
        <v>397</v>
      </c>
      <c r="I60" s="176">
        <f t="shared" si="16"/>
        <v>0</v>
      </c>
      <c r="J60" s="179">
        <f t="shared" si="17"/>
        <v>0</v>
      </c>
      <c r="K60" s="176">
        <v>8142857.1428571427</v>
      </c>
      <c r="L60" s="177"/>
      <c r="M60" s="270"/>
      <c r="N60" s="179">
        <f t="shared" si="18"/>
        <v>0</v>
      </c>
      <c r="O60" s="241"/>
      <c r="P60" s="241">
        <v>666666.66666666663</v>
      </c>
      <c r="Q60" s="179">
        <f t="shared" si="19"/>
        <v>0</v>
      </c>
      <c r="R60" s="241"/>
      <c r="S60" s="241"/>
      <c r="T60" s="179">
        <f t="shared" si="20"/>
        <v>0</v>
      </c>
      <c r="U60" s="241"/>
      <c r="V60" s="241"/>
      <c r="W60" s="179">
        <f t="shared" si="21"/>
        <v>0</v>
      </c>
      <c r="X60" s="241"/>
      <c r="Y60" s="241"/>
      <c r="Z60" s="179">
        <f t="shared" si="22"/>
        <v>0</v>
      </c>
      <c r="AA60" s="241"/>
      <c r="AB60" s="241"/>
      <c r="AC60" s="176"/>
      <c r="AD60" s="177"/>
      <c r="AE60" s="178" t="str">
        <f t="shared" si="23"/>
        <v>I.1.1.2.25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498</v>
      </c>
      <c r="D61" s="332"/>
      <c r="E61" s="332" t="s">
        <v>469</v>
      </c>
      <c r="F61" s="332" t="s">
        <v>470</v>
      </c>
      <c r="G61" s="332">
        <v>9202.4539877300613</v>
      </c>
      <c r="H61" s="114" t="s">
        <v>33</v>
      </c>
      <c r="I61" s="176">
        <f t="shared" si="16"/>
        <v>0</v>
      </c>
      <c r="J61" s="179">
        <f t="shared" si="17"/>
        <v>0</v>
      </c>
      <c r="K61" s="176">
        <v>150000000</v>
      </c>
      <c r="L61" s="177"/>
      <c r="M61" s="270"/>
      <c r="N61" s="179">
        <f t="shared" si="18"/>
        <v>0</v>
      </c>
      <c r="O61" s="241"/>
      <c r="P61" s="241">
        <v>10000000</v>
      </c>
      <c r="Q61" s="179">
        <f t="shared" si="19"/>
        <v>0</v>
      </c>
      <c r="R61" s="241"/>
      <c r="S61" s="241"/>
      <c r="T61" s="179">
        <f t="shared" si="20"/>
        <v>0</v>
      </c>
      <c r="U61" s="241"/>
      <c r="V61" s="241"/>
      <c r="W61" s="179">
        <f t="shared" si="21"/>
        <v>0</v>
      </c>
      <c r="X61" s="241"/>
      <c r="Y61" s="241"/>
      <c r="Z61" s="179">
        <f t="shared" si="22"/>
        <v>0</v>
      </c>
      <c r="AA61" s="241"/>
      <c r="AB61" s="241"/>
      <c r="AC61" s="176"/>
      <c r="AD61" s="177"/>
      <c r="AE61" s="178" t="str">
        <f t="shared" si="23"/>
        <v>I.1.1.2.26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6134.9693251533745</v>
      </c>
      <c r="H62" s="114" t="s">
        <v>502</v>
      </c>
      <c r="I62" s="176">
        <f t="shared" si="16"/>
        <v>0</v>
      </c>
      <c r="J62" s="179">
        <f t="shared" si="17"/>
        <v>0</v>
      </c>
      <c r="K62" s="176">
        <v>0</v>
      </c>
      <c r="L62" s="177"/>
      <c r="M62" s="270"/>
      <c r="N62" s="179">
        <f t="shared" si="18"/>
        <v>0</v>
      </c>
      <c r="O62" s="241"/>
      <c r="P62" s="241">
        <v>20000000</v>
      </c>
      <c r="Q62" s="179">
        <f t="shared" si="19"/>
        <v>0</v>
      </c>
      <c r="R62" s="241"/>
      <c r="S62" s="241"/>
      <c r="T62" s="179">
        <f t="shared" si="20"/>
        <v>0</v>
      </c>
      <c r="U62" s="241"/>
      <c r="V62" s="241"/>
      <c r="W62" s="179">
        <f t="shared" si="21"/>
        <v>0</v>
      </c>
      <c r="X62" s="241"/>
      <c r="Y62" s="241"/>
      <c r="Z62" s="179">
        <f t="shared" si="22"/>
        <v>0</v>
      </c>
      <c r="AA62" s="241"/>
      <c r="AB62" s="241"/>
      <c r="AC62" s="176"/>
      <c r="AD62" s="177"/>
      <c r="AE62" s="178" t="str">
        <f t="shared" si="23"/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613.49693251533745</v>
      </c>
      <c r="H63" s="114" t="s">
        <v>398</v>
      </c>
      <c r="I63" s="176">
        <f t="shared" si="16"/>
        <v>0</v>
      </c>
      <c r="J63" s="179">
        <f t="shared" si="17"/>
        <v>0</v>
      </c>
      <c r="K63" s="176">
        <v>44400000</v>
      </c>
      <c r="L63" s="177"/>
      <c r="M63" s="270"/>
      <c r="N63" s="179">
        <f t="shared" si="18"/>
        <v>0</v>
      </c>
      <c r="O63" s="241"/>
      <c r="P63" s="241">
        <v>666666.66666666663</v>
      </c>
      <c r="Q63" s="179">
        <f t="shared" si="19"/>
        <v>0</v>
      </c>
      <c r="R63" s="241"/>
      <c r="S63" s="241"/>
      <c r="T63" s="179">
        <f t="shared" si="20"/>
        <v>0</v>
      </c>
      <c r="U63" s="241"/>
      <c r="V63" s="241"/>
      <c r="W63" s="179">
        <f t="shared" si="21"/>
        <v>0</v>
      </c>
      <c r="X63" s="241"/>
      <c r="Y63" s="241"/>
      <c r="Z63" s="179">
        <f t="shared" si="22"/>
        <v>0</v>
      </c>
      <c r="AA63" s="241"/>
      <c r="AB63" s="241"/>
      <c r="AC63" s="176"/>
      <c r="AD63" s="177"/>
      <c r="AE63" s="178" t="str">
        <f t="shared" si="23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21257.668711656443</v>
      </c>
      <c r="H64" s="114" t="s">
        <v>399</v>
      </c>
      <c r="I64" s="176">
        <f t="shared" si="16"/>
        <v>0</v>
      </c>
      <c r="J64" s="179">
        <f t="shared" si="17"/>
        <v>0</v>
      </c>
      <c r="K64" s="176">
        <v>10000000</v>
      </c>
      <c r="L64" s="177"/>
      <c r="M64" s="270"/>
      <c r="N64" s="179">
        <f t="shared" si="18"/>
        <v>0</v>
      </c>
      <c r="O64" s="241"/>
      <c r="P64" s="241">
        <v>23100000</v>
      </c>
      <c r="Q64" s="179">
        <f t="shared" si="19"/>
        <v>0</v>
      </c>
      <c r="R64" s="241"/>
      <c r="S64" s="241"/>
      <c r="T64" s="179">
        <f t="shared" si="20"/>
        <v>0</v>
      </c>
      <c r="U64" s="241"/>
      <c r="V64" s="241"/>
      <c r="W64" s="179">
        <f t="shared" si="21"/>
        <v>0</v>
      </c>
      <c r="X64" s="241"/>
      <c r="Y64" s="241"/>
      <c r="Z64" s="179">
        <f t="shared" si="22"/>
        <v>0</v>
      </c>
      <c r="AA64" s="241"/>
      <c r="AB64" s="241"/>
      <c r="AC64" s="176"/>
      <c r="AD64" s="177"/>
      <c r="AE64" s="178" t="str">
        <f t="shared" si="23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9202.4539877300613</v>
      </c>
      <c r="H65" s="114" t="s">
        <v>400</v>
      </c>
      <c r="I65" s="176">
        <f t="shared" si="16"/>
        <v>0</v>
      </c>
      <c r="J65" s="179">
        <f t="shared" si="17"/>
        <v>0</v>
      </c>
      <c r="K65" s="176">
        <v>12576923.076923078</v>
      </c>
      <c r="L65" s="177"/>
      <c r="M65" s="270"/>
      <c r="N65" s="179">
        <f t="shared" si="18"/>
        <v>0</v>
      </c>
      <c r="O65" s="241"/>
      <c r="P65" s="241">
        <v>10000000</v>
      </c>
      <c r="Q65" s="179">
        <f t="shared" si="19"/>
        <v>0</v>
      </c>
      <c r="R65" s="241"/>
      <c r="S65" s="241"/>
      <c r="T65" s="179">
        <f t="shared" si="20"/>
        <v>0</v>
      </c>
      <c r="U65" s="241"/>
      <c r="V65" s="241"/>
      <c r="W65" s="179">
        <f t="shared" si="21"/>
        <v>0</v>
      </c>
      <c r="X65" s="241"/>
      <c r="Y65" s="241"/>
      <c r="Z65" s="179">
        <f t="shared" si="22"/>
        <v>0</v>
      </c>
      <c r="AA65" s="241"/>
      <c r="AB65" s="241"/>
      <c r="AC65" s="176"/>
      <c r="AD65" s="177"/>
      <c r="AE65" s="178" t="str">
        <f t="shared" si="23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18404.907975460123</v>
      </c>
      <c r="H66" s="114" t="s">
        <v>401</v>
      </c>
      <c r="I66" s="176"/>
      <c r="J66" s="179"/>
      <c r="K66" s="176"/>
      <c r="L66" s="177"/>
      <c r="M66" s="270"/>
      <c r="N66" s="179"/>
      <c r="O66" s="241"/>
      <c r="P66" s="241">
        <v>20000000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13190.184049079755</v>
      </c>
      <c r="H67" s="114" t="s">
        <v>468</v>
      </c>
      <c r="I67" s="176"/>
      <c r="J67" s="179"/>
      <c r="K67" s="176"/>
      <c r="L67" s="177"/>
      <c r="M67" s="270"/>
      <c r="N67" s="179"/>
      <c r="O67" s="241"/>
      <c r="P67" s="241">
        <v>15357142.857142856</v>
      </c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499</v>
      </c>
      <c r="D68" s="332"/>
      <c r="E68" s="332" t="s">
        <v>428</v>
      </c>
      <c r="F68" s="332" t="s">
        <v>471</v>
      </c>
      <c r="G68" s="332">
        <v>6993.8650306748468</v>
      </c>
      <c r="H68" s="114" t="s">
        <v>470</v>
      </c>
      <c r="I68" s="176">
        <f t="shared" si="16"/>
        <v>0</v>
      </c>
      <c r="J68" s="179">
        <f t="shared" si="17"/>
        <v>0</v>
      </c>
      <c r="K68" s="176">
        <v>0</v>
      </c>
      <c r="L68" s="177"/>
      <c r="M68" s="270"/>
      <c r="N68" s="179">
        <f t="shared" si="18"/>
        <v>0</v>
      </c>
      <c r="O68" s="241"/>
      <c r="P68" s="241">
        <v>8142857.1428571427</v>
      </c>
      <c r="Q68" s="179">
        <f t="shared" si="19"/>
        <v>0</v>
      </c>
      <c r="R68" s="241"/>
      <c r="S68" s="241"/>
      <c r="T68" s="179">
        <f t="shared" si="20"/>
        <v>0</v>
      </c>
      <c r="U68" s="241"/>
      <c r="V68" s="241"/>
      <c r="W68" s="179">
        <f t="shared" si="21"/>
        <v>0</v>
      </c>
      <c r="X68" s="241"/>
      <c r="Y68" s="241"/>
      <c r="Z68" s="179">
        <f t="shared" si="22"/>
        <v>0</v>
      </c>
      <c r="AA68" s="241"/>
      <c r="AB68" s="241"/>
      <c r="AC68" s="176"/>
      <c r="AD68" s="177"/>
      <c r="AE68" s="178" t="str">
        <f t="shared" ref="AE68:AE71" si="24">C68</f>
        <v>I.1.1.2.27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 t="s">
        <v>500</v>
      </c>
      <c r="D69" s="332"/>
      <c r="E69" s="332" t="s">
        <v>472</v>
      </c>
      <c r="F69" s="332" t="s">
        <v>402</v>
      </c>
      <c r="G69" s="332">
        <v>13905.93047034765</v>
      </c>
      <c r="H69" s="114" t="s">
        <v>402</v>
      </c>
      <c r="I69" s="176">
        <f t="shared" si="16"/>
        <v>0</v>
      </c>
      <c r="J69" s="179">
        <f t="shared" si="17"/>
        <v>0</v>
      </c>
      <c r="K69" s="176">
        <v>44400000</v>
      </c>
      <c r="L69" s="177"/>
      <c r="M69" s="270"/>
      <c r="N69" s="179">
        <f t="shared" si="18"/>
        <v>0</v>
      </c>
      <c r="O69" s="241"/>
      <c r="P69" s="241">
        <v>11929824.561403509</v>
      </c>
      <c r="Q69" s="179">
        <f t="shared" si="19"/>
        <v>0</v>
      </c>
      <c r="R69" s="241"/>
      <c r="S69" s="241"/>
      <c r="T69" s="179">
        <f t="shared" si="20"/>
        <v>0</v>
      </c>
      <c r="U69" s="241"/>
      <c r="V69" s="241"/>
      <c r="W69" s="179">
        <f t="shared" si="21"/>
        <v>0</v>
      </c>
      <c r="X69" s="241"/>
      <c r="Y69" s="241"/>
      <c r="Z69" s="179">
        <f t="shared" si="22"/>
        <v>0</v>
      </c>
      <c r="AA69" s="241"/>
      <c r="AB69" s="241"/>
      <c r="AC69" s="176"/>
      <c r="AD69" s="177"/>
      <c r="AE69" s="178" t="str">
        <f t="shared" si="24"/>
        <v>I.1.1.2.28</v>
      </c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 t="s">
        <v>501</v>
      </c>
      <c r="D70" s="332">
        <v>1.6</v>
      </c>
      <c r="E70" s="332" t="s">
        <v>429</v>
      </c>
      <c r="F70" s="332"/>
      <c r="G70" s="332">
        <v>6952.965235173825</v>
      </c>
      <c r="H70" s="114" t="s">
        <v>503</v>
      </c>
      <c r="I70" s="176">
        <f t="shared" si="16"/>
        <v>0</v>
      </c>
      <c r="J70" s="179">
        <f t="shared" si="17"/>
        <v>0</v>
      </c>
      <c r="K70" s="176">
        <v>10000000</v>
      </c>
      <c r="L70" s="177"/>
      <c r="M70" s="270"/>
      <c r="N70" s="179">
        <f t="shared" si="18"/>
        <v>0</v>
      </c>
      <c r="O70" s="241"/>
      <c r="P70" s="241">
        <v>28333333.333333336</v>
      </c>
      <c r="Q70" s="179">
        <f t="shared" si="19"/>
        <v>0</v>
      </c>
      <c r="R70" s="241"/>
      <c r="S70" s="241"/>
      <c r="T70" s="179">
        <f t="shared" si="20"/>
        <v>0</v>
      </c>
      <c r="U70" s="241"/>
      <c r="V70" s="241"/>
      <c r="W70" s="179">
        <f t="shared" si="21"/>
        <v>0</v>
      </c>
      <c r="X70" s="241"/>
      <c r="Y70" s="241"/>
      <c r="Z70" s="179">
        <f t="shared" si="22"/>
        <v>0</v>
      </c>
      <c r="AA70" s="241"/>
      <c r="AB70" s="241"/>
      <c r="AC70" s="176"/>
      <c r="AD70" s="177"/>
      <c r="AE70" s="178" t="str">
        <f t="shared" si="24"/>
        <v>I.1.1.2.29</v>
      </c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 t="s">
        <v>358</v>
      </c>
      <c r="D71" s="332"/>
      <c r="E71" s="332" t="s">
        <v>430</v>
      </c>
      <c r="F71" s="332" t="s">
        <v>403</v>
      </c>
      <c r="G71" s="332">
        <v>20858.8957055215</v>
      </c>
      <c r="H71" s="114" t="s">
        <v>472</v>
      </c>
      <c r="I71" s="176">
        <f t="shared" si="16"/>
        <v>0</v>
      </c>
      <c r="J71" s="179">
        <f t="shared" si="17"/>
        <v>0</v>
      </c>
      <c r="K71" s="176">
        <v>12576923.076923078</v>
      </c>
      <c r="L71" s="177"/>
      <c r="M71" s="270"/>
      <c r="N71" s="179">
        <f t="shared" si="18"/>
        <v>0</v>
      </c>
      <c r="O71" s="241"/>
      <c r="P71" s="241">
        <v>22200000</v>
      </c>
      <c r="Q71" s="179">
        <f t="shared" si="19"/>
        <v>0</v>
      </c>
      <c r="R71" s="241"/>
      <c r="S71" s="241"/>
      <c r="T71" s="179">
        <f t="shared" si="20"/>
        <v>0</v>
      </c>
      <c r="U71" s="241"/>
      <c r="V71" s="241"/>
      <c r="W71" s="179">
        <f t="shared" si="21"/>
        <v>0</v>
      </c>
      <c r="X71" s="241"/>
      <c r="Y71" s="241"/>
      <c r="Z71" s="179">
        <f t="shared" si="22"/>
        <v>0</v>
      </c>
      <c r="AA71" s="241"/>
      <c r="AB71" s="241"/>
      <c r="AC71" s="176"/>
      <c r="AD71" s="177"/>
      <c r="AE71" s="178" t="str">
        <f t="shared" si="24"/>
        <v>I.1.1.1.70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/>
      <c r="D72" s="332"/>
      <c r="E72" s="332"/>
      <c r="F72" s="332"/>
      <c r="G72" s="332">
        <v>10030.6748466258</v>
      </c>
      <c r="H72" s="114" t="s">
        <v>404</v>
      </c>
      <c r="I72" s="176"/>
      <c r="J72" s="179"/>
      <c r="K72" s="176"/>
      <c r="L72" s="177"/>
      <c r="M72" s="270"/>
      <c r="N72" s="179"/>
      <c r="O72" s="241"/>
      <c r="P72" s="241">
        <v>6288461.538461539</v>
      </c>
      <c r="Q72" s="179"/>
      <c r="R72" s="241"/>
      <c r="S72" s="241"/>
      <c r="T72" s="179"/>
      <c r="U72" s="241"/>
      <c r="V72" s="241"/>
      <c r="W72" s="179"/>
      <c r="X72" s="241"/>
      <c r="Y72" s="241"/>
      <c r="Z72" s="179"/>
      <c r="AA72" s="241"/>
      <c r="AB72" s="241"/>
      <c r="AC72" s="176"/>
      <c r="AD72" s="177"/>
      <c r="AE72" s="178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>
      <c r="C73" s="101"/>
      <c r="D73" s="332"/>
      <c r="E73" s="332"/>
      <c r="F73" s="332"/>
      <c r="G73" s="332"/>
      <c r="H73" s="114"/>
      <c r="I73" s="176"/>
      <c r="J73" s="179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/>
      <c r="D74" s="332"/>
      <c r="E74" s="332"/>
      <c r="F74" s="332"/>
      <c r="G74" s="332"/>
      <c r="H74" s="114"/>
      <c r="I74" s="286"/>
      <c r="J74" s="261"/>
      <c r="K74" s="176"/>
      <c r="L74" s="177"/>
      <c r="M74" s="270"/>
      <c r="N74" s="179"/>
      <c r="O74" s="241"/>
      <c r="P74" s="241"/>
      <c r="Q74" s="179"/>
      <c r="R74" s="241"/>
      <c r="S74" s="241"/>
      <c r="T74" s="179"/>
      <c r="U74" s="241"/>
      <c r="V74" s="241"/>
      <c r="W74" s="179"/>
      <c r="X74" s="241"/>
      <c r="Y74" s="241"/>
      <c r="Z74" s="179"/>
      <c r="AA74" s="241"/>
      <c r="AB74" s="241"/>
      <c r="AC74" s="176"/>
      <c r="AD74" s="177"/>
      <c r="AE74" s="178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18"/>
      <c r="D75" s="333"/>
      <c r="E75" s="333"/>
      <c r="F75" s="333"/>
      <c r="G75" s="333"/>
      <c r="H75" s="119"/>
      <c r="I75" s="180"/>
      <c r="J75" s="260"/>
      <c r="K75" s="180"/>
      <c r="L75" s="177"/>
      <c r="M75" s="271"/>
      <c r="N75" s="181"/>
      <c r="O75" s="242"/>
      <c r="P75" s="242"/>
      <c r="Q75" s="181"/>
      <c r="R75" s="242"/>
      <c r="S75" s="242"/>
      <c r="T75" s="181"/>
      <c r="U75" s="242"/>
      <c r="V75" s="242"/>
      <c r="W75" s="181"/>
      <c r="X75" s="242"/>
      <c r="Y75" s="242"/>
      <c r="Z75" s="181"/>
      <c r="AA75" s="242"/>
      <c r="AB75" s="242"/>
      <c r="AC75" s="182"/>
      <c r="AD75" s="177"/>
      <c r="AE75" s="183"/>
      <c r="AF75" s="184"/>
      <c r="AG75" s="184"/>
      <c r="AH75" s="184"/>
      <c r="AI75" s="184"/>
      <c r="AJ75" s="184"/>
      <c r="AK75" s="184"/>
      <c r="AL75" s="184"/>
      <c r="AM75" s="184"/>
      <c r="AN75" s="184"/>
      <c r="AO75" s="184"/>
      <c r="AP75" s="184"/>
      <c r="AQ75" s="184"/>
      <c r="AR75" s="184"/>
      <c r="AS75" s="184"/>
      <c r="AT75" s="184"/>
      <c r="AU75" s="184"/>
      <c r="AV75" s="184"/>
      <c r="AW75" s="184"/>
      <c r="AX75" s="184"/>
      <c r="AY75" s="184"/>
      <c r="AZ75" s="184"/>
      <c r="BA75" s="184"/>
      <c r="BB75" s="184"/>
      <c r="BC75" s="184"/>
      <c r="BD75" s="184"/>
      <c r="BE75" s="184"/>
      <c r="BF75" s="184"/>
      <c r="BG75" s="184"/>
      <c r="BH75" s="184"/>
      <c r="BI75" s="184"/>
      <c r="BJ75" s="184"/>
      <c r="BK75" s="283"/>
    </row>
    <row r="76" spans="1:63">
      <c r="C76" s="97"/>
      <c r="D76" s="330"/>
      <c r="E76" s="330"/>
      <c r="F76" s="330"/>
      <c r="G76" s="330"/>
      <c r="H76" s="98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>
      <c r="A77" s="123"/>
      <c r="B77" s="123"/>
      <c r="C77" s="115" t="s">
        <v>17</v>
      </c>
      <c r="D77" s="334"/>
      <c r="E77" s="334"/>
      <c r="F77" s="334"/>
      <c r="G77" s="334"/>
      <c r="H77" s="113" t="s">
        <v>18</v>
      </c>
      <c r="I77" s="168">
        <f t="shared" ref="I77:I89" si="25">SUMIFS($N77:$AC77,$N$4:$AC$4,"W*")</f>
        <v>0</v>
      </c>
      <c r="J77" s="171">
        <f t="shared" ref="J77:J89" si="26">SUMIFS($N77:$AC77,$N$4:$AC$4,"F*")</f>
        <v>0</v>
      </c>
      <c r="K77" s="168">
        <f t="shared" ref="K77:K89" si="27">SUMIFS($N77:$AC77,$N$4:$AC$4,"B*")</f>
        <v>0</v>
      </c>
      <c r="L77" s="169"/>
      <c r="M77" s="268"/>
      <c r="N77" s="171">
        <f t="shared" ref="N77:N89" si="28">SUMIFS($AF77:$BJ77,$AF$3:$BJ$3,N$3)</f>
        <v>0</v>
      </c>
      <c r="O77" s="240">
        <f>SUM(O78:O79)</f>
        <v>0</v>
      </c>
      <c r="P77" s="240">
        <f>SUM(P78:P79)</f>
        <v>0</v>
      </c>
      <c r="Q77" s="171">
        <f t="shared" ref="Q77:Q89" si="29">SUMIFS($AF77:$BJ77,$AF$3:$BJ$3,Q$3)</f>
        <v>0</v>
      </c>
      <c r="R77" s="240">
        <f>SUM(R78:R79)</f>
        <v>0</v>
      </c>
      <c r="S77" s="240">
        <f>SUM(S78:S79)</f>
        <v>0</v>
      </c>
      <c r="T77" s="171">
        <f t="shared" ref="T77:T89" si="30">SUMIFS($AF77:$BJ77,$AF$3:$BJ$3,T$3)</f>
        <v>0</v>
      </c>
      <c r="U77" s="240">
        <f>SUM(U78:U79)</f>
        <v>0</v>
      </c>
      <c r="V77" s="240">
        <f>SUM(V78:V79)</f>
        <v>0</v>
      </c>
      <c r="W77" s="171">
        <f t="shared" ref="W77:W89" si="31">SUMIFS($AF77:$BJ77,$AF$3:$BJ$3,W$3)</f>
        <v>0</v>
      </c>
      <c r="X77" s="240">
        <f>SUM(X78:X79)</f>
        <v>0</v>
      </c>
      <c r="Y77" s="240">
        <f>SUM(Y78:Y79)</f>
        <v>0</v>
      </c>
      <c r="Z77" s="171">
        <f t="shared" ref="Z77:Z89" si="32">SUMIFS($AF77:$BJ77,$AF$3:$BJ$3,Z$3)</f>
        <v>0</v>
      </c>
      <c r="AA77" s="240">
        <f>SUM(AA78:AA79)</f>
        <v>0</v>
      </c>
      <c r="AB77" s="240">
        <f>SUM(AB78:AB79)</f>
        <v>0</v>
      </c>
      <c r="AC77" s="168"/>
      <c r="AD77" s="169"/>
      <c r="AE77" s="170" t="str">
        <f t="shared" ref="AE77:AE89" si="33">C77</f>
        <v>II</v>
      </c>
      <c r="AF77" s="171">
        <f>SUBTOTAL(9,AF78:AF79)</f>
        <v>0</v>
      </c>
      <c r="AG77" s="171">
        <f t="shared" ref="AG77:BJ77" si="34">SUBTOTAL(9,AG78:AG79)</f>
        <v>0</v>
      </c>
      <c r="AH77" s="171">
        <f t="shared" si="34"/>
        <v>0</v>
      </c>
      <c r="AI77" s="171">
        <f t="shared" si="34"/>
        <v>0</v>
      </c>
      <c r="AJ77" s="171">
        <f t="shared" si="34"/>
        <v>0</v>
      </c>
      <c r="AK77" s="171">
        <f t="shared" si="34"/>
        <v>0</v>
      </c>
      <c r="AL77" s="171">
        <f t="shared" si="34"/>
        <v>0</v>
      </c>
      <c r="AM77" s="171">
        <f t="shared" si="34"/>
        <v>0</v>
      </c>
      <c r="AN77" s="171">
        <f t="shared" si="34"/>
        <v>0</v>
      </c>
      <c r="AO77" s="171">
        <f t="shared" si="34"/>
        <v>0</v>
      </c>
      <c r="AP77" s="171">
        <f t="shared" si="34"/>
        <v>0</v>
      </c>
      <c r="AQ77" s="171">
        <f t="shared" si="34"/>
        <v>0</v>
      </c>
      <c r="AR77" s="171">
        <f t="shared" si="34"/>
        <v>0</v>
      </c>
      <c r="AS77" s="171">
        <f t="shared" si="34"/>
        <v>0</v>
      </c>
      <c r="AT77" s="171">
        <f t="shared" si="34"/>
        <v>0</v>
      </c>
      <c r="AU77" s="171">
        <f t="shared" si="34"/>
        <v>0</v>
      </c>
      <c r="AV77" s="171">
        <f t="shared" si="34"/>
        <v>0</v>
      </c>
      <c r="AW77" s="171">
        <f t="shared" si="34"/>
        <v>0</v>
      </c>
      <c r="AX77" s="171">
        <f t="shared" si="34"/>
        <v>0</v>
      </c>
      <c r="AY77" s="171">
        <f t="shared" si="34"/>
        <v>0</v>
      </c>
      <c r="AZ77" s="171">
        <f t="shared" si="34"/>
        <v>0</v>
      </c>
      <c r="BA77" s="171">
        <f t="shared" si="34"/>
        <v>0</v>
      </c>
      <c r="BB77" s="171">
        <f t="shared" si="34"/>
        <v>0</v>
      </c>
      <c r="BC77" s="171">
        <f t="shared" si="34"/>
        <v>0</v>
      </c>
      <c r="BD77" s="171">
        <f t="shared" si="34"/>
        <v>0</v>
      </c>
      <c r="BE77" s="171">
        <f t="shared" si="34"/>
        <v>0</v>
      </c>
      <c r="BF77" s="171">
        <f t="shared" si="34"/>
        <v>0</v>
      </c>
      <c r="BG77" s="171">
        <f t="shared" si="34"/>
        <v>0</v>
      </c>
      <c r="BH77" s="171">
        <f t="shared" si="34"/>
        <v>0</v>
      </c>
      <c r="BI77" s="171">
        <f t="shared" si="34"/>
        <v>0</v>
      </c>
      <c r="BJ77" s="171">
        <f t="shared" si="34"/>
        <v>0</v>
      </c>
      <c r="BK77" s="277"/>
    </row>
    <row r="78" spans="1:63" s="126" customFormat="1">
      <c r="A78" s="120"/>
      <c r="B78" s="120"/>
      <c r="C78" s="121" t="s">
        <v>249</v>
      </c>
      <c r="D78" s="329"/>
      <c r="E78" s="329"/>
      <c r="F78" s="329"/>
      <c r="G78" s="329"/>
      <c r="H78" s="122" t="s">
        <v>34</v>
      </c>
      <c r="I78" s="172">
        <f t="shared" si="25"/>
        <v>0</v>
      </c>
      <c r="J78" s="175">
        <f t="shared" si="26"/>
        <v>0</v>
      </c>
      <c r="K78" s="172">
        <f t="shared" si="27"/>
        <v>0</v>
      </c>
      <c r="L78" s="173"/>
      <c r="M78" s="269"/>
      <c r="N78" s="175">
        <f t="shared" si="28"/>
        <v>0</v>
      </c>
      <c r="O78" s="175">
        <f>SUMIFS(O82:O89,$H82:$H89,$H78)</f>
        <v>0</v>
      </c>
      <c r="P78" s="175">
        <f>SUMIFS(P82:P89,$H82:$H89,$H78)</f>
        <v>0</v>
      </c>
      <c r="Q78" s="175">
        <f t="shared" si="29"/>
        <v>0</v>
      </c>
      <c r="R78" s="175">
        <f>SUMIFS(R82:R89,$H82:$H89,$H78)</f>
        <v>0</v>
      </c>
      <c r="S78" s="175">
        <f>SUMIFS(S82:S89,$H82:$H89,$H78)</f>
        <v>0</v>
      </c>
      <c r="T78" s="175">
        <f t="shared" si="30"/>
        <v>0</v>
      </c>
      <c r="U78" s="175">
        <f>SUMIFS(U82:U89,$H82:$H89,$H78)</f>
        <v>0</v>
      </c>
      <c r="V78" s="175">
        <f>SUMIFS(V82:V89,$H82:$H89,$H78)</f>
        <v>0</v>
      </c>
      <c r="W78" s="175">
        <f t="shared" si="31"/>
        <v>0</v>
      </c>
      <c r="X78" s="175">
        <f>SUMIFS(X82:X89,$H82:$H89,$H78)</f>
        <v>0</v>
      </c>
      <c r="Y78" s="175">
        <f>SUMIFS(Y82:Y89,$H82:$H89,$H78)</f>
        <v>0</v>
      </c>
      <c r="Z78" s="175">
        <f t="shared" si="32"/>
        <v>0</v>
      </c>
      <c r="AA78" s="175">
        <f>SUMIFS(AA82:AA89,$H82:$H89,$H78)</f>
        <v>0</v>
      </c>
      <c r="AB78" s="175">
        <f>SUMIFS(AB82:AB89,$H82:$H89,$H78)</f>
        <v>0</v>
      </c>
      <c r="AC78" s="172"/>
      <c r="AD78" s="173"/>
      <c r="AE78" s="174" t="str">
        <f t="shared" si="33"/>
        <v>II.DC</v>
      </c>
      <c r="AF78" s="175">
        <f t="shared" ref="AF78:BJ78" si="35">SUMIFS(AF82:AF90,$H82:$H90,$H78)</f>
        <v>0</v>
      </c>
      <c r="AG78" s="175">
        <f t="shared" si="35"/>
        <v>0</v>
      </c>
      <c r="AH78" s="175">
        <f t="shared" si="35"/>
        <v>0</v>
      </c>
      <c r="AI78" s="175">
        <f t="shared" si="35"/>
        <v>0</v>
      </c>
      <c r="AJ78" s="175">
        <f t="shared" si="35"/>
        <v>0</v>
      </c>
      <c r="AK78" s="175">
        <f t="shared" si="35"/>
        <v>0</v>
      </c>
      <c r="AL78" s="175">
        <f t="shared" si="35"/>
        <v>0</v>
      </c>
      <c r="AM78" s="175">
        <f t="shared" si="35"/>
        <v>0</v>
      </c>
      <c r="AN78" s="175">
        <f t="shared" si="35"/>
        <v>0</v>
      </c>
      <c r="AO78" s="175">
        <f t="shared" si="35"/>
        <v>0</v>
      </c>
      <c r="AP78" s="175">
        <f t="shared" si="35"/>
        <v>0</v>
      </c>
      <c r="AQ78" s="175">
        <f t="shared" si="35"/>
        <v>0</v>
      </c>
      <c r="AR78" s="175">
        <f t="shared" si="35"/>
        <v>0</v>
      </c>
      <c r="AS78" s="175">
        <f t="shared" si="35"/>
        <v>0</v>
      </c>
      <c r="AT78" s="175">
        <f t="shared" si="35"/>
        <v>0</v>
      </c>
      <c r="AU78" s="175">
        <f t="shared" si="35"/>
        <v>0</v>
      </c>
      <c r="AV78" s="175">
        <f t="shared" si="35"/>
        <v>0</v>
      </c>
      <c r="AW78" s="175">
        <f t="shared" si="35"/>
        <v>0</v>
      </c>
      <c r="AX78" s="175">
        <f t="shared" si="35"/>
        <v>0</v>
      </c>
      <c r="AY78" s="175">
        <f t="shared" si="35"/>
        <v>0</v>
      </c>
      <c r="AZ78" s="175">
        <f t="shared" si="35"/>
        <v>0</v>
      </c>
      <c r="BA78" s="175">
        <f t="shared" si="35"/>
        <v>0</v>
      </c>
      <c r="BB78" s="175">
        <f t="shared" si="35"/>
        <v>0</v>
      </c>
      <c r="BC78" s="175">
        <f t="shared" si="35"/>
        <v>0</v>
      </c>
      <c r="BD78" s="175">
        <f t="shared" si="35"/>
        <v>0</v>
      </c>
      <c r="BE78" s="175">
        <f t="shared" si="35"/>
        <v>0</v>
      </c>
      <c r="BF78" s="175">
        <f t="shared" si="35"/>
        <v>0</v>
      </c>
      <c r="BG78" s="175">
        <f t="shared" si="35"/>
        <v>0</v>
      </c>
      <c r="BH78" s="175">
        <f t="shared" si="35"/>
        <v>0</v>
      </c>
      <c r="BI78" s="175">
        <f t="shared" si="35"/>
        <v>0</v>
      </c>
      <c r="BJ78" s="175">
        <f t="shared" si="35"/>
        <v>0</v>
      </c>
      <c r="BK78" s="278"/>
    </row>
    <row r="79" spans="1:63" s="126" customFormat="1">
      <c r="A79" s="120"/>
      <c r="B79" s="120"/>
      <c r="C79" s="121" t="s">
        <v>250</v>
      </c>
      <c r="D79" s="329"/>
      <c r="E79" s="329"/>
      <c r="F79" s="329"/>
      <c r="G79" s="329"/>
      <c r="H79" s="122" t="s">
        <v>32</v>
      </c>
      <c r="I79" s="172">
        <f t="shared" si="25"/>
        <v>0</v>
      </c>
      <c r="J79" s="175">
        <f t="shared" si="26"/>
        <v>0</v>
      </c>
      <c r="K79" s="172">
        <f t="shared" si="27"/>
        <v>0</v>
      </c>
      <c r="L79" s="173"/>
      <c r="M79" s="269"/>
      <c r="N79" s="175">
        <f t="shared" si="28"/>
        <v>0</v>
      </c>
      <c r="O79" s="175">
        <f>SUMIFS(O82:O89,$H82:$H89,$H79)</f>
        <v>0</v>
      </c>
      <c r="P79" s="175">
        <f>SUMIFS(P82:P89,$H82:$H89,$H79)</f>
        <v>0</v>
      </c>
      <c r="Q79" s="175">
        <f t="shared" si="29"/>
        <v>0</v>
      </c>
      <c r="R79" s="175">
        <f>SUMIFS(R82:R89,$H82:$H89,$H79)</f>
        <v>0</v>
      </c>
      <c r="S79" s="175">
        <f>SUMIFS(S82:S89,$H82:$H89,$H79)</f>
        <v>0</v>
      </c>
      <c r="T79" s="175">
        <f t="shared" si="30"/>
        <v>0</v>
      </c>
      <c r="U79" s="175">
        <f>SUMIFS(U82:U89,$H82:$H89,$H79)</f>
        <v>0</v>
      </c>
      <c r="V79" s="175">
        <f>SUMIFS(V82:V89,$H82:$H89,$H79)</f>
        <v>0</v>
      </c>
      <c r="W79" s="175">
        <f t="shared" si="31"/>
        <v>0</v>
      </c>
      <c r="X79" s="175">
        <f>SUMIFS(X82:X89,$H82:$H89,$H79)</f>
        <v>0</v>
      </c>
      <c r="Y79" s="175">
        <f>SUMIFS(Y82:Y89,$H82:$H89,$H79)</f>
        <v>0</v>
      </c>
      <c r="Z79" s="175">
        <f t="shared" si="32"/>
        <v>0</v>
      </c>
      <c r="AA79" s="175">
        <f>SUMIFS(AA82:AA89,$H82:$H89,$H79)</f>
        <v>0</v>
      </c>
      <c r="AB79" s="175">
        <f>SUMIFS(AB82:AB89,$H82:$H89,$H79)</f>
        <v>0</v>
      </c>
      <c r="AC79" s="172"/>
      <c r="AD79" s="173"/>
      <c r="AE79" s="174" t="str">
        <f t="shared" si="33"/>
        <v>II.IC</v>
      </c>
      <c r="AF79" s="175">
        <f t="shared" ref="AF79:BJ79" si="36">SUMIFS(AF82:AF90,$H82:$H90,$H79)</f>
        <v>0</v>
      </c>
      <c r="AG79" s="175">
        <f t="shared" si="36"/>
        <v>0</v>
      </c>
      <c r="AH79" s="175">
        <f t="shared" si="36"/>
        <v>0</v>
      </c>
      <c r="AI79" s="175">
        <f t="shared" si="36"/>
        <v>0</v>
      </c>
      <c r="AJ79" s="175">
        <f t="shared" si="36"/>
        <v>0</v>
      </c>
      <c r="AK79" s="175">
        <f t="shared" si="36"/>
        <v>0</v>
      </c>
      <c r="AL79" s="175">
        <f t="shared" si="36"/>
        <v>0</v>
      </c>
      <c r="AM79" s="175">
        <f t="shared" si="36"/>
        <v>0</v>
      </c>
      <c r="AN79" s="175">
        <f t="shared" si="36"/>
        <v>0</v>
      </c>
      <c r="AO79" s="175">
        <f t="shared" si="36"/>
        <v>0</v>
      </c>
      <c r="AP79" s="175">
        <f t="shared" si="36"/>
        <v>0</v>
      </c>
      <c r="AQ79" s="175">
        <f t="shared" si="36"/>
        <v>0</v>
      </c>
      <c r="AR79" s="175">
        <f t="shared" si="36"/>
        <v>0</v>
      </c>
      <c r="AS79" s="175">
        <f t="shared" si="36"/>
        <v>0</v>
      </c>
      <c r="AT79" s="175">
        <f t="shared" si="36"/>
        <v>0</v>
      </c>
      <c r="AU79" s="175">
        <f t="shared" si="36"/>
        <v>0</v>
      </c>
      <c r="AV79" s="175">
        <f t="shared" si="36"/>
        <v>0</v>
      </c>
      <c r="AW79" s="175">
        <f t="shared" si="36"/>
        <v>0</v>
      </c>
      <c r="AX79" s="175">
        <f t="shared" si="36"/>
        <v>0</v>
      </c>
      <c r="AY79" s="175">
        <f t="shared" si="36"/>
        <v>0</v>
      </c>
      <c r="AZ79" s="175">
        <f t="shared" si="36"/>
        <v>0</v>
      </c>
      <c r="BA79" s="175">
        <f t="shared" si="36"/>
        <v>0</v>
      </c>
      <c r="BB79" s="175">
        <f t="shared" si="36"/>
        <v>0</v>
      </c>
      <c r="BC79" s="175">
        <f t="shared" si="36"/>
        <v>0</v>
      </c>
      <c r="BD79" s="175">
        <f t="shared" si="36"/>
        <v>0</v>
      </c>
      <c r="BE79" s="175">
        <f t="shared" si="36"/>
        <v>0</v>
      </c>
      <c r="BF79" s="175">
        <f t="shared" si="36"/>
        <v>0</v>
      </c>
      <c r="BG79" s="175">
        <f t="shared" si="36"/>
        <v>0</v>
      </c>
      <c r="BH79" s="175">
        <f t="shared" si="36"/>
        <v>0</v>
      </c>
      <c r="BI79" s="175">
        <f t="shared" si="36"/>
        <v>0</v>
      </c>
      <c r="BJ79" s="175">
        <f t="shared" si="36"/>
        <v>0</v>
      </c>
      <c r="BK79" s="278"/>
    </row>
    <row r="80" spans="1:63" s="125" customFormat="1">
      <c r="A80" s="123"/>
      <c r="B80" s="123"/>
      <c r="C80" s="97" t="s">
        <v>68</v>
      </c>
      <c r="D80" s="330"/>
      <c r="E80" s="330"/>
      <c r="F80" s="330"/>
      <c r="G80" s="330"/>
      <c r="H80" s="98" t="s">
        <v>258</v>
      </c>
      <c r="I80" s="168">
        <f t="shared" si="25"/>
        <v>0</v>
      </c>
      <c r="J80" s="171">
        <f t="shared" si="26"/>
        <v>0</v>
      </c>
      <c r="K80" s="168">
        <f t="shared" si="27"/>
        <v>0</v>
      </c>
      <c r="L80" s="169"/>
      <c r="M80" s="268"/>
      <c r="N80" s="179">
        <f t="shared" si="28"/>
        <v>0</v>
      </c>
      <c r="O80" s="240">
        <f>SUBTOTAL(9,O81:O89)</f>
        <v>0</v>
      </c>
      <c r="P80" s="240">
        <f>SUBTOTAL(9,P81:P89)</f>
        <v>0</v>
      </c>
      <c r="Q80" s="171">
        <f t="shared" si="29"/>
        <v>0</v>
      </c>
      <c r="R80" s="240">
        <f>SUBTOTAL(9,R81:R89)</f>
        <v>0</v>
      </c>
      <c r="S80" s="240">
        <f>SUBTOTAL(9,S81:S89)</f>
        <v>0</v>
      </c>
      <c r="T80" s="171">
        <f t="shared" si="30"/>
        <v>0</v>
      </c>
      <c r="U80" s="240">
        <f>SUBTOTAL(9,U81:U89)</f>
        <v>0</v>
      </c>
      <c r="V80" s="240">
        <f>SUBTOTAL(9,V81:V89)</f>
        <v>0</v>
      </c>
      <c r="W80" s="171">
        <f t="shared" si="31"/>
        <v>0</v>
      </c>
      <c r="X80" s="240">
        <f>SUBTOTAL(9,X81:X89)</f>
        <v>0</v>
      </c>
      <c r="Y80" s="240">
        <f>SUBTOTAL(9,Y81:Y89)</f>
        <v>0</v>
      </c>
      <c r="Z80" s="171">
        <f t="shared" si="32"/>
        <v>0</v>
      </c>
      <c r="AA80" s="240">
        <f>SUBTOTAL(9,AA81:AA89)</f>
        <v>0</v>
      </c>
      <c r="AB80" s="240">
        <f>SUBTOTAL(9,AB81:AB89)</f>
        <v>0</v>
      </c>
      <c r="AC80" s="168"/>
      <c r="AD80" s="169"/>
      <c r="AE80" s="170" t="str">
        <f t="shared" si="33"/>
        <v>II.1</v>
      </c>
      <c r="AF80" s="171">
        <f>SUBTOTAL(9,AF81:AF89)</f>
        <v>0</v>
      </c>
      <c r="AG80" s="171">
        <f t="shared" ref="AG80:BJ80" si="37">SUBTOTAL(9,AG81:AG89)</f>
        <v>0</v>
      </c>
      <c r="AH80" s="171">
        <f t="shared" si="37"/>
        <v>0</v>
      </c>
      <c r="AI80" s="171">
        <f t="shared" si="37"/>
        <v>0</v>
      </c>
      <c r="AJ80" s="171">
        <f t="shared" si="37"/>
        <v>0</v>
      </c>
      <c r="AK80" s="171">
        <f t="shared" si="37"/>
        <v>0</v>
      </c>
      <c r="AL80" s="171">
        <f t="shared" si="37"/>
        <v>0</v>
      </c>
      <c r="AM80" s="171">
        <f t="shared" si="37"/>
        <v>0</v>
      </c>
      <c r="AN80" s="171">
        <f t="shared" si="37"/>
        <v>0</v>
      </c>
      <c r="AO80" s="171">
        <f t="shared" si="37"/>
        <v>0</v>
      </c>
      <c r="AP80" s="171">
        <f t="shared" si="37"/>
        <v>0</v>
      </c>
      <c r="AQ80" s="171">
        <f t="shared" si="37"/>
        <v>0</v>
      </c>
      <c r="AR80" s="171">
        <f t="shared" si="37"/>
        <v>0</v>
      </c>
      <c r="AS80" s="171">
        <f t="shared" si="37"/>
        <v>0</v>
      </c>
      <c r="AT80" s="171">
        <f t="shared" si="37"/>
        <v>0</v>
      </c>
      <c r="AU80" s="171">
        <f t="shared" si="37"/>
        <v>0</v>
      </c>
      <c r="AV80" s="171">
        <f t="shared" si="37"/>
        <v>0</v>
      </c>
      <c r="AW80" s="171">
        <f t="shared" si="37"/>
        <v>0</v>
      </c>
      <c r="AX80" s="171">
        <f t="shared" si="37"/>
        <v>0</v>
      </c>
      <c r="AY80" s="171">
        <f t="shared" si="37"/>
        <v>0</v>
      </c>
      <c r="AZ80" s="171">
        <f t="shared" si="37"/>
        <v>0</v>
      </c>
      <c r="BA80" s="171">
        <f t="shared" si="37"/>
        <v>0</v>
      </c>
      <c r="BB80" s="171">
        <f t="shared" si="37"/>
        <v>0</v>
      </c>
      <c r="BC80" s="171">
        <f t="shared" si="37"/>
        <v>0</v>
      </c>
      <c r="BD80" s="171">
        <f t="shared" si="37"/>
        <v>0</v>
      </c>
      <c r="BE80" s="171">
        <f t="shared" si="37"/>
        <v>0</v>
      </c>
      <c r="BF80" s="171">
        <f t="shared" si="37"/>
        <v>0</v>
      </c>
      <c r="BG80" s="171">
        <f t="shared" si="37"/>
        <v>0</v>
      </c>
      <c r="BH80" s="171">
        <f t="shared" si="37"/>
        <v>0</v>
      </c>
      <c r="BI80" s="171">
        <f t="shared" si="37"/>
        <v>0</v>
      </c>
      <c r="BJ80" s="171">
        <f t="shared" si="37"/>
        <v>0</v>
      </c>
      <c r="BK80" s="277"/>
    </row>
    <row r="81" spans="1:63" s="125" customFormat="1">
      <c r="A81" s="123"/>
      <c r="B81" s="123"/>
      <c r="C81" s="97" t="s">
        <v>70</v>
      </c>
      <c r="D81" s="330"/>
      <c r="E81" s="330"/>
      <c r="F81" s="330"/>
      <c r="G81" s="330"/>
      <c r="H81" s="124"/>
      <c r="I81" s="168">
        <f t="shared" si="25"/>
        <v>0</v>
      </c>
      <c r="J81" s="171">
        <f t="shared" si="26"/>
        <v>0</v>
      </c>
      <c r="K81" s="168">
        <f t="shared" si="27"/>
        <v>0</v>
      </c>
      <c r="L81" s="169"/>
      <c r="M81" s="268"/>
      <c r="N81" s="171">
        <f t="shared" si="28"/>
        <v>0</v>
      </c>
      <c r="O81" s="240"/>
      <c r="P81" s="240"/>
      <c r="Q81" s="171">
        <f t="shared" si="29"/>
        <v>0</v>
      </c>
      <c r="R81" s="240"/>
      <c r="S81" s="240"/>
      <c r="T81" s="171">
        <f t="shared" si="30"/>
        <v>0</v>
      </c>
      <c r="U81" s="240"/>
      <c r="V81" s="240"/>
      <c r="W81" s="171">
        <f t="shared" si="31"/>
        <v>0</v>
      </c>
      <c r="X81" s="240"/>
      <c r="Y81" s="240"/>
      <c r="Z81" s="171">
        <f t="shared" si="32"/>
        <v>0</v>
      </c>
      <c r="AA81" s="240"/>
      <c r="AB81" s="240"/>
      <c r="AC81" s="168"/>
      <c r="AD81" s="169"/>
      <c r="AE81" s="170" t="str">
        <f t="shared" si="33"/>
        <v>II.1.1</v>
      </c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277"/>
    </row>
    <row r="82" spans="1:63" s="125" customFormat="1">
      <c r="A82" s="123"/>
      <c r="B82" s="123"/>
      <c r="C82" s="99" t="s">
        <v>71</v>
      </c>
      <c r="D82" s="331"/>
      <c r="E82" s="331"/>
      <c r="F82" s="331"/>
      <c r="G82" s="331"/>
      <c r="H82" s="100" t="s">
        <v>34</v>
      </c>
      <c r="I82" s="168">
        <f t="shared" si="25"/>
        <v>0</v>
      </c>
      <c r="J82" s="171">
        <f t="shared" si="26"/>
        <v>0</v>
      </c>
      <c r="K82" s="168">
        <f t="shared" si="27"/>
        <v>0</v>
      </c>
      <c r="L82" s="169"/>
      <c r="M82" s="268"/>
      <c r="N82" s="171">
        <f t="shared" si="28"/>
        <v>0</v>
      </c>
      <c r="O82" s="240">
        <f>SUBTOTAL(9,O83:O84)</f>
        <v>0</v>
      </c>
      <c r="P82" s="240">
        <f>SUBTOTAL(9,P83:P84)</f>
        <v>0</v>
      </c>
      <c r="Q82" s="171">
        <f t="shared" si="29"/>
        <v>0</v>
      </c>
      <c r="R82" s="240">
        <f>SUBTOTAL(9,R83:R84)</f>
        <v>0</v>
      </c>
      <c r="S82" s="240">
        <f>SUBTOTAL(9,S83:S84)</f>
        <v>0</v>
      </c>
      <c r="T82" s="171">
        <f t="shared" si="30"/>
        <v>0</v>
      </c>
      <c r="U82" s="240">
        <f>SUBTOTAL(9,U83:U84)</f>
        <v>0</v>
      </c>
      <c r="V82" s="240">
        <f>SUBTOTAL(9,V83:V84)</f>
        <v>0</v>
      </c>
      <c r="W82" s="171">
        <f t="shared" si="31"/>
        <v>0</v>
      </c>
      <c r="X82" s="240">
        <f>SUBTOTAL(9,X83:X84)</f>
        <v>0</v>
      </c>
      <c r="Y82" s="240">
        <f>SUBTOTAL(9,Y83:Y84)</f>
        <v>0</v>
      </c>
      <c r="Z82" s="171">
        <f t="shared" si="32"/>
        <v>0</v>
      </c>
      <c r="AA82" s="240">
        <f>SUBTOTAL(9,AA83:AA84)</f>
        <v>0</v>
      </c>
      <c r="AB82" s="240">
        <f>SUBTOTAL(9,AB83:AB84)</f>
        <v>0</v>
      </c>
      <c r="AC82" s="168"/>
      <c r="AD82" s="169"/>
      <c r="AE82" s="170" t="str">
        <f t="shared" si="33"/>
        <v>II.1.1.1</v>
      </c>
      <c r="AF82" s="171">
        <f t="shared" ref="AF82:BJ82" si="38">SUBTOTAL(9,AF83:AF84)</f>
        <v>0</v>
      </c>
      <c r="AG82" s="171">
        <f t="shared" si="38"/>
        <v>0</v>
      </c>
      <c r="AH82" s="171">
        <f t="shared" si="38"/>
        <v>0</v>
      </c>
      <c r="AI82" s="171">
        <f t="shared" si="38"/>
        <v>0</v>
      </c>
      <c r="AJ82" s="171">
        <f t="shared" si="38"/>
        <v>0</v>
      </c>
      <c r="AK82" s="171">
        <f t="shared" si="38"/>
        <v>0</v>
      </c>
      <c r="AL82" s="171">
        <f t="shared" si="38"/>
        <v>0</v>
      </c>
      <c r="AM82" s="171">
        <f t="shared" si="38"/>
        <v>0</v>
      </c>
      <c r="AN82" s="171">
        <f t="shared" si="38"/>
        <v>0</v>
      </c>
      <c r="AO82" s="171">
        <f t="shared" si="38"/>
        <v>0</v>
      </c>
      <c r="AP82" s="171">
        <f t="shared" si="38"/>
        <v>0</v>
      </c>
      <c r="AQ82" s="171">
        <f t="shared" si="38"/>
        <v>0</v>
      </c>
      <c r="AR82" s="171">
        <f t="shared" si="38"/>
        <v>0</v>
      </c>
      <c r="AS82" s="171">
        <f t="shared" si="38"/>
        <v>0</v>
      </c>
      <c r="AT82" s="171">
        <f t="shared" si="38"/>
        <v>0</v>
      </c>
      <c r="AU82" s="171">
        <f t="shared" si="38"/>
        <v>0</v>
      </c>
      <c r="AV82" s="171">
        <f t="shared" si="38"/>
        <v>0</v>
      </c>
      <c r="AW82" s="171">
        <f t="shared" si="38"/>
        <v>0</v>
      </c>
      <c r="AX82" s="171">
        <f t="shared" si="38"/>
        <v>0</v>
      </c>
      <c r="AY82" s="171">
        <f t="shared" si="38"/>
        <v>0</v>
      </c>
      <c r="AZ82" s="171">
        <f t="shared" si="38"/>
        <v>0</v>
      </c>
      <c r="BA82" s="171">
        <f t="shared" si="38"/>
        <v>0</v>
      </c>
      <c r="BB82" s="171">
        <f t="shared" si="38"/>
        <v>0</v>
      </c>
      <c r="BC82" s="171">
        <f t="shared" si="38"/>
        <v>0</v>
      </c>
      <c r="BD82" s="171">
        <f t="shared" si="38"/>
        <v>0</v>
      </c>
      <c r="BE82" s="171">
        <f t="shared" si="38"/>
        <v>0</v>
      </c>
      <c r="BF82" s="171">
        <f t="shared" si="38"/>
        <v>0</v>
      </c>
      <c r="BG82" s="171">
        <f t="shared" si="38"/>
        <v>0</v>
      </c>
      <c r="BH82" s="171">
        <f t="shared" si="38"/>
        <v>0</v>
      </c>
      <c r="BI82" s="171">
        <f t="shared" si="38"/>
        <v>0</v>
      </c>
      <c r="BJ82" s="171">
        <f t="shared" si="38"/>
        <v>0</v>
      </c>
      <c r="BK82" s="277"/>
    </row>
    <row r="83" spans="1:63">
      <c r="C83" s="101" t="s">
        <v>72</v>
      </c>
      <c r="D83" s="332"/>
      <c r="E83" s="332"/>
      <c r="F83" s="332"/>
      <c r="G83" s="332"/>
      <c r="H83" s="114" t="s">
        <v>36</v>
      </c>
      <c r="I83" s="176">
        <f t="shared" si="25"/>
        <v>0</v>
      </c>
      <c r="J83" s="179">
        <f t="shared" si="26"/>
        <v>0</v>
      </c>
      <c r="K83" s="176">
        <f t="shared" si="27"/>
        <v>0</v>
      </c>
      <c r="L83" s="177"/>
      <c r="M83" s="270"/>
      <c r="N83" s="179">
        <f t="shared" si="28"/>
        <v>0</v>
      </c>
      <c r="O83" s="241"/>
      <c r="P83" s="241"/>
      <c r="Q83" s="179">
        <f t="shared" si="29"/>
        <v>0</v>
      </c>
      <c r="R83" s="241"/>
      <c r="S83" s="241"/>
      <c r="T83" s="179">
        <f t="shared" si="30"/>
        <v>0</v>
      </c>
      <c r="U83" s="241"/>
      <c r="V83" s="241"/>
      <c r="W83" s="179">
        <f t="shared" si="31"/>
        <v>0</v>
      </c>
      <c r="X83" s="241"/>
      <c r="Y83" s="241"/>
      <c r="Z83" s="179">
        <f t="shared" si="32"/>
        <v>0</v>
      </c>
      <c r="AA83" s="241"/>
      <c r="AB83" s="241"/>
      <c r="AC83" s="176"/>
      <c r="AD83" s="177"/>
      <c r="AE83" s="178" t="str">
        <f t="shared" si="33"/>
        <v>II.1.1.1.1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73</v>
      </c>
      <c r="D84" s="332"/>
      <c r="E84" s="332"/>
      <c r="F84" s="332"/>
      <c r="G84" s="332"/>
      <c r="H84" s="114" t="s">
        <v>44</v>
      </c>
      <c r="I84" s="176">
        <f t="shared" si="25"/>
        <v>0</v>
      </c>
      <c r="J84" s="179">
        <f t="shared" si="26"/>
        <v>0</v>
      </c>
      <c r="K84" s="176">
        <f t="shared" si="27"/>
        <v>0</v>
      </c>
      <c r="L84" s="177"/>
      <c r="M84" s="270"/>
      <c r="N84" s="179">
        <f t="shared" si="28"/>
        <v>0</v>
      </c>
      <c r="O84" s="241"/>
      <c r="P84" s="241"/>
      <c r="Q84" s="179">
        <f t="shared" si="29"/>
        <v>0</v>
      </c>
      <c r="R84" s="241"/>
      <c r="S84" s="241"/>
      <c r="T84" s="179">
        <f t="shared" si="30"/>
        <v>0</v>
      </c>
      <c r="U84" s="241"/>
      <c r="V84" s="241"/>
      <c r="W84" s="179">
        <f t="shared" si="31"/>
        <v>0</v>
      </c>
      <c r="X84" s="241"/>
      <c r="Y84" s="241"/>
      <c r="Z84" s="179">
        <f t="shared" si="32"/>
        <v>0</v>
      </c>
      <c r="AA84" s="241"/>
      <c r="AB84" s="241"/>
      <c r="AC84" s="176"/>
      <c r="AD84" s="177"/>
      <c r="AE84" s="178" t="str">
        <f t="shared" si="33"/>
        <v>II.1.1.1.2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 s="125" customFormat="1">
      <c r="A85" s="123"/>
      <c r="B85" s="123"/>
      <c r="C85" s="99" t="s">
        <v>74</v>
      </c>
      <c r="D85" s="331"/>
      <c r="E85" s="331"/>
      <c r="F85" s="331"/>
      <c r="G85" s="331"/>
      <c r="H85" s="100" t="s">
        <v>32</v>
      </c>
      <c r="I85" s="168">
        <f t="shared" si="25"/>
        <v>0</v>
      </c>
      <c r="J85" s="171">
        <f t="shared" si="26"/>
        <v>0</v>
      </c>
      <c r="K85" s="168">
        <f t="shared" si="27"/>
        <v>0</v>
      </c>
      <c r="L85" s="169"/>
      <c r="M85" s="268"/>
      <c r="N85" s="171">
        <f t="shared" si="28"/>
        <v>0</v>
      </c>
      <c r="O85" s="240">
        <f>SUBTOTAL(9,O86:O89)</f>
        <v>0</v>
      </c>
      <c r="P85" s="240">
        <f>SUBTOTAL(9,P86:P89)</f>
        <v>0</v>
      </c>
      <c r="Q85" s="171">
        <f t="shared" si="29"/>
        <v>0</v>
      </c>
      <c r="R85" s="240">
        <f>SUBTOTAL(9,R86:R89)</f>
        <v>0</v>
      </c>
      <c r="S85" s="240">
        <f>SUBTOTAL(9,S86:S89)</f>
        <v>0</v>
      </c>
      <c r="T85" s="171">
        <f t="shared" si="30"/>
        <v>0</v>
      </c>
      <c r="U85" s="240">
        <f>SUBTOTAL(9,U86:U89)</f>
        <v>0</v>
      </c>
      <c r="V85" s="240">
        <f>SUBTOTAL(9,V86:V89)</f>
        <v>0</v>
      </c>
      <c r="W85" s="171">
        <f t="shared" si="31"/>
        <v>0</v>
      </c>
      <c r="X85" s="240">
        <f>SUBTOTAL(9,X86:X89)</f>
        <v>0</v>
      </c>
      <c r="Y85" s="240">
        <f>SUBTOTAL(9,Y86:Y89)</f>
        <v>0</v>
      </c>
      <c r="Z85" s="171">
        <f t="shared" si="32"/>
        <v>0</v>
      </c>
      <c r="AA85" s="240">
        <f>SUBTOTAL(9,AA86:AA89)</f>
        <v>0</v>
      </c>
      <c r="AB85" s="240">
        <f>SUBTOTAL(9,AB86:AB89)</f>
        <v>0</v>
      </c>
      <c r="AC85" s="168"/>
      <c r="AD85" s="169"/>
      <c r="AE85" s="170" t="str">
        <f t="shared" si="33"/>
        <v>II.1.1.2</v>
      </c>
      <c r="AF85" s="171">
        <f>SUBTOTAL(9,AF86:AF89)</f>
        <v>0</v>
      </c>
      <c r="AG85" s="171">
        <f t="shared" ref="AG85:BJ85" si="39">SUBTOTAL(9,AG86:AG89)</f>
        <v>0</v>
      </c>
      <c r="AH85" s="171">
        <f t="shared" si="39"/>
        <v>0</v>
      </c>
      <c r="AI85" s="171">
        <f t="shared" si="39"/>
        <v>0</v>
      </c>
      <c r="AJ85" s="171">
        <f t="shared" si="39"/>
        <v>0</v>
      </c>
      <c r="AK85" s="171">
        <f t="shared" si="39"/>
        <v>0</v>
      </c>
      <c r="AL85" s="171">
        <f t="shared" si="39"/>
        <v>0</v>
      </c>
      <c r="AM85" s="171">
        <f t="shared" si="39"/>
        <v>0</v>
      </c>
      <c r="AN85" s="171">
        <f t="shared" si="39"/>
        <v>0</v>
      </c>
      <c r="AO85" s="171">
        <f t="shared" si="39"/>
        <v>0</v>
      </c>
      <c r="AP85" s="171">
        <f t="shared" si="39"/>
        <v>0</v>
      </c>
      <c r="AQ85" s="171">
        <f t="shared" si="39"/>
        <v>0</v>
      </c>
      <c r="AR85" s="171">
        <f t="shared" si="39"/>
        <v>0</v>
      </c>
      <c r="AS85" s="171">
        <f t="shared" si="39"/>
        <v>0</v>
      </c>
      <c r="AT85" s="171">
        <f t="shared" si="39"/>
        <v>0</v>
      </c>
      <c r="AU85" s="171">
        <f t="shared" si="39"/>
        <v>0</v>
      </c>
      <c r="AV85" s="171">
        <f t="shared" si="39"/>
        <v>0</v>
      </c>
      <c r="AW85" s="171">
        <f t="shared" si="39"/>
        <v>0</v>
      </c>
      <c r="AX85" s="171">
        <f t="shared" si="39"/>
        <v>0</v>
      </c>
      <c r="AY85" s="171">
        <f t="shared" si="39"/>
        <v>0</v>
      </c>
      <c r="AZ85" s="171">
        <f t="shared" si="39"/>
        <v>0</v>
      </c>
      <c r="BA85" s="171">
        <f t="shared" si="39"/>
        <v>0</v>
      </c>
      <c r="BB85" s="171">
        <f t="shared" si="39"/>
        <v>0</v>
      </c>
      <c r="BC85" s="171">
        <f t="shared" si="39"/>
        <v>0</v>
      </c>
      <c r="BD85" s="171">
        <f t="shared" si="39"/>
        <v>0</v>
      </c>
      <c r="BE85" s="171">
        <f t="shared" si="39"/>
        <v>0</v>
      </c>
      <c r="BF85" s="171">
        <f t="shared" si="39"/>
        <v>0</v>
      </c>
      <c r="BG85" s="171">
        <f t="shared" si="39"/>
        <v>0</v>
      </c>
      <c r="BH85" s="171">
        <f t="shared" si="39"/>
        <v>0</v>
      </c>
      <c r="BI85" s="171">
        <f t="shared" si="39"/>
        <v>0</v>
      </c>
      <c r="BJ85" s="171">
        <f t="shared" si="39"/>
        <v>0</v>
      </c>
      <c r="BK85" s="277"/>
    </row>
    <row r="86" spans="1:63">
      <c r="C86" s="101" t="s">
        <v>75</v>
      </c>
      <c r="D86" s="332"/>
      <c r="E86" s="332"/>
      <c r="F86" s="332"/>
      <c r="G86" s="332"/>
      <c r="H86" s="114" t="s">
        <v>45</v>
      </c>
      <c r="I86" s="176">
        <f t="shared" si="25"/>
        <v>0</v>
      </c>
      <c r="J86" s="179">
        <f t="shared" si="26"/>
        <v>0</v>
      </c>
      <c r="K86" s="176">
        <f t="shared" si="27"/>
        <v>0</v>
      </c>
      <c r="L86" s="177"/>
      <c r="M86" s="270"/>
      <c r="N86" s="179">
        <f t="shared" si="28"/>
        <v>0</v>
      </c>
      <c r="O86" s="241"/>
      <c r="P86" s="241"/>
      <c r="Q86" s="179">
        <f t="shared" si="29"/>
        <v>0</v>
      </c>
      <c r="R86" s="241"/>
      <c r="S86" s="241"/>
      <c r="T86" s="179">
        <f t="shared" si="30"/>
        <v>0</v>
      </c>
      <c r="U86" s="241"/>
      <c r="V86" s="241"/>
      <c r="W86" s="179">
        <f t="shared" si="31"/>
        <v>0</v>
      </c>
      <c r="X86" s="241"/>
      <c r="Y86" s="241"/>
      <c r="Z86" s="179">
        <f t="shared" si="32"/>
        <v>0</v>
      </c>
      <c r="AA86" s="241"/>
      <c r="AB86" s="241"/>
      <c r="AC86" s="176"/>
      <c r="AD86" s="177"/>
      <c r="AE86" s="178" t="str">
        <f t="shared" si="33"/>
        <v>II.1.1.2.1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 t="s">
        <v>76</v>
      </c>
      <c r="D87" s="332"/>
      <c r="E87" s="332"/>
      <c r="F87" s="332"/>
      <c r="G87" s="332"/>
      <c r="H87" s="114" t="s">
        <v>46</v>
      </c>
      <c r="I87" s="176">
        <f t="shared" si="25"/>
        <v>0</v>
      </c>
      <c r="J87" s="179">
        <f t="shared" si="26"/>
        <v>0</v>
      </c>
      <c r="K87" s="176">
        <f t="shared" si="27"/>
        <v>0</v>
      </c>
      <c r="L87" s="177"/>
      <c r="M87" s="270"/>
      <c r="N87" s="179">
        <f t="shared" si="28"/>
        <v>0</v>
      </c>
      <c r="O87" s="241"/>
      <c r="P87" s="241"/>
      <c r="Q87" s="179">
        <f t="shared" si="29"/>
        <v>0</v>
      </c>
      <c r="R87" s="241"/>
      <c r="S87" s="241"/>
      <c r="T87" s="179">
        <f t="shared" si="30"/>
        <v>0</v>
      </c>
      <c r="U87" s="241"/>
      <c r="V87" s="241"/>
      <c r="W87" s="179">
        <f t="shared" si="31"/>
        <v>0</v>
      </c>
      <c r="X87" s="241"/>
      <c r="Y87" s="241"/>
      <c r="Z87" s="179">
        <f t="shared" si="32"/>
        <v>0</v>
      </c>
      <c r="AA87" s="241"/>
      <c r="AB87" s="241"/>
      <c r="AC87" s="176"/>
      <c r="AD87" s="177"/>
      <c r="AE87" s="178" t="str">
        <f t="shared" si="33"/>
        <v>II.1.1.2.2</v>
      </c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01" t="s">
        <v>77</v>
      </c>
      <c r="D88" s="332"/>
      <c r="E88" s="332"/>
      <c r="F88" s="332"/>
      <c r="G88" s="332"/>
      <c r="H88" s="114" t="s">
        <v>33</v>
      </c>
      <c r="I88" s="176">
        <f t="shared" si="25"/>
        <v>0</v>
      </c>
      <c r="J88" s="179">
        <f t="shared" si="26"/>
        <v>0</v>
      </c>
      <c r="K88" s="176">
        <f t="shared" si="27"/>
        <v>0</v>
      </c>
      <c r="L88" s="177"/>
      <c r="M88" s="270"/>
      <c r="N88" s="179">
        <f t="shared" si="28"/>
        <v>0</v>
      </c>
      <c r="O88" s="241"/>
      <c r="P88" s="241"/>
      <c r="Q88" s="179">
        <f t="shared" si="29"/>
        <v>0</v>
      </c>
      <c r="R88" s="241"/>
      <c r="S88" s="241"/>
      <c r="T88" s="179">
        <f t="shared" si="30"/>
        <v>0</v>
      </c>
      <c r="U88" s="241"/>
      <c r="V88" s="241"/>
      <c r="W88" s="179">
        <f t="shared" si="31"/>
        <v>0</v>
      </c>
      <c r="X88" s="241"/>
      <c r="Y88" s="241"/>
      <c r="Z88" s="179">
        <f t="shared" si="32"/>
        <v>0</v>
      </c>
      <c r="AA88" s="241"/>
      <c r="AB88" s="241"/>
      <c r="AC88" s="176"/>
      <c r="AD88" s="177"/>
      <c r="AE88" s="178" t="str">
        <f t="shared" si="33"/>
        <v>II.1.1.2.3</v>
      </c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279"/>
    </row>
    <row r="89" spans="1:63">
      <c r="C89" s="101" t="s">
        <v>78</v>
      </c>
      <c r="D89" s="332"/>
      <c r="E89" s="332"/>
      <c r="F89" s="332"/>
      <c r="G89" s="332"/>
      <c r="H89" s="114" t="s">
        <v>35</v>
      </c>
      <c r="I89" s="176">
        <f t="shared" si="25"/>
        <v>0</v>
      </c>
      <c r="J89" s="179">
        <f t="shared" si="26"/>
        <v>0</v>
      </c>
      <c r="K89" s="176">
        <f t="shared" si="27"/>
        <v>0</v>
      </c>
      <c r="L89" s="177"/>
      <c r="M89" s="270"/>
      <c r="N89" s="179">
        <f t="shared" si="28"/>
        <v>0</v>
      </c>
      <c r="O89" s="241"/>
      <c r="P89" s="241"/>
      <c r="Q89" s="179">
        <f t="shared" si="29"/>
        <v>0</v>
      </c>
      <c r="R89" s="241"/>
      <c r="S89" s="241"/>
      <c r="T89" s="179">
        <f t="shared" si="30"/>
        <v>0</v>
      </c>
      <c r="U89" s="241"/>
      <c r="V89" s="241"/>
      <c r="W89" s="179">
        <f t="shared" si="31"/>
        <v>0</v>
      </c>
      <c r="X89" s="241"/>
      <c r="Y89" s="241"/>
      <c r="Z89" s="179">
        <f t="shared" si="32"/>
        <v>0</v>
      </c>
      <c r="AA89" s="241"/>
      <c r="AB89" s="241"/>
      <c r="AC89" s="176"/>
      <c r="AD89" s="177"/>
      <c r="AE89" s="178" t="str">
        <f t="shared" si="33"/>
        <v>II.1.1.2.4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>
      <c r="C90" s="101"/>
      <c r="D90" s="332"/>
      <c r="E90" s="332"/>
      <c r="F90" s="332"/>
      <c r="G90" s="332"/>
      <c r="H90" s="114"/>
      <c r="I90" s="286"/>
      <c r="J90" s="261"/>
      <c r="K90" s="176"/>
      <c r="L90" s="177"/>
      <c r="M90" s="270"/>
      <c r="N90" s="179"/>
      <c r="O90" s="241"/>
      <c r="P90" s="241"/>
      <c r="Q90" s="179"/>
      <c r="R90" s="241"/>
      <c r="S90" s="241"/>
      <c r="T90" s="179"/>
      <c r="U90" s="241"/>
      <c r="V90" s="241"/>
      <c r="W90" s="179"/>
      <c r="X90" s="241"/>
      <c r="Y90" s="241"/>
      <c r="Z90" s="179"/>
      <c r="AA90" s="241"/>
      <c r="AB90" s="241"/>
      <c r="AC90" s="176"/>
      <c r="AD90" s="177"/>
      <c r="AE90" s="178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K90" s="279"/>
    </row>
    <row r="91" spans="1:63">
      <c r="C91" s="118"/>
      <c r="D91" s="333"/>
      <c r="E91" s="333"/>
      <c r="F91" s="333"/>
      <c r="G91" s="333"/>
      <c r="H91" s="119"/>
      <c r="I91" s="180"/>
      <c r="J91" s="260"/>
      <c r="K91" s="180"/>
      <c r="L91" s="177"/>
      <c r="M91" s="276"/>
      <c r="N91" s="181"/>
      <c r="O91" s="242"/>
      <c r="P91" s="242"/>
      <c r="Q91" s="181"/>
      <c r="R91" s="242"/>
      <c r="S91" s="242"/>
      <c r="T91" s="181"/>
      <c r="U91" s="242"/>
      <c r="V91" s="242"/>
      <c r="W91" s="181"/>
      <c r="X91" s="242"/>
      <c r="Y91" s="242"/>
      <c r="Z91" s="181"/>
      <c r="AA91" s="242"/>
      <c r="AB91" s="242"/>
      <c r="AC91" s="182"/>
      <c r="AD91" s="177"/>
      <c r="AE91" s="183"/>
      <c r="AF91" s="184"/>
      <c r="AG91" s="184"/>
      <c r="AH91" s="184"/>
      <c r="AI91" s="184"/>
      <c r="AJ91" s="184"/>
      <c r="AK91" s="184"/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4"/>
      <c r="BA91" s="184"/>
      <c r="BB91" s="184"/>
      <c r="BC91" s="184"/>
      <c r="BD91" s="184"/>
      <c r="BE91" s="184"/>
      <c r="BF91" s="184"/>
      <c r="BG91" s="184"/>
      <c r="BH91" s="184"/>
      <c r="BI91" s="184"/>
      <c r="BJ91" s="184"/>
      <c r="BK91" s="279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>
      <c r="A93" s="123"/>
      <c r="B93" s="123"/>
      <c r="C93" s="115" t="s">
        <v>86</v>
      </c>
      <c r="D93" s="334"/>
      <c r="E93" s="334"/>
      <c r="F93" s="334"/>
      <c r="G93" s="334"/>
      <c r="H93" s="113" t="s">
        <v>85</v>
      </c>
      <c r="I93" s="168">
        <f t="shared" ref="I93:I101" si="40">SUMIFS($N93:$AC93,$N$4:$AC$4,"W*")</f>
        <v>0</v>
      </c>
      <c r="J93" s="171">
        <f t="shared" ref="J93:J101" si="41">SUMIFS($N93:$AC93,$N$4:$AC$4,"F*")</f>
        <v>0</v>
      </c>
      <c r="K93" s="168">
        <f t="shared" ref="K93:K101" si="42">SUMIFS($N93:$AC93,$N$4:$AC$4,"B*")</f>
        <v>0</v>
      </c>
      <c r="L93" s="169"/>
      <c r="M93" s="268"/>
      <c r="N93" s="171">
        <f t="shared" ref="N93:N101" si="43">SUMIFS($AF93:$BJ93,$AF$3:$BJ$3,N$3)</f>
        <v>0</v>
      </c>
      <c r="O93" s="240">
        <f>SUBTOTAL(9,O94:O101)</f>
        <v>0</v>
      </c>
      <c r="P93" s="240">
        <f>SUBTOTAL(9,P94:P101)</f>
        <v>0</v>
      </c>
      <c r="Q93" s="171">
        <f t="shared" ref="Q93:Q101" si="44">SUMIFS($AF93:$BJ93,$AF$3:$BJ$3,Q$3)</f>
        <v>0</v>
      </c>
      <c r="R93" s="240">
        <f>SUBTOTAL(9,R94:R101)</f>
        <v>0</v>
      </c>
      <c r="S93" s="240">
        <f>SUBTOTAL(9,S94:S101)</f>
        <v>0</v>
      </c>
      <c r="T93" s="171">
        <f t="shared" ref="T93:T101" si="45">SUMIFS($AF93:$BJ93,$AF$3:$BJ$3,T$3)</f>
        <v>0</v>
      </c>
      <c r="U93" s="240">
        <f>SUBTOTAL(9,U94:U101)</f>
        <v>0</v>
      </c>
      <c r="V93" s="240">
        <f>SUBTOTAL(9,V94:V101)</f>
        <v>0</v>
      </c>
      <c r="W93" s="171">
        <f t="shared" ref="W93:W101" si="46">SUMIFS($AF93:$BJ93,$AF$3:$BJ$3,W$3)</f>
        <v>0</v>
      </c>
      <c r="X93" s="240">
        <f>SUBTOTAL(9,X94:X101)</f>
        <v>0</v>
      </c>
      <c r="Y93" s="240">
        <f>SUBTOTAL(9,Y94:Y101)</f>
        <v>0</v>
      </c>
      <c r="Z93" s="171">
        <f t="shared" ref="Z93:Z101" si="47">SUMIFS($AF93:$BJ93,$AF$3:$BJ$3,Z$3)</f>
        <v>0</v>
      </c>
      <c r="AA93" s="240">
        <f>SUBTOTAL(9,AA94:AA101)</f>
        <v>0</v>
      </c>
      <c r="AB93" s="240">
        <f>SUBTOTAL(9,AB94:AB101)</f>
        <v>0</v>
      </c>
      <c r="AC93" s="168"/>
      <c r="AD93" s="169"/>
      <c r="AE93" s="170" t="str">
        <f t="shared" ref="AE93:AE101" si="48">C93</f>
        <v>III</v>
      </c>
      <c r="AF93" s="171">
        <f t="shared" ref="AF93:BJ93" si="49">SUBTOTAL(9,AF94:AF101)</f>
        <v>0</v>
      </c>
      <c r="AG93" s="171">
        <f t="shared" si="49"/>
        <v>0</v>
      </c>
      <c r="AH93" s="171">
        <f t="shared" si="49"/>
        <v>0</v>
      </c>
      <c r="AI93" s="171">
        <f t="shared" si="49"/>
        <v>0</v>
      </c>
      <c r="AJ93" s="171">
        <f t="shared" si="49"/>
        <v>0</v>
      </c>
      <c r="AK93" s="171">
        <f t="shared" si="49"/>
        <v>0</v>
      </c>
      <c r="AL93" s="171">
        <f t="shared" si="49"/>
        <v>0</v>
      </c>
      <c r="AM93" s="171">
        <f t="shared" si="49"/>
        <v>0</v>
      </c>
      <c r="AN93" s="171">
        <f t="shared" si="49"/>
        <v>0</v>
      </c>
      <c r="AO93" s="171">
        <f t="shared" si="49"/>
        <v>0</v>
      </c>
      <c r="AP93" s="171">
        <f t="shared" si="49"/>
        <v>0</v>
      </c>
      <c r="AQ93" s="171">
        <f t="shared" si="49"/>
        <v>0</v>
      </c>
      <c r="AR93" s="171">
        <f t="shared" si="49"/>
        <v>0</v>
      </c>
      <c r="AS93" s="171">
        <f t="shared" si="49"/>
        <v>0</v>
      </c>
      <c r="AT93" s="171">
        <f t="shared" si="49"/>
        <v>0</v>
      </c>
      <c r="AU93" s="171">
        <f t="shared" si="49"/>
        <v>0</v>
      </c>
      <c r="AV93" s="171">
        <f t="shared" si="49"/>
        <v>0</v>
      </c>
      <c r="AW93" s="171">
        <f t="shared" si="49"/>
        <v>0</v>
      </c>
      <c r="AX93" s="171">
        <f t="shared" si="49"/>
        <v>0</v>
      </c>
      <c r="AY93" s="171">
        <f t="shared" si="49"/>
        <v>0</v>
      </c>
      <c r="AZ93" s="171">
        <f t="shared" si="49"/>
        <v>0</v>
      </c>
      <c r="BA93" s="171">
        <f t="shared" si="49"/>
        <v>0</v>
      </c>
      <c r="BB93" s="171">
        <f t="shared" si="49"/>
        <v>0</v>
      </c>
      <c r="BC93" s="171">
        <f t="shared" si="49"/>
        <v>0</v>
      </c>
      <c r="BD93" s="171">
        <f t="shared" si="49"/>
        <v>0</v>
      </c>
      <c r="BE93" s="171">
        <f t="shared" si="49"/>
        <v>0</v>
      </c>
      <c r="BF93" s="171">
        <f t="shared" si="49"/>
        <v>0</v>
      </c>
      <c r="BG93" s="171">
        <f t="shared" si="49"/>
        <v>0</v>
      </c>
      <c r="BH93" s="171">
        <f t="shared" si="49"/>
        <v>0</v>
      </c>
      <c r="BI93" s="171">
        <f t="shared" si="49"/>
        <v>0</v>
      </c>
      <c r="BJ93" s="171">
        <f t="shared" si="49"/>
        <v>0</v>
      </c>
      <c r="BK93" s="277"/>
    </row>
    <row r="94" spans="1:63" s="125" customFormat="1">
      <c r="A94" s="123"/>
      <c r="B94" s="123"/>
      <c r="C94" s="97" t="s">
        <v>87</v>
      </c>
      <c r="D94" s="330"/>
      <c r="E94" s="330"/>
      <c r="F94" s="330"/>
      <c r="G94" s="330"/>
      <c r="H94" s="98" t="s">
        <v>88</v>
      </c>
      <c r="I94" s="168">
        <f t="shared" si="40"/>
        <v>0</v>
      </c>
      <c r="J94" s="171">
        <f t="shared" si="41"/>
        <v>0</v>
      </c>
      <c r="K94" s="168">
        <f t="shared" si="42"/>
        <v>0</v>
      </c>
      <c r="L94" s="169"/>
      <c r="M94" s="268"/>
      <c r="N94" s="171">
        <f t="shared" si="43"/>
        <v>0</v>
      </c>
      <c r="O94" s="240">
        <f>SUBTOTAL(9,O95:O101)</f>
        <v>0</v>
      </c>
      <c r="P94" s="240">
        <f>SUBTOTAL(9,P95:P101)</f>
        <v>0</v>
      </c>
      <c r="Q94" s="171">
        <f t="shared" si="44"/>
        <v>0</v>
      </c>
      <c r="R94" s="240">
        <f>SUBTOTAL(9,R95:R101)</f>
        <v>0</v>
      </c>
      <c r="S94" s="240">
        <f>SUBTOTAL(9,S95:S101)</f>
        <v>0</v>
      </c>
      <c r="T94" s="171">
        <f t="shared" si="45"/>
        <v>0</v>
      </c>
      <c r="U94" s="240">
        <f>SUBTOTAL(9,U95:U101)</f>
        <v>0</v>
      </c>
      <c r="V94" s="240">
        <f>SUBTOTAL(9,V95:V101)</f>
        <v>0</v>
      </c>
      <c r="W94" s="171">
        <f t="shared" si="46"/>
        <v>0</v>
      </c>
      <c r="X94" s="240">
        <f>SUBTOTAL(9,X95:X101)</f>
        <v>0</v>
      </c>
      <c r="Y94" s="240">
        <f>SUBTOTAL(9,Y95:Y101)</f>
        <v>0</v>
      </c>
      <c r="Z94" s="171">
        <f t="shared" si="47"/>
        <v>0</v>
      </c>
      <c r="AA94" s="240">
        <f>SUBTOTAL(9,AA95:AA101)</f>
        <v>0</v>
      </c>
      <c r="AB94" s="240">
        <f>SUBTOTAL(9,AB95:AB101)</f>
        <v>0</v>
      </c>
      <c r="AC94" s="168"/>
      <c r="AD94" s="169"/>
      <c r="AE94" s="170" t="str">
        <f t="shared" si="48"/>
        <v>III.1</v>
      </c>
      <c r="AF94" s="171">
        <f t="shared" ref="AF94:BJ94" si="50">SUBTOTAL(9,AF95:AF101)</f>
        <v>0</v>
      </c>
      <c r="AG94" s="171">
        <f t="shared" si="50"/>
        <v>0</v>
      </c>
      <c r="AH94" s="171">
        <f t="shared" si="50"/>
        <v>0</v>
      </c>
      <c r="AI94" s="171">
        <f t="shared" si="50"/>
        <v>0</v>
      </c>
      <c r="AJ94" s="171">
        <f t="shared" si="50"/>
        <v>0</v>
      </c>
      <c r="AK94" s="171">
        <f t="shared" si="50"/>
        <v>0</v>
      </c>
      <c r="AL94" s="171">
        <f t="shared" si="50"/>
        <v>0</v>
      </c>
      <c r="AM94" s="171">
        <f t="shared" si="50"/>
        <v>0</v>
      </c>
      <c r="AN94" s="171">
        <f t="shared" si="50"/>
        <v>0</v>
      </c>
      <c r="AO94" s="171">
        <f t="shared" si="50"/>
        <v>0</v>
      </c>
      <c r="AP94" s="171">
        <f t="shared" si="50"/>
        <v>0</v>
      </c>
      <c r="AQ94" s="171">
        <f t="shared" si="50"/>
        <v>0</v>
      </c>
      <c r="AR94" s="171">
        <f t="shared" si="50"/>
        <v>0</v>
      </c>
      <c r="AS94" s="171">
        <f t="shared" si="50"/>
        <v>0</v>
      </c>
      <c r="AT94" s="171">
        <f t="shared" si="50"/>
        <v>0</v>
      </c>
      <c r="AU94" s="171">
        <f t="shared" si="50"/>
        <v>0</v>
      </c>
      <c r="AV94" s="171">
        <f t="shared" si="50"/>
        <v>0</v>
      </c>
      <c r="AW94" s="171">
        <f t="shared" si="50"/>
        <v>0</v>
      </c>
      <c r="AX94" s="171">
        <f t="shared" si="50"/>
        <v>0</v>
      </c>
      <c r="AY94" s="171">
        <f t="shared" si="50"/>
        <v>0</v>
      </c>
      <c r="AZ94" s="171">
        <f t="shared" si="50"/>
        <v>0</v>
      </c>
      <c r="BA94" s="171">
        <f t="shared" si="50"/>
        <v>0</v>
      </c>
      <c r="BB94" s="171">
        <f t="shared" si="50"/>
        <v>0</v>
      </c>
      <c r="BC94" s="171">
        <f t="shared" si="50"/>
        <v>0</v>
      </c>
      <c r="BD94" s="171">
        <f t="shared" si="50"/>
        <v>0</v>
      </c>
      <c r="BE94" s="171">
        <f t="shared" si="50"/>
        <v>0</v>
      </c>
      <c r="BF94" s="171">
        <f t="shared" si="50"/>
        <v>0</v>
      </c>
      <c r="BG94" s="171">
        <f t="shared" si="50"/>
        <v>0</v>
      </c>
      <c r="BH94" s="171">
        <f t="shared" si="50"/>
        <v>0</v>
      </c>
      <c r="BI94" s="171">
        <f t="shared" si="50"/>
        <v>0</v>
      </c>
      <c r="BJ94" s="171">
        <f t="shared" si="50"/>
        <v>0</v>
      </c>
      <c r="BK94" s="277"/>
    </row>
    <row r="95" spans="1:63" s="192" customFormat="1">
      <c r="A95" s="185"/>
      <c r="B95" s="185"/>
      <c r="C95" s="186" t="s">
        <v>89</v>
      </c>
      <c r="D95" s="335"/>
      <c r="E95" s="335"/>
      <c r="F95" s="335"/>
      <c r="G95" s="335"/>
      <c r="H95" s="187" t="s">
        <v>37</v>
      </c>
      <c r="I95" s="188">
        <f t="shared" si="40"/>
        <v>0</v>
      </c>
      <c r="J95" s="191">
        <f t="shared" si="41"/>
        <v>0</v>
      </c>
      <c r="K95" s="188">
        <f t="shared" si="42"/>
        <v>0</v>
      </c>
      <c r="L95" s="189"/>
      <c r="M95" s="272"/>
      <c r="N95" s="191">
        <f t="shared" si="43"/>
        <v>0</v>
      </c>
      <c r="O95" s="243"/>
      <c r="P95" s="243"/>
      <c r="Q95" s="191">
        <f t="shared" si="44"/>
        <v>0</v>
      </c>
      <c r="R95" s="243"/>
      <c r="S95" s="243"/>
      <c r="T95" s="191">
        <f t="shared" si="45"/>
        <v>0</v>
      </c>
      <c r="U95" s="243"/>
      <c r="V95" s="243"/>
      <c r="W95" s="191">
        <f t="shared" si="46"/>
        <v>0</v>
      </c>
      <c r="X95" s="243"/>
      <c r="Y95" s="243"/>
      <c r="Z95" s="191">
        <f t="shared" si="47"/>
        <v>0</v>
      </c>
      <c r="AA95" s="243"/>
      <c r="AB95" s="243"/>
      <c r="AC95" s="188"/>
      <c r="AD95" s="189"/>
      <c r="AE95" s="190" t="str">
        <f t="shared" si="48"/>
        <v>III.1.1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90</v>
      </c>
      <c r="D96" s="335"/>
      <c r="E96" s="335"/>
      <c r="F96" s="335"/>
      <c r="G96" s="335"/>
      <c r="H96" s="187" t="s">
        <v>38</v>
      </c>
      <c r="I96" s="188">
        <f t="shared" si="40"/>
        <v>0</v>
      </c>
      <c r="J96" s="191">
        <f t="shared" si="41"/>
        <v>0</v>
      </c>
      <c r="K96" s="188">
        <f t="shared" si="42"/>
        <v>0</v>
      </c>
      <c r="L96" s="189"/>
      <c r="M96" s="272"/>
      <c r="N96" s="191">
        <f t="shared" si="43"/>
        <v>0</v>
      </c>
      <c r="O96" s="243"/>
      <c r="P96" s="243"/>
      <c r="Q96" s="191">
        <f t="shared" si="44"/>
        <v>0</v>
      </c>
      <c r="R96" s="243"/>
      <c r="S96" s="243"/>
      <c r="T96" s="191">
        <f t="shared" si="45"/>
        <v>0</v>
      </c>
      <c r="U96" s="243"/>
      <c r="V96" s="243"/>
      <c r="W96" s="191">
        <f t="shared" si="46"/>
        <v>0</v>
      </c>
      <c r="X96" s="243"/>
      <c r="Y96" s="243"/>
      <c r="Z96" s="191">
        <f t="shared" si="47"/>
        <v>0</v>
      </c>
      <c r="AA96" s="243"/>
      <c r="AB96" s="243"/>
      <c r="AC96" s="188"/>
      <c r="AD96" s="189"/>
      <c r="AE96" s="190" t="str">
        <f t="shared" si="48"/>
        <v>III.1.2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91</v>
      </c>
      <c r="D97" s="335"/>
      <c r="E97" s="335"/>
      <c r="F97" s="335"/>
      <c r="G97" s="335"/>
      <c r="H97" s="187" t="s">
        <v>39</v>
      </c>
      <c r="I97" s="188">
        <f t="shared" si="40"/>
        <v>0</v>
      </c>
      <c r="J97" s="191">
        <f t="shared" si="41"/>
        <v>0</v>
      </c>
      <c r="K97" s="188">
        <f t="shared" si="42"/>
        <v>0</v>
      </c>
      <c r="L97" s="189"/>
      <c r="M97" s="272"/>
      <c r="N97" s="191">
        <f t="shared" si="43"/>
        <v>0</v>
      </c>
      <c r="O97" s="243"/>
      <c r="P97" s="243"/>
      <c r="Q97" s="191">
        <f t="shared" si="44"/>
        <v>0</v>
      </c>
      <c r="R97" s="243"/>
      <c r="S97" s="243"/>
      <c r="T97" s="191">
        <f t="shared" si="45"/>
        <v>0</v>
      </c>
      <c r="U97" s="243"/>
      <c r="V97" s="243"/>
      <c r="W97" s="191">
        <f t="shared" si="46"/>
        <v>0</v>
      </c>
      <c r="X97" s="243"/>
      <c r="Y97" s="243"/>
      <c r="Z97" s="191">
        <f t="shared" si="47"/>
        <v>0</v>
      </c>
      <c r="AA97" s="243"/>
      <c r="AB97" s="243"/>
      <c r="AC97" s="188"/>
      <c r="AD97" s="189"/>
      <c r="AE97" s="190" t="str">
        <f t="shared" si="48"/>
        <v>III.1.3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92</v>
      </c>
      <c r="D98" s="335"/>
      <c r="E98" s="335"/>
      <c r="F98" s="335"/>
      <c r="G98" s="335"/>
      <c r="H98" s="187" t="s">
        <v>40</v>
      </c>
      <c r="I98" s="188">
        <f t="shared" si="40"/>
        <v>0</v>
      </c>
      <c r="J98" s="191">
        <f t="shared" si="41"/>
        <v>0</v>
      </c>
      <c r="K98" s="188">
        <f t="shared" si="42"/>
        <v>0</v>
      </c>
      <c r="L98" s="189"/>
      <c r="M98" s="272"/>
      <c r="N98" s="191">
        <f t="shared" si="43"/>
        <v>0</v>
      </c>
      <c r="O98" s="243"/>
      <c r="P98" s="243"/>
      <c r="Q98" s="191">
        <f t="shared" si="44"/>
        <v>0</v>
      </c>
      <c r="R98" s="243"/>
      <c r="S98" s="243"/>
      <c r="T98" s="191">
        <f t="shared" si="45"/>
        <v>0</v>
      </c>
      <c r="U98" s="243"/>
      <c r="V98" s="243"/>
      <c r="W98" s="191">
        <f t="shared" si="46"/>
        <v>0</v>
      </c>
      <c r="X98" s="243"/>
      <c r="Y98" s="243"/>
      <c r="Z98" s="191">
        <f t="shared" si="47"/>
        <v>0</v>
      </c>
      <c r="AA98" s="243"/>
      <c r="AB98" s="243"/>
      <c r="AC98" s="188"/>
      <c r="AD98" s="189"/>
      <c r="AE98" s="190" t="str">
        <f t="shared" si="48"/>
        <v>III.1.4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 t="s">
        <v>93</v>
      </c>
      <c r="D99" s="335"/>
      <c r="E99" s="335"/>
      <c r="F99" s="335"/>
      <c r="G99" s="335"/>
      <c r="H99" s="187" t="s">
        <v>41</v>
      </c>
      <c r="I99" s="188">
        <f t="shared" si="40"/>
        <v>0</v>
      </c>
      <c r="J99" s="191">
        <f t="shared" si="41"/>
        <v>0</v>
      </c>
      <c r="K99" s="188">
        <f t="shared" si="42"/>
        <v>0</v>
      </c>
      <c r="L99" s="189"/>
      <c r="M99" s="272"/>
      <c r="N99" s="191">
        <f t="shared" si="43"/>
        <v>0</v>
      </c>
      <c r="O99" s="243"/>
      <c r="P99" s="243"/>
      <c r="Q99" s="191">
        <f t="shared" si="44"/>
        <v>0</v>
      </c>
      <c r="R99" s="243"/>
      <c r="S99" s="243"/>
      <c r="T99" s="191">
        <f t="shared" si="45"/>
        <v>0</v>
      </c>
      <c r="U99" s="243"/>
      <c r="V99" s="243"/>
      <c r="W99" s="191">
        <f t="shared" si="46"/>
        <v>0</v>
      </c>
      <c r="X99" s="243"/>
      <c r="Y99" s="243"/>
      <c r="Z99" s="191">
        <f t="shared" si="47"/>
        <v>0</v>
      </c>
      <c r="AA99" s="243"/>
      <c r="AB99" s="243"/>
      <c r="AC99" s="188"/>
      <c r="AD99" s="189"/>
      <c r="AE99" s="190" t="str">
        <f t="shared" si="48"/>
        <v>III.1.5</v>
      </c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186" t="s">
        <v>94</v>
      </c>
      <c r="D100" s="335"/>
      <c r="E100" s="335"/>
      <c r="F100" s="335"/>
      <c r="G100" s="335"/>
      <c r="H100" s="187" t="s">
        <v>42</v>
      </c>
      <c r="I100" s="188">
        <f t="shared" si="40"/>
        <v>0</v>
      </c>
      <c r="J100" s="191">
        <f t="shared" si="41"/>
        <v>0</v>
      </c>
      <c r="K100" s="188">
        <f t="shared" si="42"/>
        <v>0</v>
      </c>
      <c r="L100" s="189"/>
      <c r="M100" s="272"/>
      <c r="N100" s="191">
        <f t="shared" si="43"/>
        <v>0</v>
      </c>
      <c r="O100" s="243"/>
      <c r="P100" s="243"/>
      <c r="Q100" s="191">
        <f t="shared" si="44"/>
        <v>0</v>
      </c>
      <c r="R100" s="243"/>
      <c r="S100" s="243"/>
      <c r="T100" s="191">
        <f t="shared" si="45"/>
        <v>0</v>
      </c>
      <c r="U100" s="243"/>
      <c r="V100" s="243"/>
      <c r="W100" s="191">
        <f t="shared" si="46"/>
        <v>0</v>
      </c>
      <c r="X100" s="243"/>
      <c r="Y100" s="243"/>
      <c r="Z100" s="191">
        <f t="shared" si="47"/>
        <v>0</v>
      </c>
      <c r="AA100" s="243"/>
      <c r="AB100" s="243"/>
      <c r="AC100" s="188"/>
      <c r="AD100" s="189"/>
      <c r="AE100" s="190" t="str">
        <f t="shared" si="48"/>
        <v>III.1.6</v>
      </c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280"/>
    </row>
    <row r="101" spans="1:63" s="192" customFormat="1">
      <c r="A101" s="185"/>
      <c r="B101" s="185"/>
      <c r="C101" s="186" t="s">
        <v>95</v>
      </c>
      <c r="D101" s="335"/>
      <c r="E101" s="335"/>
      <c r="F101" s="335"/>
      <c r="G101" s="335"/>
      <c r="H101" s="187" t="s">
        <v>43</v>
      </c>
      <c r="I101" s="188">
        <f t="shared" si="40"/>
        <v>0</v>
      </c>
      <c r="J101" s="191">
        <f t="shared" si="41"/>
        <v>0</v>
      </c>
      <c r="K101" s="188">
        <f t="shared" si="42"/>
        <v>0</v>
      </c>
      <c r="L101" s="189"/>
      <c r="M101" s="272"/>
      <c r="N101" s="191">
        <f t="shared" si="43"/>
        <v>0</v>
      </c>
      <c r="O101" s="243"/>
      <c r="P101" s="243"/>
      <c r="Q101" s="191">
        <f t="shared" si="44"/>
        <v>0</v>
      </c>
      <c r="R101" s="243"/>
      <c r="S101" s="243"/>
      <c r="T101" s="191">
        <f t="shared" si="45"/>
        <v>0</v>
      </c>
      <c r="U101" s="243"/>
      <c r="V101" s="243"/>
      <c r="W101" s="191">
        <f t="shared" si="46"/>
        <v>0</v>
      </c>
      <c r="X101" s="243"/>
      <c r="Y101" s="243"/>
      <c r="Z101" s="191">
        <f t="shared" si="47"/>
        <v>0</v>
      </c>
      <c r="AA101" s="243"/>
      <c r="AB101" s="243"/>
      <c r="AC101" s="188"/>
      <c r="AD101" s="189"/>
      <c r="AE101" s="190" t="str">
        <f t="shared" si="48"/>
        <v>III.1.7</v>
      </c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280"/>
    </row>
    <row r="102" spans="1:63" s="192" customFormat="1">
      <c r="A102" s="185"/>
      <c r="B102" s="185"/>
      <c r="C102" s="186"/>
      <c r="D102" s="335"/>
      <c r="E102" s="335"/>
      <c r="F102" s="335"/>
      <c r="G102" s="335"/>
      <c r="H102" s="193"/>
      <c r="I102" s="288"/>
      <c r="J102" s="263"/>
      <c r="K102" s="188"/>
      <c r="L102" s="189"/>
      <c r="M102" s="272"/>
      <c r="N102" s="191"/>
      <c r="O102" s="243"/>
      <c r="P102" s="243"/>
      <c r="Q102" s="191"/>
      <c r="R102" s="243"/>
      <c r="S102" s="243"/>
      <c r="T102" s="191"/>
      <c r="U102" s="243"/>
      <c r="V102" s="243"/>
      <c r="W102" s="191"/>
      <c r="X102" s="243"/>
      <c r="Y102" s="243"/>
      <c r="Z102" s="191"/>
      <c r="AA102" s="243"/>
      <c r="AB102" s="243"/>
      <c r="AC102" s="188"/>
      <c r="AD102" s="189"/>
      <c r="AE102" s="190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280"/>
    </row>
    <row r="103" spans="1:63" s="192" customFormat="1">
      <c r="A103" s="185"/>
      <c r="B103" s="185"/>
      <c r="C103" s="211"/>
      <c r="D103" s="336"/>
      <c r="E103" s="336"/>
      <c r="F103" s="336"/>
      <c r="G103" s="336"/>
      <c r="H103" s="212"/>
      <c r="I103" s="213"/>
      <c r="J103" s="259"/>
      <c r="K103" s="213"/>
      <c r="L103" s="189"/>
      <c r="M103" s="275"/>
      <c r="N103" s="214"/>
      <c r="O103" s="244"/>
      <c r="P103" s="244"/>
      <c r="Q103" s="214"/>
      <c r="R103" s="244"/>
      <c r="S103" s="244"/>
      <c r="T103" s="214"/>
      <c r="U103" s="244"/>
      <c r="V103" s="244"/>
      <c r="W103" s="214"/>
      <c r="X103" s="244"/>
      <c r="Y103" s="244"/>
      <c r="Z103" s="214"/>
      <c r="AA103" s="244"/>
      <c r="AB103" s="244"/>
      <c r="AC103" s="215"/>
      <c r="AD103" s="189"/>
      <c r="AE103" s="216"/>
      <c r="AF103" s="217"/>
      <c r="AG103" s="217"/>
      <c r="AH103" s="217"/>
      <c r="AI103" s="217"/>
      <c r="AJ103" s="217"/>
      <c r="AK103" s="217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82"/>
    </row>
    <row r="104" spans="1:63">
      <c r="C104" s="99"/>
      <c r="D104" s="331"/>
      <c r="E104" s="331"/>
      <c r="F104" s="331"/>
      <c r="G104" s="331"/>
      <c r="H104" s="100"/>
      <c r="I104" s="287"/>
      <c r="J104" s="262"/>
      <c r="K104" s="176"/>
      <c r="L104" s="177"/>
      <c r="M104" s="270"/>
      <c r="N104" s="179"/>
      <c r="O104" s="241"/>
      <c r="P104" s="241"/>
      <c r="Q104" s="179"/>
      <c r="R104" s="241"/>
      <c r="S104" s="241"/>
      <c r="T104" s="179"/>
      <c r="U104" s="241"/>
      <c r="V104" s="241"/>
      <c r="W104" s="179"/>
      <c r="X104" s="241"/>
      <c r="Y104" s="241"/>
      <c r="Z104" s="179"/>
      <c r="AA104" s="241"/>
      <c r="AB104" s="241"/>
      <c r="AC104" s="176"/>
      <c r="AD104" s="177"/>
      <c r="AE104" s="178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279"/>
    </row>
    <row r="105" spans="1:63" s="125" customFormat="1" ht="15" thickBot="1">
      <c r="A105" s="123"/>
      <c r="B105" s="123"/>
      <c r="C105" s="99" t="s">
        <v>312</v>
      </c>
      <c r="D105" s="331"/>
      <c r="E105" s="331"/>
      <c r="F105" s="331"/>
      <c r="G105" s="331"/>
      <c r="H105" s="100" t="s">
        <v>313</v>
      </c>
      <c r="I105" s="168">
        <f>SUMIFS($N105:$AC105,$N$4:$AC$4,"W*")</f>
        <v>0</v>
      </c>
      <c r="J105" s="171">
        <f>SUMIFS($N105:$AC105,$N$4:$AC$4,"F*")</f>
        <v>0</v>
      </c>
      <c r="K105" s="168">
        <f>SUMIFS($N105:$AC105,$N$4:$AC$4,"B*")</f>
        <v>31467286051.338512</v>
      </c>
      <c r="L105" s="169"/>
      <c r="M105" s="268"/>
      <c r="N105" s="171">
        <f>SUMIFS($AF105:$BJ105,$AF$3:$BJ$3,N$3)</f>
        <v>0</v>
      </c>
      <c r="O105" s="240">
        <f>SUBTOTAL(9,O7:O101)</f>
        <v>0</v>
      </c>
      <c r="P105" s="240">
        <f>SUBTOTAL(9,P8:P104)</f>
        <v>31467286051.338512</v>
      </c>
      <c r="Q105" s="171">
        <f>SUMIFS($AF105:$BJ105,$AF$3:$BJ$3,Q$3)</f>
        <v>0</v>
      </c>
      <c r="R105" s="240"/>
      <c r="S105" s="240"/>
      <c r="T105" s="171">
        <f>SUMIFS($AF105:$BJ105,$AF$3:$BJ$3,T$3)</f>
        <v>0</v>
      </c>
      <c r="U105" s="240"/>
      <c r="V105" s="240"/>
      <c r="W105" s="171">
        <f>SUMIFS($AF105:$BJ105,$AF$3:$BJ$3,W$3)</f>
        <v>0</v>
      </c>
      <c r="X105" s="240"/>
      <c r="Y105" s="240"/>
      <c r="Z105" s="171">
        <f>SUMIFS($AF105:$BJ105,$AF$3:$BJ$3,Z$3)</f>
        <v>0</v>
      </c>
      <c r="AA105" s="240"/>
      <c r="AB105" s="240"/>
      <c r="AC105" s="274"/>
      <c r="AD105" s="169"/>
      <c r="AE105" s="170" t="str">
        <f>C105</f>
        <v>SUM</v>
      </c>
      <c r="AF105" s="210">
        <f t="shared" ref="AF105:BJ105" si="51">SUMIFS(AF$5:AF$104,$AE$5:$AE$104,"I") + SUMIFS(AF$5:AF$104,$AE$5:$AE$104,"II")+ SUMIFS(AF$5:AF$104,$AE$5:$AE$104,"III")</f>
        <v>0</v>
      </c>
      <c r="AG105" s="210">
        <f t="shared" si="51"/>
        <v>0</v>
      </c>
      <c r="AH105" s="210">
        <f t="shared" si="51"/>
        <v>0</v>
      </c>
      <c r="AI105" s="210">
        <f t="shared" si="51"/>
        <v>0</v>
      </c>
      <c r="AJ105" s="210">
        <f t="shared" si="51"/>
        <v>0</v>
      </c>
      <c r="AK105" s="210">
        <f t="shared" si="51"/>
        <v>0</v>
      </c>
      <c r="AL105" s="210">
        <f t="shared" si="51"/>
        <v>0</v>
      </c>
      <c r="AM105" s="210">
        <f t="shared" si="51"/>
        <v>0</v>
      </c>
      <c r="AN105" s="210">
        <f t="shared" si="51"/>
        <v>0</v>
      </c>
      <c r="AO105" s="210">
        <f t="shared" si="51"/>
        <v>0</v>
      </c>
      <c r="AP105" s="210">
        <f t="shared" si="51"/>
        <v>0</v>
      </c>
      <c r="AQ105" s="210">
        <f t="shared" si="51"/>
        <v>0</v>
      </c>
      <c r="AR105" s="210">
        <f t="shared" si="51"/>
        <v>0</v>
      </c>
      <c r="AS105" s="210">
        <f t="shared" si="51"/>
        <v>0</v>
      </c>
      <c r="AT105" s="210">
        <f t="shared" si="51"/>
        <v>0</v>
      </c>
      <c r="AU105" s="210">
        <f t="shared" si="51"/>
        <v>0</v>
      </c>
      <c r="AV105" s="210">
        <f t="shared" si="51"/>
        <v>0</v>
      </c>
      <c r="AW105" s="210">
        <f t="shared" si="51"/>
        <v>0</v>
      </c>
      <c r="AX105" s="210">
        <f t="shared" si="51"/>
        <v>0</v>
      </c>
      <c r="AY105" s="210">
        <f t="shared" si="51"/>
        <v>0</v>
      </c>
      <c r="AZ105" s="210">
        <f t="shared" si="51"/>
        <v>0</v>
      </c>
      <c r="BA105" s="210">
        <f t="shared" si="51"/>
        <v>0</v>
      </c>
      <c r="BB105" s="210">
        <f t="shared" si="51"/>
        <v>0</v>
      </c>
      <c r="BC105" s="210">
        <f t="shared" si="51"/>
        <v>0</v>
      </c>
      <c r="BD105" s="210">
        <f t="shared" si="51"/>
        <v>0</v>
      </c>
      <c r="BE105" s="210">
        <f t="shared" si="51"/>
        <v>0</v>
      </c>
      <c r="BF105" s="210">
        <f t="shared" si="51"/>
        <v>0</v>
      </c>
      <c r="BG105" s="210">
        <f t="shared" si="51"/>
        <v>0</v>
      </c>
      <c r="BH105" s="210">
        <f t="shared" si="51"/>
        <v>0</v>
      </c>
      <c r="BI105" s="210">
        <f t="shared" si="51"/>
        <v>0</v>
      </c>
      <c r="BJ105" s="210">
        <f t="shared" si="51"/>
        <v>0</v>
      </c>
      <c r="BK105" s="277"/>
    </row>
    <row r="106" spans="1:63" s="125" customFormat="1" ht="15.5" thickTop="1" thickBot="1">
      <c r="A106" s="123"/>
      <c r="B106" s="123"/>
      <c r="C106" s="116"/>
      <c r="D106" s="337"/>
      <c r="E106" s="337"/>
      <c r="F106" s="337"/>
      <c r="G106" s="337"/>
      <c r="H106" s="117"/>
      <c r="I106" s="208"/>
      <c r="J106" s="210"/>
      <c r="K106" s="208"/>
      <c r="L106" s="169"/>
      <c r="M106" s="273"/>
      <c r="N106" s="210"/>
      <c r="O106" s="245"/>
      <c r="P106" s="245"/>
      <c r="Q106" s="210"/>
      <c r="R106" s="245"/>
      <c r="S106" s="245"/>
      <c r="T106" s="210"/>
      <c r="U106" s="245"/>
      <c r="V106" s="245"/>
      <c r="W106" s="210"/>
      <c r="X106" s="245"/>
      <c r="Y106" s="245"/>
      <c r="Z106" s="210"/>
      <c r="AA106" s="245"/>
      <c r="AB106" s="245"/>
      <c r="AC106" s="208"/>
      <c r="AD106" s="169"/>
      <c r="AE106" s="209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81"/>
    </row>
    <row r="107" spans="1:63" ht="15" thickTop="1"/>
  </sheetData>
  <mergeCells count="2">
    <mergeCell ref="C3:C4"/>
    <mergeCell ref="H3:H4"/>
  </mergeCells>
  <conditionalFormatting sqref="AF5:BJ10 AF32:BJ44 AF71:BJ104 AF106:BJ1048576">
    <cfRule type="expression" dxfId="295" priority="61">
      <formula>_xlfn.ISFORMULA($AF5)</formula>
    </cfRule>
    <cfRule type="expression" dxfId="294" priority="62">
      <formula>COUNTA($AF5:$BJ5)=0</formula>
    </cfRule>
  </conditionalFormatting>
  <conditionalFormatting sqref="AF105:BJ105">
    <cfRule type="expression" dxfId="293" priority="59">
      <formula>_xlfn.ISFORMULA($AF105)</formula>
    </cfRule>
    <cfRule type="expression" dxfId="292" priority="60">
      <formula>COUNTA($AF105:$BJ105)=0</formula>
    </cfRule>
  </conditionalFormatting>
  <conditionalFormatting sqref="O5:P10 R5:S10 U5:V10 AA5:AB10 X5:Y10 AA32:AB44 X32:Y44 U32:V44 R32:S44 O32:P44 O71:P105 R71:S105 U71:V105 X71:Y105 AA71:AB105">
    <cfRule type="expression" dxfId="291" priority="57">
      <formula>_xlfn.ISFORMULA($O5)</formula>
    </cfRule>
    <cfRule type="expression" dxfId="290" priority="58">
      <formula>COUNTA($O5:$P5)=0</formula>
    </cfRule>
  </conditionalFormatting>
  <conditionalFormatting sqref="AF11:BJ11">
    <cfRule type="expression" dxfId="289" priority="55">
      <formula>_xlfn.ISFORMULA($AF11)</formula>
    </cfRule>
    <cfRule type="expression" dxfId="288" priority="56">
      <formula>COUNTA($AF11:$BJ11)=0</formula>
    </cfRule>
  </conditionalFormatting>
  <conditionalFormatting sqref="AA11:AB11 X11:Y11 U11:V11 R11:S11 O11:P11">
    <cfRule type="expression" dxfId="287" priority="53">
      <formula>_xlfn.ISFORMULA($O11)</formula>
    </cfRule>
    <cfRule type="expression" dxfId="286" priority="54">
      <formula>COUNTA($O11:$P11)=0</formula>
    </cfRule>
  </conditionalFormatting>
  <conditionalFormatting sqref="AF12:BJ15">
    <cfRule type="expression" dxfId="285" priority="51">
      <formula>_xlfn.ISFORMULA($AF12)</formula>
    </cfRule>
    <cfRule type="expression" dxfId="284" priority="52">
      <formula>COUNTA($AF12:$BJ12)=0</formula>
    </cfRule>
  </conditionalFormatting>
  <conditionalFormatting sqref="AA12:AB15 X12:Y15 U12:V15 R12:S15 O12:P15">
    <cfRule type="expression" dxfId="283" priority="49">
      <formula>_xlfn.ISFORMULA($O12)</formula>
    </cfRule>
    <cfRule type="expression" dxfId="282" priority="50">
      <formula>COUNTA($O12:$P12)=0</formula>
    </cfRule>
  </conditionalFormatting>
  <conditionalFormatting sqref="AF55:BJ61">
    <cfRule type="expression" dxfId="281" priority="47">
      <formula>_xlfn.ISFORMULA($AF55)</formula>
    </cfRule>
    <cfRule type="expression" dxfId="280" priority="48">
      <formula>COUNTA($AF55:$BJ55)=0</formula>
    </cfRule>
  </conditionalFormatting>
  <conditionalFormatting sqref="AA55:AB61 X55:Y61 U55:V61 R55:S61 O55:P61">
    <cfRule type="expression" dxfId="279" priority="45">
      <formula>_xlfn.ISFORMULA($O55)</formula>
    </cfRule>
    <cfRule type="expression" dxfId="278" priority="46">
      <formula>COUNTA($O55:$P55)=0</formula>
    </cfRule>
  </conditionalFormatting>
  <conditionalFormatting sqref="AF45:BJ54">
    <cfRule type="expression" dxfId="277" priority="43">
      <formula>_xlfn.ISFORMULA($AF45)</formula>
    </cfRule>
    <cfRule type="expression" dxfId="276" priority="44">
      <formula>COUNTA($AF45:$BJ45)=0</formula>
    </cfRule>
  </conditionalFormatting>
  <conditionalFormatting sqref="AA45:AB54 X45:Y54 U45:V54 R45:S54 O45:P54">
    <cfRule type="expression" dxfId="275" priority="41">
      <formula>_xlfn.ISFORMULA($O45)</formula>
    </cfRule>
    <cfRule type="expression" dxfId="274" priority="42">
      <formula>COUNTA($O45:$P45)=0</formula>
    </cfRule>
  </conditionalFormatting>
  <conditionalFormatting sqref="AF27:BJ27">
    <cfRule type="expression" dxfId="273" priority="39">
      <formula>_xlfn.ISFORMULA($AF27)</formula>
    </cfRule>
    <cfRule type="expression" dxfId="272" priority="40">
      <formula>COUNTA($AF27:$BJ27)=0</formula>
    </cfRule>
  </conditionalFormatting>
  <conditionalFormatting sqref="AA27:AB27 X27:Y27 U27:V27 R27:S27 O27:P27">
    <cfRule type="expression" dxfId="271" priority="37">
      <formula>_xlfn.ISFORMULA($O27)</formula>
    </cfRule>
    <cfRule type="expression" dxfId="270" priority="38">
      <formula>COUNTA($O27:$P27)=0</formula>
    </cfRule>
  </conditionalFormatting>
  <conditionalFormatting sqref="AF28:BJ31">
    <cfRule type="expression" dxfId="269" priority="35">
      <formula>_xlfn.ISFORMULA($AF28)</formula>
    </cfRule>
    <cfRule type="expression" dxfId="268" priority="36">
      <formula>COUNTA($AF28:$BJ28)=0</formula>
    </cfRule>
  </conditionalFormatting>
  <conditionalFormatting sqref="AA28:AB31 X28:Y31 U28:V31 R28:S31 O28:P31">
    <cfRule type="expression" dxfId="267" priority="33">
      <formula>_xlfn.ISFORMULA($O28)</formula>
    </cfRule>
    <cfRule type="expression" dxfId="266" priority="34">
      <formula>COUNTA($O28:$P28)=0</formula>
    </cfRule>
  </conditionalFormatting>
  <conditionalFormatting sqref="AF16:BJ16">
    <cfRule type="expression" dxfId="265" priority="31">
      <formula>_xlfn.ISFORMULA($AF16)</formula>
    </cfRule>
    <cfRule type="expression" dxfId="264" priority="32">
      <formula>COUNTA($AF16:$BJ16)=0</formula>
    </cfRule>
  </conditionalFormatting>
  <conditionalFormatting sqref="AA16:AB16 X16:Y16 U16:V16 R16:S16 O16:P16">
    <cfRule type="expression" dxfId="263" priority="29">
      <formula>_xlfn.ISFORMULA($O16)</formula>
    </cfRule>
    <cfRule type="expression" dxfId="262" priority="30">
      <formula>COUNTA($O16:$P16)=0</formula>
    </cfRule>
  </conditionalFormatting>
  <conditionalFormatting sqref="AF17:BJ18 AF25:BJ26">
    <cfRule type="expression" dxfId="261" priority="27">
      <formula>_xlfn.ISFORMULA($AF17)</formula>
    </cfRule>
    <cfRule type="expression" dxfId="260" priority="28">
      <formula>COUNTA($AF17:$BJ17)=0</formula>
    </cfRule>
  </conditionalFormatting>
  <conditionalFormatting sqref="AA17:AB18 X17:Y18 U17:V18 R17:S18 O17:P18 O25:P26 R25:S26 U25:V26 X25:Y26 AA25:AB26">
    <cfRule type="expression" dxfId="259" priority="25">
      <formula>_xlfn.ISFORMULA($O17)</formula>
    </cfRule>
    <cfRule type="expression" dxfId="258" priority="26">
      <formula>COUNTA($O17:$P17)=0</formula>
    </cfRule>
  </conditionalFormatting>
  <conditionalFormatting sqref="AF68:BJ70">
    <cfRule type="expression" dxfId="257" priority="23">
      <formula>_xlfn.ISFORMULA($AF68)</formula>
    </cfRule>
    <cfRule type="expression" dxfId="256" priority="24">
      <formula>COUNTA($AF68:$BJ68)=0</formula>
    </cfRule>
  </conditionalFormatting>
  <conditionalFormatting sqref="AA68:AB70 X68:Y70 U68:V70 R68:S70 O68:P70">
    <cfRule type="expression" dxfId="255" priority="21">
      <formula>_xlfn.ISFORMULA($O68)</formula>
    </cfRule>
    <cfRule type="expression" dxfId="254" priority="22">
      <formula>COUNTA($O68:$P68)=0</formula>
    </cfRule>
  </conditionalFormatting>
  <conditionalFormatting sqref="AF65:BJ67">
    <cfRule type="expression" dxfId="253" priority="19">
      <formula>_xlfn.ISFORMULA($AF65)</formula>
    </cfRule>
    <cfRule type="expression" dxfId="252" priority="20">
      <formula>COUNTA($AF65:$BJ65)=0</formula>
    </cfRule>
  </conditionalFormatting>
  <conditionalFormatting sqref="O65:P67 R65:S67 U65:V67 X65:Y67 AA65:AB67">
    <cfRule type="expression" dxfId="251" priority="17">
      <formula>_xlfn.ISFORMULA($O65)</formula>
    </cfRule>
    <cfRule type="expression" dxfId="250" priority="18">
      <formula>COUNTA($O65:$P65)=0</formula>
    </cfRule>
  </conditionalFormatting>
  <conditionalFormatting sqref="AF62:BJ64">
    <cfRule type="expression" dxfId="249" priority="15">
      <formula>_xlfn.ISFORMULA($AF62)</formula>
    </cfRule>
    <cfRule type="expression" dxfId="248" priority="16">
      <formula>COUNTA($AF62:$BJ62)=0</formula>
    </cfRule>
  </conditionalFormatting>
  <conditionalFormatting sqref="AA62:AB64 X62:Y64 U62:V64 R62:S64 O62:P64">
    <cfRule type="expression" dxfId="247" priority="13">
      <formula>_xlfn.ISFORMULA($O62)</formula>
    </cfRule>
    <cfRule type="expression" dxfId="246" priority="14">
      <formula>COUNTA($O62:$P62)=0</formula>
    </cfRule>
  </conditionalFormatting>
  <conditionalFormatting sqref="AF21:BJ21">
    <cfRule type="expression" dxfId="245" priority="11">
      <formula>_xlfn.ISFORMULA($AF21)</formula>
    </cfRule>
    <cfRule type="expression" dxfId="244" priority="12">
      <formula>COUNTA($AF21:$BJ21)=0</formula>
    </cfRule>
  </conditionalFormatting>
  <conditionalFormatting sqref="AA21:AB21 X21:Y21 U21:V21 R21:S21 O21:P21">
    <cfRule type="expression" dxfId="243" priority="9">
      <formula>_xlfn.ISFORMULA($O21)</formula>
    </cfRule>
    <cfRule type="expression" dxfId="242" priority="10">
      <formula>COUNTA($O21:$P21)=0</formula>
    </cfRule>
  </conditionalFormatting>
  <conditionalFormatting sqref="AF22:BJ24">
    <cfRule type="expression" dxfId="241" priority="7">
      <formula>_xlfn.ISFORMULA($AF22)</formula>
    </cfRule>
    <cfRule type="expression" dxfId="240" priority="8">
      <formula>COUNTA($AF22:$BJ22)=0</formula>
    </cfRule>
  </conditionalFormatting>
  <conditionalFormatting sqref="AA22:AB24 X22:Y24 U22:V24 R22:S24 O22:P24">
    <cfRule type="expression" dxfId="239" priority="5">
      <formula>_xlfn.ISFORMULA($O22)</formula>
    </cfRule>
    <cfRule type="expression" dxfId="238" priority="6">
      <formula>COUNTA($O22:$P22)=0</formula>
    </cfRule>
  </conditionalFormatting>
  <conditionalFormatting sqref="AF19:BJ20">
    <cfRule type="expression" dxfId="237" priority="3">
      <formula>_xlfn.ISFORMULA($AF19)</formula>
    </cfRule>
    <cfRule type="expression" dxfId="236" priority="4">
      <formula>COUNTA($AF19:$BJ19)=0</formula>
    </cfRule>
  </conditionalFormatting>
  <conditionalFormatting sqref="AA19:AB20 X19:Y20 U19:V20 R19:S20 O19:P20">
    <cfRule type="expression" dxfId="235" priority="1">
      <formula>_xlfn.ISFORMULA($O19)</formula>
    </cfRule>
    <cfRule type="expression" dxfId="234" priority="2">
      <formula>COUNTA($O19:$P19)=0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99341-0CE7-4501-AC4D-5375D96F6C2A}">
  <dimension ref="A1:BG82"/>
  <sheetViews>
    <sheetView zoomScale="60" zoomScaleNormal="60" workbookViewId="0">
      <pane xSplit="4" ySplit="4" topLeftCell="E9" activePane="bottomRight" state="frozen"/>
      <selection pane="topRight" activeCell="C1" sqref="C1"/>
      <selection pane="bottomLeft" activeCell="A3" sqref="A3"/>
      <selection pane="bottomRight" activeCell="F11" sqref="F11"/>
    </sheetView>
  </sheetViews>
  <sheetFormatPr defaultColWidth="24.6328125" defaultRowHeight="14.5" outlineLevelCol="1"/>
  <cols>
    <col min="1" max="2" width="1.6328125" customWidth="1"/>
    <col min="4" max="4" width="50.90625" customWidth="1"/>
    <col min="5" max="5" width="24.6328125" style="374"/>
    <col min="6" max="7" width="24.6328125" style="374" customWidth="1" outlineLevel="1"/>
    <col min="8" max="8" width="6.6328125" style="374" customWidth="1"/>
    <col min="9" max="9" width="1.6328125" customWidth="1"/>
    <col min="10" max="10" width="24.6328125" style="374"/>
    <col min="11" max="12" width="24.6328125" style="374" customWidth="1" outlineLevel="1"/>
    <col min="13" max="13" width="24.6328125" style="374"/>
    <col min="14" max="15" width="24.6328125" style="374" customWidth="1" outlineLevel="1"/>
    <col min="16" max="16" width="24.6328125" style="374"/>
    <col min="17" max="18" width="24.6328125" style="374" customWidth="1" outlineLevel="1"/>
    <col min="19" max="19" width="24.6328125" style="374"/>
    <col min="20" max="21" width="24.6328125" style="374" customWidth="1" outlineLevel="1"/>
    <col min="22" max="22" width="24.6328125" style="374"/>
    <col min="23" max="24" width="24.6328125" style="374" customWidth="1" outlineLevel="1"/>
    <col min="25" max="25" width="4.26953125" style="374" customWidth="1"/>
    <col min="26" max="27" width="6.6328125" style="374" customWidth="1"/>
    <col min="28" max="58" width="24.6328125" style="374"/>
    <col min="59" max="59" width="1.6328125" customWidth="1"/>
    <col min="60" max="16384" width="24.6328125" style="374"/>
  </cols>
  <sheetData>
    <row r="1" spans="1:59" customFormat="1" ht="6" customHeight="1"/>
    <row r="2" spans="1:59" customFormat="1" ht="6" customHeight="1" thickBot="1"/>
    <row r="3" spans="1:59" s="339" customFormat="1" ht="16" thickTop="1">
      <c r="C3" s="425" t="s">
        <v>0</v>
      </c>
      <c r="D3" s="427" t="s">
        <v>325</v>
      </c>
      <c r="E3" s="289">
        <f>DATE(YEAR('[1]CF YTD 2025'!$E$3),8,1)</f>
        <v>45870</v>
      </c>
      <c r="F3" s="284"/>
      <c r="G3" s="285"/>
      <c r="I3" s="340"/>
      <c r="J3" s="266">
        <v>1</v>
      </c>
      <c r="K3" s="238">
        <v>1</v>
      </c>
      <c r="L3" s="238">
        <v>1</v>
      </c>
      <c r="M3" s="234">
        <v>2</v>
      </c>
      <c r="N3" s="246">
        <v>2</v>
      </c>
      <c r="O3" s="246">
        <v>2</v>
      </c>
      <c r="P3" s="236">
        <v>3</v>
      </c>
      <c r="Q3" s="248">
        <v>3</v>
      </c>
      <c r="R3" s="248">
        <v>3</v>
      </c>
      <c r="S3" s="250">
        <v>4</v>
      </c>
      <c r="T3" s="251">
        <v>4</v>
      </c>
      <c r="U3" s="251">
        <v>4</v>
      </c>
      <c r="V3" s="254">
        <v>5</v>
      </c>
      <c r="W3" s="255">
        <v>5</v>
      </c>
      <c r="X3" s="255">
        <v>5</v>
      </c>
      <c r="Y3" s="341"/>
      <c r="AA3" s="340" t="s">
        <v>0</v>
      </c>
      <c r="AB3" s="342">
        <f t="shared" ref="AB3:BF3" si="0">IF(AB4="", "", IFERROR(
    INT((AB4 - (DATE(YEAR(AB4), MONTH(AB4), 1) - WEEKDAY(DATE(YEAR(AB4), MONTH(AB4), 1), 2) + 1)) / 7) + 1,
    ""
))</f>
        <v>1</v>
      </c>
      <c r="AC3" s="342">
        <f t="shared" si="0"/>
        <v>1</v>
      </c>
      <c r="AD3" s="342">
        <f t="shared" si="0"/>
        <v>1</v>
      </c>
      <c r="AE3" s="342">
        <f t="shared" si="0"/>
        <v>2</v>
      </c>
      <c r="AF3" s="342">
        <f t="shared" si="0"/>
        <v>2</v>
      </c>
      <c r="AG3" s="342">
        <f t="shared" si="0"/>
        <v>2</v>
      </c>
      <c r="AH3" s="342">
        <f t="shared" si="0"/>
        <v>2</v>
      </c>
      <c r="AI3" s="342">
        <f t="shared" si="0"/>
        <v>2</v>
      </c>
      <c r="AJ3" s="342">
        <f t="shared" si="0"/>
        <v>2</v>
      </c>
      <c r="AK3" s="342">
        <f t="shared" si="0"/>
        <v>2</v>
      </c>
      <c r="AL3" s="342">
        <f t="shared" si="0"/>
        <v>3</v>
      </c>
      <c r="AM3" s="342">
        <f t="shared" si="0"/>
        <v>3</v>
      </c>
      <c r="AN3" s="342">
        <f t="shared" si="0"/>
        <v>3</v>
      </c>
      <c r="AO3" s="342">
        <f t="shared" si="0"/>
        <v>3</v>
      </c>
      <c r="AP3" s="342">
        <f t="shared" si="0"/>
        <v>3</v>
      </c>
      <c r="AQ3" s="342">
        <f t="shared" si="0"/>
        <v>3</v>
      </c>
      <c r="AR3" s="342">
        <f t="shared" si="0"/>
        <v>3</v>
      </c>
      <c r="AS3" s="342">
        <f t="shared" si="0"/>
        <v>4</v>
      </c>
      <c r="AT3" s="342">
        <f t="shared" si="0"/>
        <v>4</v>
      </c>
      <c r="AU3" s="342">
        <f t="shared" si="0"/>
        <v>4</v>
      </c>
      <c r="AV3" s="342">
        <f t="shared" si="0"/>
        <v>4</v>
      </c>
      <c r="AW3" s="342">
        <f t="shared" si="0"/>
        <v>4</v>
      </c>
      <c r="AX3" s="342">
        <f t="shared" si="0"/>
        <v>4</v>
      </c>
      <c r="AY3" s="342">
        <f t="shared" si="0"/>
        <v>4</v>
      </c>
      <c r="AZ3" s="342">
        <f t="shared" si="0"/>
        <v>5</v>
      </c>
      <c r="BA3" s="342">
        <f t="shared" si="0"/>
        <v>5</v>
      </c>
      <c r="BB3" s="342">
        <f t="shared" si="0"/>
        <v>5</v>
      </c>
      <c r="BC3" s="342">
        <f t="shared" si="0"/>
        <v>5</v>
      </c>
      <c r="BD3" s="342">
        <f t="shared" si="0"/>
        <v>5</v>
      </c>
      <c r="BE3" s="342">
        <f t="shared" si="0"/>
        <v>5</v>
      </c>
      <c r="BF3" s="342">
        <f t="shared" si="0"/>
        <v>5</v>
      </c>
      <c r="BG3" s="343"/>
    </row>
    <row r="4" spans="1:59" s="339" customFormat="1" ht="15.5">
      <c r="C4" s="426"/>
      <c r="D4" s="428"/>
      <c r="E4" s="344" t="s">
        <v>324</v>
      </c>
      <c r="F4" s="233" t="s">
        <v>323</v>
      </c>
      <c r="G4" s="258" t="s">
        <v>230</v>
      </c>
      <c r="I4" s="345"/>
      <c r="J4" s="346" t="s">
        <v>2</v>
      </c>
      <c r="K4" s="239" t="str">
        <f>"F" &amp; K3 &amp; "/R" &amp; K3</f>
        <v>F1/R1</v>
      </c>
      <c r="L4" s="239" t="str">
        <f>"B"&amp;L3</f>
        <v>B1</v>
      </c>
      <c r="M4" s="347" t="s">
        <v>3</v>
      </c>
      <c r="N4" s="247" t="str">
        <f>"F" &amp; N3 &amp; "/R" &amp; N3</f>
        <v>F2/R2</v>
      </c>
      <c r="O4" s="247" t="str">
        <f>"B"&amp;O3</f>
        <v>B2</v>
      </c>
      <c r="P4" s="348" t="s">
        <v>4</v>
      </c>
      <c r="Q4" s="249" t="str">
        <f>"F" &amp; Q3 &amp; "/R" &amp; Q3</f>
        <v>F3/R3</v>
      </c>
      <c r="R4" s="249" t="str">
        <f>"B"&amp;R3</f>
        <v>B3</v>
      </c>
      <c r="S4" s="349" t="s">
        <v>5</v>
      </c>
      <c r="T4" s="253" t="str">
        <f>"F" &amp; T3 &amp; "/R" &amp; T3</f>
        <v>F4/R4</v>
      </c>
      <c r="U4" s="253" t="str">
        <f>"B"&amp;U3</f>
        <v>B4</v>
      </c>
      <c r="V4" s="350" t="s">
        <v>6</v>
      </c>
      <c r="W4" s="257" t="str">
        <f>"F" &amp; W3 &amp; "/R" &amp; W3</f>
        <v>F5/R5</v>
      </c>
      <c r="X4" s="257" t="str">
        <f>"B"&amp;X3</f>
        <v>B5</v>
      </c>
      <c r="Y4" s="344"/>
      <c r="AA4" s="345"/>
      <c r="AB4" s="351" cm="1">
        <f t="array" ref="AB4:BF4">TRANSPOSE(_xlfn.SEQUENCE(DAY(EOMONTH($E$3,0)),1,DATE(YEAR($E$3),MONTH($E$3),1)))</f>
        <v>45870</v>
      </c>
      <c r="AC4" s="351">
        <v>45871</v>
      </c>
      <c r="AD4" s="351">
        <v>45872</v>
      </c>
      <c r="AE4" s="351">
        <v>45873</v>
      </c>
      <c r="AF4" s="351">
        <v>45874</v>
      </c>
      <c r="AG4" s="351">
        <v>45875</v>
      </c>
      <c r="AH4" s="351">
        <v>45876</v>
      </c>
      <c r="AI4" s="351">
        <v>45877</v>
      </c>
      <c r="AJ4" s="351">
        <v>45878</v>
      </c>
      <c r="AK4" s="351">
        <v>45879</v>
      </c>
      <c r="AL4" s="351">
        <v>45880</v>
      </c>
      <c r="AM4" s="351">
        <v>45881</v>
      </c>
      <c r="AN4" s="351">
        <v>45882</v>
      </c>
      <c r="AO4" s="351">
        <v>45883</v>
      </c>
      <c r="AP4" s="351">
        <v>45884</v>
      </c>
      <c r="AQ4" s="351">
        <v>45885</v>
      </c>
      <c r="AR4" s="351">
        <v>45886</v>
      </c>
      <c r="AS4" s="351">
        <v>45887</v>
      </c>
      <c r="AT4" s="351">
        <v>45888</v>
      </c>
      <c r="AU4" s="351">
        <v>45889</v>
      </c>
      <c r="AV4" s="351">
        <v>45890</v>
      </c>
      <c r="AW4" s="351">
        <v>45891</v>
      </c>
      <c r="AX4" s="351">
        <v>45892</v>
      </c>
      <c r="AY4" s="351">
        <v>45893</v>
      </c>
      <c r="AZ4" s="351">
        <v>45894</v>
      </c>
      <c r="BA4" s="351">
        <v>45895</v>
      </c>
      <c r="BB4" s="351">
        <v>45896</v>
      </c>
      <c r="BC4" s="351">
        <v>45897</v>
      </c>
      <c r="BD4" s="351">
        <v>45898</v>
      </c>
      <c r="BE4" s="351">
        <v>45899</v>
      </c>
      <c r="BF4" s="351">
        <v>45900</v>
      </c>
      <c r="BG4" s="352"/>
    </row>
    <row r="5" spans="1:59" s="360" customFormat="1">
      <c r="A5" s="353"/>
      <c r="B5" s="353"/>
      <c r="C5" s="112" t="s">
        <v>7</v>
      </c>
      <c r="D5" s="113" t="s">
        <v>8</v>
      </c>
      <c r="E5" s="354">
        <f t="shared" ref="E5:E24" si="1">SUMIFS($J5:$Y5,$J$4:$Y$4,"W*")</f>
        <v>42</v>
      </c>
      <c r="F5" s="355">
        <f t="shared" ref="F5:F24" si="2">SUMIFS($J5:$Y5,$J$4:$Y$4,"F*")</f>
        <v>800</v>
      </c>
      <c r="G5" s="354">
        <f t="shared" ref="G5:G24" si="3">SUMIFS($J5:$Y5,$J$4:$Y$4,"B*")</f>
        <v>1600</v>
      </c>
      <c r="H5" s="355"/>
      <c r="I5" s="356"/>
      <c r="J5" s="355">
        <f t="shared" ref="J5:J24" si="4">SUMIFS($AB5:$BF5,$AB$3:$BF$3,J$3)</f>
        <v>3</v>
      </c>
      <c r="K5" s="357">
        <f>SUBTOTAL(9,K6:K14)</f>
        <v>100</v>
      </c>
      <c r="L5" s="357">
        <f>SUBTOTAL(9,L6:L14)</f>
        <v>200</v>
      </c>
      <c r="M5" s="355">
        <f t="shared" ref="M5:M24" si="5">SUMIFS($AB5:$BF5,$AB$3:$BF$3,M$3)</f>
        <v>15</v>
      </c>
      <c r="N5" s="357">
        <f>SUBTOTAL(9,N6:N14)</f>
        <v>200</v>
      </c>
      <c r="O5" s="357">
        <f>SUBTOTAL(9,O6:O14)</f>
        <v>400</v>
      </c>
      <c r="P5" s="355">
        <f t="shared" ref="P5:P24" si="6">SUMIFS($AB5:$BF5,$AB$3:$BF$3,P$3)</f>
        <v>24</v>
      </c>
      <c r="Q5" s="357">
        <f>SUBTOTAL(9,Q6:Q14)</f>
        <v>0</v>
      </c>
      <c r="R5" s="357">
        <f>SUBTOTAL(9,R6:R14)</f>
        <v>0</v>
      </c>
      <c r="S5" s="355">
        <f t="shared" ref="S5:S24" si="7">SUMIFS($AB5:$BF5,$AB$3:$BF$3,S$3)</f>
        <v>0</v>
      </c>
      <c r="T5" s="357">
        <f>SUBTOTAL(9,T6:T14)</f>
        <v>0</v>
      </c>
      <c r="U5" s="357">
        <f>SUBTOTAL(9,U6:U14)</f>
        <v>0</v>
      </c>
      <c r="V5" s="355">
        <f t="shared" ref="V5:V24" si="8">SUMIFS($AB5:$BF5,$AB$3:$BF$3,V$3)</f>
        <v>0</v>
      </c>
      <c r="W5" s="357">
        <f>SUBTOTAL(9,W6:W14)</f>
        <v>500</v>
      </c>
      <c r="X5" s="357">
        <f>SUBTOTAL(9,X6:X14)</f>
        <v>1000</v>
      </c>
      <c r="Y5" s="354"/>
      <c r="Z5" s="355"/>
      <c r="AA5" s="358" t="str">
        <f t="shared" ref="AA5:AA24" si="9">C5</f>
        <v>I</v>
      </c>
      <c r="AB5" s="355">
        <f>SUBTOTAL(9,AB6:AB25)</f>
        <v>1</v>
      </c>
      <c r="AC5" s="355">
        <f t="shared" ref="AC5:BF5" si="10">SUBTOTAL(9,AC6:AC25)</f>
        <v>0</v>
      </c>
      <c r="AD5" s="355">
        <f t="shared" si="10"/>
        <v>2</v>
      </c>
      <c r="AE5" s="355">
        <f t="shared" si="10"/>
        <v>0</v>
      </c>
      <c r="AF5" s="355">
        <f t="shared" si="10"/>
        <v>2</v>
      </c>
      <c r="AG5" s="355">
        <f t="shared" si="10"/>
        <v>0</v>
      </c>
      <c r="AH5" s="355">
        <f t="shared" si="10"/>
        <v>3</v>
      </c>
      <c r="AI5" s="355">
        <f t="shared" si="10"/>
        <v>0</v>
      </c>
      <c r="AJ5" s="355">
        <f t="shared" si="10"/>
        <v>5</v>
      </c>
      <c r="AK5" s="355">
        <f t="shared" si="10"/>
        <v>5</v>
      </c>
      <c r="AL5" s="355">
        <f t="shared" si="10"/>
        <v>0</v>
      </c>
      <c r="AM5" s="355">
        <f t="shared" si="10"/>
        <v>6</v>
      </c>
      <c r="AN5" s="355">
        <f t="shared" si="10"/>
        <v>0</v>
      </c>
      <c r="AO5" s="355">
        <f t="shared" si="10"/>
        <v>6</v>
      </c>
      <c r="AP5" s="355">
        <f t="shared" si="10"/>
        <v>6</v>
      </c>
      <c r="AQ5" s="355">
        <f t="shared" si="10"/>
        <v>6</v>
      </c>
      <c r="AR5" s="355">
        <f t="shared" si="10"/>
        <v>0</v>
      </c>
      <c r="AS5" s="355">
        <f t="shared" si="10"/>
        <v>0</v>
      </c>
      <c r="AT5" s="355">
        <f t="shared" si="10"/>
        <v>0</v>
      </c>
      <c r="AU5" s="355">
        <f t="shared" si="10"/>
        <v>0</v>
      </c>
      <c r="AV5" s="355">
        <f t="shared" si="10"/>
        <v>0</v>
      </c>
      <c r="AW5" s="355">
        <f t="shared" si="10"/>
        <v>0</v>
      </c>
      <c r="AX5" s="355">
        <f t="shared" si="10"/>
        <v>0</v>
      </c>
      <c r="AY5" s="355">
        <f t="shared" si="10"/>
        <v>0</v>
      </c>
      <c r="AZ5" s="355">
        <f t="shared" si="10"/>
        <v>0</v>
      </c>
      <c r="BA5" s="355">
        <f t="shared" si="10"/>
        <v>0</v>
      </c>
      <c r="BB5" s="355">
        <f t="shared" si="10"/>
        <v>0</v>
      </c>
      <c r="BC5" s="355">
        <f t="shared" si="10"/>
        <v>0</v>
      </c>
      <c r="BD5" s="355">
        <f t="shared" si="10"/>
        <v>0</v>
      </c>
      <c r="BE5" s="355">
        <f t="shared" si="10"/>
        <v>0</v>
      </c>
      <c r="BF5" s="355">
        <f t="shared" si="10"/>
        <v>0</v>
      </c>
      <c r="BG5" s="359"/>
    </row>
    <row r="6" spans="1:59" s="366" customFormat="1">
      <c r="A6" s="294"/>
      <c r="B6" s="294"/>
      <c r="C6" s="290" t="s">
        <v>56</v>
      </c>
      <c r="D6" s="291" t="s">
        <v>16</v>
      </c>
      <c r="E6" s="361">
        <f t="shared" si="1"/>
        <v>1</v>
      </c>
      <c r="F6" s="293">
        <f t="shared" si="2"/>
        <v>800</v>
      </c>
      <c r="G6" s="361">
        <f t="shared" si="3"/>
        <v>1600</v>
      </c>
      <c r="H6" s="293"/>
      <c r="I6" s="362"/>
      <c r="J6" s="293">
        <f t="shared" si="4"/>
        <v>1</v>
      </c>
      <c r="K6" s="363">
        <v>100</v>
      </c>
      <c r="L6" s="363">
        <v>200</v>
      </c>
      <c r="M6" s="293">
        <f t="shared" si="5"/>
        <v>0</v>
      </c>
      <c r="N6" s="363">
        <v>200</v>
      </c>
      <c r="O6" s="363">
        <v>400</v>
      </c>
      <c r="P6" s="293">
        <f t="shared" si="6"/>
        <v>0</v>
      </c>
      <c r="Q6" s="363"/>
      <c r="R6" s="363"/>
      <c r="S6" s="293">
        <f t="shared" si="7"/>
        <v>0</v>
      </c>
      <c r="T6" s="363"/>
      <c r="U6" s="363"/>
      <c r="V6" s="293">
        <f t="shared" si="8"/>
        <v>0</v>
      </c>
      <c r="W6" s="363">
        <v>500</v>
      </c>
      <c r="X6" s="363">
        <v>1000</v>
      </c>
      <c r="Y6" s="361"/>
      <c r="Z6" s="293"/>
      <c r="AA6" s="364" t="str">
        <f t="shared" si="9"/>
        <v>I.1</v>
      </c>
      <c r="AB6" s="293">
        <v>1</v>
      </c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365"/>
    </row>
    <row r="7" spans="1:59" s="366" customFormat="1">
      <c r="A7" s="294"/>
      <c r="B7" s="294"/>
      <c r="C7" s="290"/>
      <c r="D7" s="294"/>
      <c r="E7" s="361"/>
      <c r="F7" s="293"/>
      <c r="G7" s="361"/>
      <c r="H7" s="293"/>
      <c r="I7" s="362"/>
      <c r="J7" s="293"/>
      <c r="K7" s="363"/>
      <c r="L7" s="363"/>
      <c r="M7" s="293"/>
      <c r="N7" s="363"/>
      <c r="O7" s="363"/>
      <c r="P7" s="293"/>
      <c r="Q7" s="363"/>
      <c r="R7" s="363"/>
      <c r="S7" s="293"/>
      <c r="T7" s="363"/>
      <c r="U7" s="363"/>
      <c r="V7" s="293"/>
      <c r="W7" s="363"/>
      <c r="X7" s="363"/>
      <c r="Y7" s="361"/>
      <c r="Z7" s="293"/>
      <c r="AA7" s="364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365"/>
    </row>
    <row r="8" spans="1:59" s="366" customFormat="1">
      <c r="A8" s="294"/>
      <c r="B8" s="294"/>
      <c r="C8" s="290" t="s">
        <v>47</v>
      </c>
      <c r="D8" s="291" t="s">
        <v>10</v>
      </c>
      <c r="E8" s="361">
        <f t="shared" si="1"/>
        <v>2</v>
      </c>
      <c r="F8" s="293">
        <f t="shared" si="2"/>
        <v>0</v>
      </c>
      <c r="G8" s="361">
        <f t="shared" si="3"/>
        <v>0</v>
      </c>
      <c r="H8" s="293"/>
      <c r="I8" s="362"/>
      <c r="J8" s="293">
        <f t="shared" si="4"/>
        <v>2</v>
      </c>
      <c r="K8" s="363"/>
      <c r="L8" s="363"/>
      <c r="M8" s="293">
        <f t="shared" si="5"/>
        <v>0</v>
      </c>
      <c r="N8" s="363"/>
      <c r="O8" s="363"/>
      <c r="P8" s="293">
        <f t="shared" si="6"/>
        <v>0</v>
      </c>
      <c r="Q8" s="363"/>
      <c r="R8" s="363"/>
      <c r="S8" s="293">
        <f t="shared" si="7"/>
        <v>0</v>
      </c>
      <c r="T8" s="363"/>
      <c r="U8" s="363"/>
      <c r="V8" s="293">
        <f t="shared" si="8"/>
        <v>0</v>
      </c>
      <c r="W8" s="363"/>
      <c r="X8" s="363"/>
      <c r="Y8" s="361"/>
      <c r="Z8" s="293"/>
      <c r="AA8" s="364" t="str">
        <f t="shared" si="9"/>
        <v>I.2</v>
      </c>
      <c r="AB8" s="293"/>
      <c r="AC8" s="293"/>
      <c r="AD8" s="293">
        <v>2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365"/>
    </row>
    <row r="9" spans="1:59" s="366" customFormat="1">
      <c r="A9" s="294"/>
      <c r="B9" s="294"/>
      <c r="C9" s="290"/>
      <c r="D9" s="292"/>
      <c r="E9" s="361"/>
      <c r="F9" s="293"/>
      <c r="G9" s="361"/>
      <c r="H9" s="293"/>
      <c r="I9" s="362"/>
      <c r="J9" s="293"/>
      <c r="K9" s="363"/>
      <c r="L9" s="363"/>
      <c r="M9" s="293"/>
      <c r="N9" s="363"/>
      <c r="O9" s="363"/>
      <c r="P9" s="293"/>
      <c r="Q9" s="363"/>
      <c r="R9" s="363"/>
      <c r="S9" s="293"/>
      <c r="T9" s="363"/>
      <c r="U9" s="363"/>
      <c r="V9" s="293"/>
      <c r="W9" s="363"/>
      <c r="X9" s="363"/>
      <c r="Y9" s="361"/>
      <c r="Z9" s="293"/>
      <c r="AA9" s="364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365"/>
    </row>
    <row r="10" spans="1:59" s="366" customFormat="1">
      <c r="A10" s="294"/>
      <c r="B10" s="294"/>
      <c r="C10" s="290" t="s">
        <v>50</v>
      </c>
      <c r="D10" s="291" t="s">
        <v>9</v>
      </c>
      <c r="E10" s="361">
        <f t="shared" si="1"/>
        <v>2</v>
      </c>
      <c r="F10" s="293">
        <f t="shared" si="2"/>
        <v>0</v>
      </c>
      <c r="G10" s="361">
        <f t="shared" si="3"/>
        <v>0</v>
      </c>
      <c r="H10" s="293"/>
      <c r="I10" s="362"/>
      <c r="J10" s="293">
        <f t="shared" si="4"/>
        <v>0</v>
      </c>
      <c r="K10" s="363"/>
      <c r="L10" s="363"/>
      <c r="M10" s="293">
        <f t="shared" si="5"/>
        <v>2</v>
      </c>
      <c r="N10" s="363"/>
      <c r="O10" s="363"/>
      <c r="P10" s="293">
        <f t="shared" si="6"/>
        <v>0</v>
      </c>
      <c r="Q10" s="363"/>
      <c r="R10" s="363"/>
      <c r="S10" s="293">
        <f t="shared" si="7"/>
        <v>0</v>
      </c>
      <c r="T10" s="363"/>
      <c r="U10" s="363"/>
      <c r="V10" s="293">
        <f t="shared" si="8"/>
        <v>0</v>
      </c>
      <c r="W10" s="363"/>
      <c r="X10" s="363"/>
      <c r="Y10" s="361"/>
      <c r="Z10" s="293"/>
      <c r="AA10" s="364" t="str">
        <f t="shared" si="9"/>
        <v>I.3</v>
      </c>
      <c r="AB10" s="293"/>
      <c r="AC10" s="293"/>
      <c r="AD10" s="293"/>
      <c r="AE10" s="293"/>
      <c r="AF10" s="293">
        <v>2</v>
      </c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A10" s="293"/>
      <c r="BB10" s="293"/>
      <c r="BC10" s="293"/>
      <c r="BD10" s="293"/>
      <c r="BE10" s="293"/>
      <c r="BF10" s="293"/>
      <c r="BG10" s="365"/>
    </row>
    <row r="11" spans="1:59" s="366" customFormat="1">
      <c r="A11" s="294"/>
      <c r="B11" s="294"/>
      <c r="C11" s="290"/>
      <c r="D11" s="292"/>
      <c r="E11" s="361"/>
      <c r="F11" s="293"/>
      <c r="G11" s="361"/>
      <c r="H11" s="293"/>
      <c r="I11" s="362"/>
      <c r="J11" s="293"/>
      <c r="K11" s="363"/>
      <c r="L11" s="363"/>
      <c r="M11" s="293"/>
      <c r="N11" s="363"/>
      <c r="O11" s="363"/>
      <c r="P11" s="293"/>
      <c r="Q11" s="363"/>
      <c r="R11" s="363"/>
      <c r="S11" s="293"/>
      <c r="T11" s="363"/>
      <c r="U11" s="363"/>
      <c r="V11" s="293"/>
      <c r="W11" s="363"/>
      <c r="X11" s="363"/>
      <c r="Y11" s="361"/>
      <c r="Z11" s="293"/>
      <c r="AA11" s="364"/>
      <c r="AB11" s="293"/>
      <c r="AC11" s="293"/>
      <c r="AD11" s="293"/>
      <c r="AE11" s="293"/>
      <c r="AF11" s="293"/>
      <c r="AG11" s="293"/>
      <c r="AH11" s="293"/>
      <c r="AI11" s="293"/>
      <c r="AJ11" s="293"/>
      <c r="AK11" s="293"/>
      <c r="AL11" s="293"/>
      <c r="AM11" s="293"/>
      <c r="AN11" s="293"/>
      <c r="AO11" s="293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293"/>
      <c r="BD11" s="293"/>
      <c r="BE11" s="293"/>
      <c r="BF11" s="293"/>
      <c r="BG11" s="365"/>
    </row>
    <row r="12" spans="1:59" s="366" customFormat="1">
      <c r="A12" s="294"/>
      <c r="B12" s="294"/>
      <c r="C12" s="290" t="s">
        <v>54</v>
      </c>
      <c r="D12" s="291" t="s">
        <v>257</v>
      </c>
      <c r="E12" s="361">
        <f t="shared" si="1"/>
        <v>3</v>
      </c>
      <c r="F12" s="293">
        <f t="shared" si="2"/>
        <v>0</v>
      </c>
      <c r="G12" s="361">
        <f t="shared" si="3"/>
        <v>0</v>
      </c>
      <c r="H12" s="293"/>
      <c r="I12" s="362"/>
      <c r="J12" s="293">
        <f t="shared" si="4"/>
        <v>0</v>
      </c>
      <c r="K12" s="363"/>
      <c r="L12" s="363"/>
      <c r="M12" s="293">
        <f t="shared" si="5"/>
        <v>3</v>
      </c>
      <c r="N12" s="363"/>
      <c r="O12" s="363"/>
      <c r="P12" s="293">
        <f t="shared" si="6"/>
        <v>0</v>
      </c>
      <c r="Q12" s="363"/>
      <c r="R12" s="363"/>
      <c r="S12" s="293">
        <f t="shared" si="7"/>
        <v>0</v>
      </c>
      <c r="T12" s="363"/>
      <c r="U12" s="363"/>
      <c r="V12" s="293">
        <f t="shared" si="8"/>
        <v>0</v>
      </c>
      <c r="W12" s="363"/>
      <c r="X12" s="363"/>
      <c r="Y12" s="361"/>
      <c r="Z12" s="293"/>
      <c r="AA12" s="364" t="str">
        <f t="shared" si="9"/>
        <v>I.4</v>
      </c>
      <c r="AB12" s="293"/>
      <c r="AC12" s="293"/>
      <c r="AD12" s="293"/>
      <c r="AE12" s="293"/>
      <c r="AF12" s="293"/>
      <c r="AG12" s="293"/>
      <c r="AH12" s="293">
        <v>3</v>
      </c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365"/>
    </row>
    <row r="13" spans="1:59" s="366" customFormat="1">
      <c r="A13" s="294"/>
      <c r="B13" s="294"/>
      <c r="C13" s="290"/>
      <c r="D13" s="292"/>
      <c r="E13" s="361"/>
      <c r="F13" s="293"/>
      <c r="G13" s="361"/>
      <c r="H13" s="293"/>
      <c r="I13" s="362"/>
      <c r="J13" s="293"/>
      <c r="K13" s="363"/>
      <c r="L13" s="363"/>
      <c r="M13" s="293"/>
      <c r="N13" s="363"/>
      <c r="O13" s="363"/>
      <c r="P13" s="293"/>
      <c r="Q13" s="363"/>
      <c r="R13" s="363"/>
      <c r="S13" s="293"/>
      <c r="T13" s="363"/>
      <c r="U13" s="363"/>
      <c r="V13" s="293"/>
      <c r="W13" s="363"/>
      <c r="X13" s="363"/>
      <c r="Y13" s="361"/>
      <c r="Z13" s="293"/>
      <c r="AA13" s="364"/>
      <c r="AB13" s="293"/>
      <c r="AC13" s="293"/>
      <c r="AD13" s="293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365"/>
    </row>
    <row r="14" spans="1:59" s="366" customFormat="1">
      <c r="A14" s="294"/>
      <c r="B14" s="294"/>
      <c r="C14" s="290" t="s">
        <v>55</v>
      </c>
      <c r="D14" s="291" t="s">
        <v>261</v>
      </c>
      <c r="E14" s="361">
        <f t="shared" si="1"/>
        <v>5</v>
      </c>
      <c r="F14" s="293">
        <f t="shared" si="2"/>
        <v>0</v>
      </c>
      <c r="G14" s="361">
        <f t="shared" si="3"/>
        <v>0</v>
      </c>
      <c r="H14" s="293"/>
      <c r="I14" s="362"/>
      <c r="J14" s="293">
        <f t="shared" si="4"/>
        <v>0</v>
      </c>
      <c r="K14" s="363"/>
      <c r="L14" s="363"/>
      <c r="M14" s="293">
        <f t="shared" si="5"/>
        <v>5</v>
      </c>
      <c r="N14" s="363"/>
      <c r="O14" s="363"/>
      <c r="P14" s="293">
        <f t="shared" si="6"/>
        <v>0</v>
      </c>
      <c r="Q14" s="363"/>
      <c r="R14" s="363"/>
      <c r="S14" s="293">
        <f t="shared" si="7"/>
        <v>0</v>
      </c>
      <c r="T14" s="363"/>
      <c r="U14" s="363"/>
      <c r="V14" s="293">
        <f t="shared" si="8"/>
        <v>0</v>
      </c>
      <c r="W14" s="363"/>
      <c r="X14" s="363"/>
      <c r="Y14" s="361"/>
      <c r="Z14" s="293"/>
      <c r="AA14" s="364" t="str">
        <f t="shared" si="9"/>
        <v>I.5</v>
      </c>
      <c r="AB14" s="293"/>
      <c r="AC14" s="293"/>
      <c r="AD14" s="293"/>
      <c r="AE14" s="293"/>
      <c r="AF14" s="293"/>
      <c r="AG14" s="293"/>
      <c r="AH14" s="293"/>
      <c r="AI14" s="293"/>
      <c r="AJ14" s="293">
        <v>5</v>
      </c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365"/>
    </row>
    <row r="15" spans="1:59" s="366" customFormat="1">
      <c r="A15" s="294"/>
      <c r="B15" s="294"/>
      <c r="C15" s="290"/>
      <c r="D15" s="292"/>
      <c r="E15" s="361"/>
      <c r="F15" s="293"/>
      <c r="G15" s="361"/>
      <c r="H15" s="293"/>
      <c r="I15" s="362"/>
      <c r="J15" s="293"/>
      <c r="K15" s="363"/>
      <c r="L15" s="363"/>
      <c r="M15" s="293"/>
      <c r="N15" s="363"/>
      <c r="O15" s="363"/>
      <c r="P15" s="293"/>
      <c r="Q15" s="363"/>
      <c r="R15" s="363"/>
      <c r="S15" s="293"/>
      <c r="T15" s="363"/>
      <c r="U15" s="363"/>
      <c r="V15" s="293"/>
      <c r="W15" s="363"/>
      <c r="X15" s="363"/>
      <c r="Y15" s="361"/>
      <c r="Z15" s="293"/>
      <c r="AA15" s="364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  <c r="BA15" s="293"/>
      <c r="BB15" s="293"/>
      <c r="BC15" s="293"/>
      <c r="BD15" s="293"/>
      <c r="BE15" s="293"/>
      <c r="BF15" s="293"/>
      <c r="BG15" s="365"/>
    </row>
    <row r="16" spans="1:59" s="366" customFormat="1">
      <c r="A16" s="294"/>
      <c r="B16" s="294"/>
      <c r="C16" s="290" t="s">
        <v>109</v>
      </c>
      <c r="D16" s="291" t="s">
        <v>262</v>
      </c>
      <c r="E16" s="361">
        <f t="shared" si="1"/>
        <v>5</v>
      </c>
      <c r="F16" s="293">
        <f t="shared" si="2"/>
        <v>0</v>
      </c>
      <c r="G16" s="361">
        <f t="shared" si="3"/>
        <v>0</v>
      </c>
      <c r="H16" s="293"/>
      <c r="I16" s="362"/>
      <c r="J16" s="293">
        <f t="shared" si="4"/>
        <v>0</v>
      </c>
      <c r="K16" s="363"/>
      <c r="L16" s="363"/>
      <c r="M16" s="293">
        <f t="shared" si="5"/>
        <v>5</v>
      </c>
      <c r="N16" s="363"/>
      <c r="O16" s="363"/>
      <c r="P16" s="293">
        <f t="shared" si="6"/>
        <v>0</v>
      </c>
      <c r="Q16" s="363"/>
      <c r="R16" s="363"/>
      <c r="S16" s="293">
        <f t="shared" si="7"/>
        <v>0</v>
      </c>
      <c r="T16" s="363"/>
      <c r="U16" s="363"/>
      <c r="V16" s="293">
        <f t="shared" si="8"/>
        <v>0</v>
      </c>
      <c r="W16" s="363"/>
      <c r="X16" s="363"/>
      <c r="Y16" s="361"/>
      <c r="Z16" s="293"/>
      <c r="AA16" s="364" t="str">
        <f t="shared" si="9"/>
        <v>I.6</v>
      </c>
      <c r="AB16" s="293"/>
      <c r="AC16" s="293"/>
      <c r="AD16" s="293"/>
      <c r="AE16" s="293"/>
      <c r="AF16" s="293"/>
      <c r="AG16" s="293"/>
      <c r="AH16" s="293"/>
      <c r="AI16" s="293"/>
      <c r="AJ16" s="293"/>
      <c r="AK16" s="293">
        <v>5</v>
      </c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365"/>
    </row>
    <row r="17" spans="1:59" s="366" customFormat="1">
      <c r="A17" s="294"/>
      <c r="B17" s="294"/>
      <c r="C17" s="290"/>
      <c r="D17" s="292"/>
      <c r="E17" s="361"/>
      <c r="F17" s="293"/>
      <c r="G17" s="361"/>
      <c r="H17" s="293"/>
      <c r="I17" s="362"/>
      <c r="J17" s="293"/>
      <c r="K17" s="363"/>
      <c r="L17" s="363"/>
      <c r="M17" s="293"/>
      <c r="N17" s="363"/>
      <c r="O17" s="363"/>
      <c r="P17" s="293"/>
      <c r="Q17" s="363"/>
      <c r="R17" s="363"/>
      <c r="S17" s="293"/>
      <c r="T17" s="363"/>
      <c r="U17" s="363"/>
      <c r="V17" s="293"/>
      <c r="W17" s="363"/>
      <c r="X17" s="363"/>
      <c r="Y17" s="361"/>
      <c r="Z17" s="293"/>
      <c r="AA17" s="364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293"/>
      <c r="BD17" s="293"/>
      <c r="BE17" s="293"/>
      <c r="BF17" s="293"/>
      <c r="BG17" s="365"/>
    </row>
    <row r="18" spans="1:59" s="366" customFormat="1">
      <c r="A18" s="294"/>
      <c r="B18" s="294"/>
      <c r="C18" s="290" t="s">
        <v>263</v>
      </c>
      <c r="D18" s="291" t="s">
        <v>264</v>
      </c>
      <c r="E18" s="361">
        <f t="shared" si="1"/>
        <v>6</v>
      </c>
      <c r="F18" s="293">
        <f t="shared" si="2"/>
        <v>0</v>
      </c>
      <c r="G18" s="361">
        <f t="shared" si="3"/>
        <v>0</v>
      </c>
      <c r="H18" s="293"/>
      <c r="I18" s="362"/>
      <c r="J18" s="293">
        <f t="shared" si="4"/>
        <v>0</v>
      </c>
      <c r="K18" s="363"/>
      <c r="L18" s="363"/>
      <c r="M18" s="293">
        <f t="shared" si="5"/>
        <v>0</v>
      </c>
      <c r="N18" s="363"/>
      <c r="O18" s="363"/>
      <c r="P18" s="293">
        <f t="shared" si="6"/>
        <v>6</v>
      </c>
      <c r="Q18" s="363"/>
      <c r="R18" s="363"/>
      <c r="S18" s="293">
        <f t="shared" si="7"/>
        <v>0</v>
      </c>
      <c r="T18" s="363"/>
      <c r="U18" s="363"/>
      <c r="V18" s="293">
        <f t="shared" si="8"/>
        <v>0</v>
      </c>
      <c r="W18" s="363"/>
      <c r="X18" s="363"/>
      <c r="Y18" s="361"/>
      <c r="Z18" s="293"/>
      <c r="AA18" s="364" t="str">
        <f t="shared" si="9"/>
        <v>I.7</v>
      </c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>
        <v>6</v>
      </c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/>
      <c r="BF18" s="293"/>
      <c r="BG18" s="365"/>
    </row>
    <row r="19" spans="1:59" s="366" customFormat="1">
      <c r="A19" s="294"/>
      <c r="B19" s="294"/>
      <c r="C19" s="290"/>
      <c r="D19" s="292"/>
      <c r="E19" s="361"/>
      <c r="F19" s="293"/>
      <c r="G19" s="361"/>
      <c r="H19" s="293"/>
      <c r="I19" s="362"/>
      <c r="J19" s="293"/>
      <c r="K19" s="363"/>
      <c r="L19" s="363"/>
      <c r="M19" s="293"/>
      <c r="N19" s="363"/>
      <c r="O19" s="363"/>
      <c r="P19" s="293"/>
      <c r="Q19" s="363"/>
      <c r="R19" s="363"/>
      <c r="S19" s="293"/>
      <c r="T19" s="363"/>
      <c r="U19" s="363"/>
      <c r="V19" s="293"/>
      <c r="W19" s="363"/>
      <c r="X19" s="363"/>
      <c r="Y19" s="361"/>
      <c r="Z19" s="293"/>
      <c r="AA19" s="364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293"/>
      <c r="BD19" s="293"/>
      <c r="BE19" s="293"/>
      <c r="BF19" s="293"/>
      <c r="BG19" s="365"/>
    </row>
    <row r="20" spans="1:59" s="366" customFormat="1">
      <c r="A20" s="294"/>
      <c r="B20" s="294"/>
      <c r="C20" s="290" t="s">
        <v>265</v>
      </c>
      <c r="D20" s="291" t="s">
        <v>130</v>
      </c>
      <c r="E20" s="361">
        <f t="shared" si="1"/>
        <v>6</v>
      </c>
      <c r="F20" s="293">
        <f t="shared" si="2"/>
        <v>0</v>
      </c>
      <c r="G20" s="361">
        <f t="shared" si="3"/>
        <v>0</v>
      </c>
      <c r="H20" s="293"/>
      <c r="I20" s="362"/>
      <c r="J20" s="293">
        <f t="shared" si="4"/>
        <v>0</v>
      </c>
      <c r="K20" s="363"/>
      <c r="L20" s="363"/>
      <c r="M20" s="293">
        <f t="shared" si="5"/>
        <v>0</v>
      </c>
      <c r="N20" s="363"/>
      <c r="O20" s="363"/>
      <c r="P20" s="293">
        <f t="shared" si="6"/>
        <v>6</v>
      </c>
      <c r="Q20" s="363"/>
      <c r="R20" s="363"/>
      <c r="S20" s="293">
        <f t="shared" si="7"/>
        <v>0</v>
      </c>
      <c r="T20" s="363"/>
      <c r="U20" s="363"/>
      <c r="V20" s="293">
        <f t="shared" si="8"/>
        <v>0</v>
      </c>
      <c r="W20" s="363"/>
      <c r="X20" s="363"/>
      <c r="Y20" s="361"/>
      <c r="Z20" s="293"/>
      <c r="AA20" s="364" t="str">
        <f t="shared" si="9"/>
        <v>I.8</v>
      </c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293">
        <v>6</v>
      </c>
      <c r="AP20" s="293"/>
      <c r="AQ20" s="293"/>
      <c r="AR20" s="293"/>
      <c r="AS20" s="293"/>
      <c r="AT20" s="293"/>
      <c r="AU20" s="293"/>
      <c r="AV20" s="293"/>
      <c r="AW20" s="293"/>
      <c r="AX20" s="293"/>
      <c r="AY20" s="293"/>
      <c r="AZ20" s="293"/>
      <c r="BA20" s="293"/>
      <c r="BB20" s="293"/>
      <c r="BC20" s="293"/>
      <c r="BD20" s="293"/>
      <c r="BE20" s="293"/>
      <c r="BF20" s="293"/>
      <c r="BG20" s="365"/>
    </row>
    <row r="21" spans="1:59" s="366" customFormat="1">
      <c r="A21" s="294"/>
      <c r="B21" s="294"/>
      <c r="C21" s="290"/>
      <c r="D21" s="292"/>
      <c r="E21" s="361"/>
      <c r="F21" s="293"/>
      <c r="G21" s="361"/>
      <c r="H21" s="293"/>
      <c r="I21" s="362"/>
      <c r="J21" s="293"/>
      <c r="K21" s="363"/>
      <c r="L21" s="363"/>
      <c r="M21" s="293"/>
      <c r="N21" s="363"/>
      <c r="O21" s="363"/>
      <c r="P21" s="293"/>
      <c r="Q21" s="363"/>
      <c r="R21" s="363"/>
      <c r="S21" s="293"/>
      <c r="T21" s="363"/>
      <c r="U21" s="363"/>
      <c r="V21" s="293"/>
      <c r="W21" s="363"/>
      <c r="X21" s="363"/>
      <c r="Y21" s="361"/>
      <c r="Z21" s="293"/>
      <c r="AA21" s="364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365"/>
    </row>
    <row r="22" spans="1:59" s="366" customFormat="1">
      <c r="A22" s="294"/>
      <c r="B22" s="294"/>
      <c r="C22" s="290" t="s">
        <v>266</v>
      </c>
      <c r="D22" s="291" t="s">
        <v>267</v>
      </c>
      <c r="E22" s="361">
        <f t="shared" si="1"/>
        <v>6</v>
      </c>
      <c r="F22" s="293">
        <f t="shared" si="2"/>
        <v>0</v>
      </c>
      <c r="G22" s="361">
        <f t="shared" si="3"/>
        <v>0</v>
      </c>
      <c r="H22" s="293"/>
      <c r="I22" s="362"/>
      <c r="J22" s="293">
        <f t="shared" si="4"/>
        <v>0</v>
      </c>
      <c r="K22" s="363"/>
      <c r="L22" s="363"/>
      <c r="M22" s="293">
        <f t="shared" si="5"/>
        <v>0</v>
      </c>
      <c r="N22" s="363"/>
      <c r="O22" s="363"/>
      <c r="P22" s="293">
        <f t="shared" si="6"/>
        <v>6</v>
      </c>
      <c r="Q22" s="363"/>
      <c r="R22" s="363"/>
      <c r="S22" s="293">
        <f t="shared" si="7"/>
        <v>0</v>
      </c>
      <c r="T22" s="363"/>
      <c r="U22" s="363"/>
      <c r="V22" s="293">
        <f t="shared" si="8"/>
        <v>0</v>
      </c>
      <c r="W22" s="363"/>
      <c r="X22" s="363"/>
      <c r="Y22" s="361"/>
      <c r="Z22" s="293"/>
      <c r="AA22" s="364" t="str">
        <f t="shared" si="9"/>
        <v>I.9</v>
      </c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93"/>
      <c r="AM22" s="293"/>
      <c r="AN22" s="293"/>
      <c r="AO22" s="293"/>
      <c r="AP22" s="293">
        <v>6</v>
      </c>
      <c r="AQ22" s="293"/>
      <c r="AR22" s="293"/>
      <c r="AS22" s="293"/>
      <c r="AT22" s="293"/>
      <c r="AU22" s="293"/>
      <c r="AV22" s="293"/>
      <c r="AW22" s="293"/>
      <c r="AX22" s="293"/>
      <c r="AY22" s="293"/>
      <c r="AZ22" s="293"/>
      <c r="BA22" s="293"/>
      <c r="BB22" s="293"/>
      <c r="BC22" s="293"/>
      <c r="BD22" s="293"/>
      <c r="BE22" s="293"/>
      <c r="BF22" s="293"/>
      <c r="BG22" s="365"/>
    </row>
    <row r="23" spans="1:59" s="366" customFormat="1">
      <c r="A23" s="294"/>
      <c r="B23" s="294"/>
      <c r="C23" s="290"/>
      <c r="D23" s="292"/>
      <c r="E23" s="361"/>
      <c r="F23" s="293"/>
      <c r="G23" s="361"/>
      <c r="H23" s="293"/>
      <c r="I23" s="362"/>
      <c r="J23" s="293"/>
      <c r="K23" s="363"/>
      <c r="L23" s="363"/>
      <c r="M23" s="293"/>
      <c r="N23" s="363"/>
      <c r="O23" s="363"/>
      <c r="P23" s="293"/>
      <c r="Q23" s="363"/>
      <c r="R23" s="363"/>
      <c r="S23" s="293"/>
      <c r="T23" s="363"/>
      <c r="U23" s="363"/>
      <c r="V23" s="293"/>
      <c r="W23" s="363"/>
      <c r="X23" s="363"/>
      <c r="Y23" s="361"/>
      <c r="Z23" s="293"/>
      <c r="AA23" s="364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  <c r="AS23" s="293"/>
      <c r="AT23" s="293"/>
      <c r="AU23" s="293"/>
      <c r="AV23" s="293"/>
      <c r="AW23" s="293"/>
      <c r="AX23" s="293"/>
      <c r="AY23" s="293"/>
      <c r="AZ23" s="293"/>
      <c r="BA23" s="293"/>
      <c r="BB23" s="293"/>
      <c r="BC23" s="293"/>
      <c r="BD23" s="293"/>
      <c r="BE23" s="293"/>
      <c r="BF23" s="293"/>
      <c r="BG23" s="365"/>
    </row>
    <row r="24" spans="1:59" s="366" customFormat="1">
      <c r="A24" s="294"/>
      <c r="B24" s="294"/>
      <c r="C24" s="290" t="s">
        <v>268</v>
      </c>
      <c r="D24" s="291" t="s">
        <v>269</v>
      </c>
      <c r="E24" s="361">
        <f t="shared" si="1"/>
        <v>6</v>
      </c>
      <c r="F24" s="293">
        <f t="shared" si="2"/>
        <v>0</v>
      </c>
      <c r="G24" s="361">
        <f t="shared" si="3"/>
        <v>0</v>
      </c>
      <c r="H24" s="293"/>
      <c r="I24" s="362"/>
      <c r="J24" s="293">
        <f t="shared" si="4"/>
        <v>0</v>
      </c>
      <c r="K24" s="363"/>
      <c r="L24" s="363"/>
      <c r="M24" s="293">
        <f t="shared" si="5"/>
        <v>0</v>
      </c>
      <c r="N24" s="363"/>
      <c r="O24" s="363"/>
      <c r="P24" s="293">
        <f t="shared" si="6"/>
        <v>6</v>
      </c>
      <c r="Q24" s="363"/>
      <c r="R24" s="363"/>
      <c r="S24" s="293">
        <f t="shared" si="7"/>
        <v>0</v>
      </c>
      <c r="T24" s="363"/>
      <c r="U24" s="363"/>
      <c r="V24" s="293">
        <f t="shared" si="8"/>
        <v>0</v>
      </c>
      <c r="W24" s="363"/>
      <c r="X24" s="363"/>
      <c r="Y24" s="361"/>
      <c r="Z24" s="293"/>
      <c r="AA24" s="364" t="str">
        <f t="shared" si="9"/>
        <v>I.10</v>
      </c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  <c r="AQ24" s="293">
        <v>6</v>
      </c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/>
      <c r="BD24" s="293"/>
      <c r="BE24" s="293"/>
      <c r="BF24" s="293"/>
      <c r="BG24" s="365"/>
    </row>
    <row r="25" spans="1:59" s="366" customFormat="1">
      <c r="A25" s="294"/>
      <c r="B25" s="294"/>
      <c r="C25" s="290"/>
      <c r="D25" s="292"/>
      <c r="E25" s="361"/>
      <c r="F25" s="293"/>
      <c r="G25" s="361"/>
      <c r="H25" s="293"/>
      <c r="I25" s="362"/>
      <c r="J25" s="293"/>
      <c r="K25" s="363"/>
      <c r="L25" s="363"/>
      <c r="M25" s="293"/>
      <c r="N25" s="363"/>
      <c r="O25" s="363"/>
      <c r="P25" s="293"/>
      <c r="Q25" s="363"/>
      <c r="R25" s="363"/>
      <c r="S25" s="293"/>
      <c r="T25" s="363"/>
      <c r="U25" s="363"/>
      <c r="V25" s="293"/>
      <c r="W25" s="363"/>
      <c r="X25" s="363"/>
      <c r="Y25" s="361"/>
      <c r="Z25" s="293"/>
      <c r="AA25" s="364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3"/>
      <c r="BG25" s="365"/>
    </row>
    <row r="26" spans="1:59">
      <c r="C26" s="101"/>
      <c r="D26" s="11"/>
      <c r="E26" s="367"/>
      <c r="F26" s="368"/>
      <c r="G26" s="369"/>
      <c r="H26" s="130"/>
      <c r="I26" s="370"/>
      <c r="J26" s="130"/>
      <c r="K26" s="371"/>
      <c r="L26" s="371"/>
      <c r="M26" s="130"/>
      <c r="N26" s="371"/>
      <c r="O26" s="371"/>
      <c r="P26" s="130"/>
      <c r="Q26" s="371"/>
      <c r="R26" s="371"/>
      <c r="S26" s="130"/>
      <c r="T26" s="371"/>
      <c r="U26" s="371"/>
      <c r="V26" s="130"/>
      <c r="W26" s="371"/>
      <c r="X26" s="371"/>
      <c r="Y26" s="369"/>
      <c r="Z26" s="130"/>
      <c r="AA26" s="372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373"/>
    </row>
    <row r="27" spans="1:59">
      <c r="C27" s="118"/>
      <c r="D27" s="375"/>
      <c r="E27" s="376"/>
      <c r="F27" s="377"/>
      <c r="G27" s="376"/>
      <c r="H27" s="130"/>
      <c r="I27" s="378"/>
      <c r="J27" s="379"/>
      <c r="K27" s="380"/>
      <c r="L27" s="380"/>
      <c r="M27" s="379"/>
      <c r="N27" s="380"/>
      <c r="O27" s="380"/>
      <c r="P27" s="379"/>
      <c r="Q27" s="380"/>
      <c r="R27" s="380"/>
      <c r="S27" s="379"/>
      <c r="T27" s="380"/>
      <c r="U27" s="380"/>
      <c r="V27" s="379"/>
      <c r="W27" s="380"/>
      <c r="X27" s="380"/>
      <c r="Y27" s="381"/>
      <c r="Z27" s="130"/>
      <c r="AA27" s="382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4"/>
    </row>
    <row r="28" spans="1:59">
      <c r="C28" s="97"/>
      <c r="D28" s="98"/>
      <c r="E28" s="385"/>
      <c r="F28" s="386"/>
      <c r="G28" s="369"/>
      <c r="H28" s="130"/>
      <c r="I28" s="370"/>
      <c r="J28" s="130"/>
      <c r="K28" s="371"/>
      <c r="L28" s="371"/>
      <c r="M28" s="130"/>
      <c r="N28" s="371"/>
      <c r="O28" s="371"/>
      <c r="P28" s="130"/>
      <c r="Q28" s="371"/>
      <c r="R28" s="371"/>
      <c r="S28" s="130"/>
      <c r="T28" s="371"/>
      <c r="U28" s="371"/>
      <c r="V28" s="130"/>
      <c r="W28" s="371"/>
      <c r="X28" s="371"/>
      <c r="Y28" s="369"/>
      <c r="Z28" s="130"/>
      <c r="AA28" s="372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373"/>
    </row>
    <row r="29" spans="1:59" s="360" customFormat="1">
      <c r="A29" s="353"/>
      <c r="B29" s="353"/>
      <c r="C29" s="115" t="s">
        <v>17</v>
      </c>
      <c r="D29" s="113" t="s">
        <v>18</v>
      </c>
      <c r="E29" s="354">
        <f t="shared" ref="E29:E47" si="11">SUMIFS($J29:$Y29,$J$4:$Y$4,"W*")</f>
        <v>0</v>
      </c>
      <c r="F29" s="355">
        <f t="shared" ref="F29:F47" si="12">SUMIFS($J29:$Y29,$J$4:$Y$4,"F*")</f>
        <v>0</v>
      </c>
      <c r="G29" s="354">
        <f t="shared" ref="G29:G47" si="13">SUMIFS($J29:$Y29,$J$4:$Y$4,"B*")</f>
        <v>0</v>
      </c>
      <c r="H29" s="355"/>
      <c r="I29" s="356"/>
      <c r="J29" s="355">
        <f t="shared" ref="J29:J47" si="14">SUMIFS($AB29:$BF29,$AB$3:$BF$3,J$3)</f>
        <v>0</v>
      </c>
      <c r="K29" s="357">
        <f>SUBTOTAL(9,K30:K38)</f>
        <v>0</v>
      </c>
      <c r="L29" s="357">
        <f>SUBTOTAL(9,L30:L38)</f>
        <v>0</v>
      </c>
      <c r="M29" s="355">
        <f t="shared" ref="M29:M47" si="15">SUMIFS($AB29:$BF29,$AB$3:$BF$3,M$3)</f>
        <v>0</v>
      </c>
      <c r="N29" s="357">
        <f>SUBTOTAL(9,N30:N38)</f>
        <v>0</v>
      </c>
      <c r="O29" s="357">
        <f>SUBTOTAL(9,O30:O38)</f>
        <v>0</v>
      </c>
      <c r="P29" s="355">
        <f t="shared" ref="P29:P47" si="16">SUMIFS($AB29:$BF29,$AB$3:$BF$3,P$3)</f>
        <v>0</v>
      </c>
      <c r="Q29" s="357">
        <f>SUBTOTAL(9,Q30:Q38)</f>
        <v>0</v>
      </c>
      <c r="R29" s="357">
        <f>SUBTOTAL(9,R30:R38)</f>
        <v>0</v>
      </c>
      <c r="S29" s="355">
        <f t="shared" ref="S29:S47" si="17">SUMIFS($AB29:$BF29,$AB$3:$BF$3,S$3)</f>
        <v>0</v>
      </c>
      <c r="T29" s="357">
        <f>SUBTOTAL(9,T30:T38)</f>
        <v>0</v>
      </c>
      <c r="U29" s="357">
        <f>SUBTOTAL(9,U30:U38)</f>
        <v>0</v>
      </c>
      <c r="V29" s="355">
        <f t="shared" ref="V29:V47" si="18">SUMIFS($AB29:$BF29,$AB$3:$BF$3,V$3)</f>
        <v>0</v>
      </c>
      <c r="W29" s="357">
        <f>SUBTOTAL(9,W30:W38)</f>
        <v>0</v>
      </c>
      <c r="X29" s="357">
        <f>SUBTOTAL(9,X30:X38)</f>
        <v>0</v>
      </c>
      <c r="Y29" s="354"/>
      <c r="Z29" s="355"/>
      <c r="AA29" s="358" t="str">
        <f t="shared" ref="AA29:AA47" si="19">C29</f>
        <v>II</v>
      </c>
      <c r="AB29" s="355">
        <f t="shared" ref="AB29:BF29" si="20">SUBTOTAL(9,AB30:AB48)</f>
        <v>0</v>
      </c>
      <c r="AC29" s="355">
        <f t="shared" si="20"/>
        <v>0</v>
      </c>
      <c r="AD29" s="355">
        <f t="shared" si="20"/>
        <v>0</v>
      </c>
      <c r="AE29" s="355">
        <f t="shared" si="20"/>
        <v>0</v>
      </c>
      <c r="AF29" s="355">
        <f t="shared" si="20"/>
        <v>0</v>
      </c>
      <c r="AG29" s="355">
        <f t="shared" si="20"/>
        <v>0</v>
      </c>
      <c r="AH29" s="355">
        <f t="shared" si="20"/>
        <v>0</v>
      </c>
      <c r="AI29" s="355">
        <f t="shared" si="20"/>
        <v>0</v>
      </c>
      <c r="AJ29" s="355">
        <f t="shared" si="20"/>
        <v>0</v>
      </c>
      <c r="AK29" s="355">
        <f t="shared" si="20"/>
        <v>0</v>
      </c>
      <c r="AL29" s="355">
        <f t="shared" si="20"/>
        <v>0</v>
      </c>
      <c r="AM29" s="355">
        <f t="shared" si="20"/>
        <v>0</v>
      </c>
      <c r="AN29" s="355">
        <f t="shared" si="20"/>
        <v>0</v>
      </c>
      <c r="AO29" s="355">
        <f t="shared" si="20"/>
        <v>0</v>
      </c>
      <c r="AP29" s="355">
        <f t="shared" si="20"/>
        <v>0</v>
      </c>
      <c r="AQ29" s="355">
        <f t="shared" si="20"/>
        <v>0</v>
      </c>
      <c r="AR29" s="355">
        <f t="shared" si="20"/>
        <v>0</v>
      </c>
      <c r="AS29" s="355">
        <f t="shared" si="20"/>
        <v>0</v>
      </c>
      <c r="AT29" s="355">
        <f t="shared" si="20"/>
        <v>0</v>
      </c>
      <c r="AU29" s="355">
        <f t="shared" si="20"/>
        <v>0</v>
      </c>
      <c r="AV29" s="355">
        <f t="shared" si="20"/>
        <v>0</v>
      </c>
      <c r="AW29" s="355">
        <f t="shared" si="20"/>
        <v>0</v>
      </c>
      <c r="AX29" s="355">
        <f t="shared" si="20"/>
        <v>0</v>
      </c>
      <c r="AY29" s="355">
        <f t="shared" si="20"/>
        <v>0</v>
      </c>
      <c r="AZ29" s="355">
        <f t="shared" si="20"/>
        <v>0</v>
      </c>
      <c r="BA29" s="355">
        <f t="shared" si="20"/>
        <v>0</v>
      </c>
      <c r="BB29" s="355">
        <f t="shared" si="20"/>
        <v>0</v>
      </c>
      <c r="BC29" s="355">
        <f t="shared" si="20"/>
        <v>0</v>
      </c>
      <c r="BD29" s="355">
        <f t="shared" si="20"/>
        <v>0</v>
      </c>
      <c r="BE29" s="355">
        <f t="shared" si="20"/>
        <v>0</v>
      </c>
      <c r="BF29" s="355">
        <f t="shared" si="20"/>
        <v>0</v>
      </c>
      <c r="BG29" s="359"/>
    </row>
    <row r="30" spans="1:59" s="366" customFormat="1">
      <c r="A30" s="294"/>
      <c r="B30" s="294"/>
      <c r="C30" s="290" t="s">
        <v>68</v>
      </c>
      <c r="D30" s="291" t="s">
        <v>270</v>
      </c>
      <c r="E30" s="361">
        <f t="shared" si="11"/>
        <v>0</v>
      </c>
      <c r="F30" s="293">
        <f t="shared" si="12"/>
        <v>0</v>
      </c>
      <c r="G30" s="361">
        <f t="shared" si="13"/>
        <v>0</v>
      </c>
      <c r="H30" s="293"/>
      <c r="I30" s="362"/>
      <c r="J30" s="293">
        <f t="shared" si="14"/>
        <v>0</v>
      </c>
      <c r="K30" s="363"/>
      <c r="L30" s="363"/>
      <c r="M30" s="293">
        <f t="shared" si="15"/>
        <v>0</v>
      </c>
      <c r="N30" s="363"/>
      <c r="O30" s="363"/>
      <c r="P30" s="293">
        <f t="shared" si="16"/>
        <v>0</v>
      </c>
      <c r="Q30" s="363"/>
      <c r="R30" s="363"/>
      <c r="S30" s="293">
        <f t="shared" si="17"/>
        <v>0</v>
      </c>
      <c r="T30" s="363"/>
      <c r="U30" s="363"/>
      <c r="V30" s="293">
        <f t="shared" si="18"/>
        <v>0</v>
      </c>
      <c r="W30" s="363"/>
      <c r="X30" s="363"/>
      <c r="Y30" s="361"/>
      <c r="Z30" s="293"/>
      <c r="AA30" s="364" t="str">
        <f t="shared" si="19"/>
        <v>II.1</v>
      </c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  <c r="BD30" s="293"/>
      <c r="BE30" s="293"/>
      <c r="BF30" s="293"/>
      <c r="BG30" s="365"/>
    </row>
    <row r="31" spans="1:59" s="366" customFormat="1">
      <c r="A31" s="294"/>
      <c r="B31" s="294"/>
      <c r="C31" s="290"/>
      <c r="D31" s="294"/>
      <c r="E31" s="361"/>
      <c r="F31" s="293"/>
      <c r="G31" s="361"/>
      <c r="H31" s="293"/>
      <c r="I31" s="362"/>
      <c r="J31" s="293"/>
      <c r="K31" s="363"/>
      <c r="L31" s="363"/>
      <c r="M31" s="293"/>
      <c r="N31" s="363"/>
      <c r="O31" s="363"/>
      <c r="P31" s="293"/>
      <c r="Q31" s="363"/>
      <c r="R31" s="363"/>
      <c r="S31" s="293"/>
      <c r="T31" s="363"/>
      <c r="U31" s="363"/>
      <c r="V31" s="293"/>
      <c r="W31" s="363"/>
      <c r="X31" s="363"/>
      <c r="Y31" s="361"/>
      <c r="Z31" s="293"/>
      <c r="AA31" s="364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93"/>
      <c r="AM31" s="293"/>
      <c r="AN31" s="293"/>
      <c r="AO31" s="293"/>
      <c r="AP31" s="293"/>
      <c r="AQ31" s="293"/>
      <c r="AR31" s="293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  <c r="BD31" s="293"/>
      <c r="BE31" s="293"/>
      <c r="BF31" s="293"/>
      <c r="BG31" s="365"/>
    </row>
    <row r="32" spans="1:59" s="366" customFormat="1">
      <c r="A32" s="294"/>
      <c r="B32" s="294"/>
      <c r="C32" s="290" t="s">
        <v>79</v>
      </c>
      <c r="D32" s="291" t="s">
        <v>271</v>
      </c>
      <c r="E32" s="361">
        <f t="shared" si="11"/>
        <v>0</v>
      </c>
      <c r="F32" s="293">
        <f t="shared" si="12"/>
        <v>0</v>
      </c>
      <c r="G32" s="361">
        <f t="shared" si="13"/>
        <v>0</v>
      </c>
      <c r="H32" s="293"/>
      <c r="I32" s="362"/>
      <c r="J32" s="293">
        <f t="shared" si="14"/>
        <v>0</v>
      </c>
      <c r="K32" s="363"/>
      <c r="L32" s="363"/>
      <c r="M32" s="293">
        <f t="shared" si="15"/>
        <v>0</v>
      </c>
      <c r="N32" s="363"/>
      <c r="O32" s="363"/>
      <c r="P32" s="293">
        <f t="shared" si="16"/>
        <v>0</v>
      </c>
      <c r="Q32" s="363"/>
      <c r="R32" s="363"/>
      <c r="S32" s="293">
        <f t="shared" si="17"/>
        <v>0</v>
      </c>
      <c r="T32" s="363"/>
      <c r="U32" s="363"/>
      <c r="V32" s="293">
        <f t="shared" si="18"/>
        <v>0</v>
      </c>
      <c r="W32" s="363"/>
      <c r="X32" s="363"/>
      <c r="Y32" s="361"/>
      <c r="Z32" s="293"/>
      <c r="AA32" s="364" t="str">
        <f t="shared" si="19"/>
        <v>II.2</v>
      </c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365"/>
    </row>
    <row r="33" spans="1:59" s="366" customFormat="1">
      <c r="A33" s="294"/>
      <c r="B33" s="294"/>
      <c r="C33" s="290"/>
      <c r="D33" s="292"/>
      <c r="E33" s="361"/>
      <c r="F33" s="293"/>
      <c r="G33" s="361"/>
      <c r="H33" s="293"/>
      <c r="I33" s="362"/>
      <c r="J33" s="293"/>
      <c r="K33" s="363"/>
      <c r="L33" s="363"/>
      <c r="M33" s="293"/>
      <c r="N33" s="363"/>
      <c r="O33" s="363"/>
      <c r="P33" s="293"/>
      <c r="Q33" s="363"/>
      <c r="R33" s="363"/>
      <c r="S33" s="293"/>
      <c r="T33" s="363"/>
      <c r="U33" s="363"/>
      <c r="V33" s="293"/>
      <c r="W33" s="363"/>
      <c r="X33" s="363"/>
      <c r="Y33" s="361"/>
      <c r="Z33" s="293"/>
      <c r="AA33" s="364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365"/>
    </row>
    <row r="34" spans="1:59" s="366" customFormat="1">
      <c r="A34" s="294"/>
      <c r="B34" s="294"/>
      <c r="C34" s="290"/>
      <c r="D34" s="292"/>
      <c r="E34" s="361"/>
      <c r="F34" s="293"/>
      <c r="G34" s="361"/>
      <c r="H34" s="293"/>
      <c r="I34" s="362"/>
      <c r="J34" s="293"/>
      <c r="K34" s="363"/>
      <c r="L34" s="363"/>
      <c r="M34" s="293"/>
      <c r="N34" s="363"/>
      <c r="O34" s="363"/>
      <c r="P34" s="293"/>
      <c r="Q34" s="363"/>
      <c r="R34" s="363"/>
      <c r="S34" s="293"/>
      <c r="T34" s="363"/>
      <c r="U34" s="363"/>
      <c r="V34" s="293"/>
      <c r="W34" s="363"/>
      <c r="X34" s="363"/>
      <c r="Y34" s="361"/>
      <c r="Z34" s="293"/>
      <c r="AA34" s="364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365"/>
    </row>
    <row r="35" spans="1:59" s="366" customFormat="1">
      <c r="A35" s="294"/>
      <c r="B35" s="294"/>
      <c r="C35" s="290"/>
      <c r="D35" s="292"/>
      <c r="E35" s="361"/>
      <c r="F35" s="293"/>
      <c r="G35" s="361"/>
      <c r="H35" s="293"/>
      <c r="I35" s="362"/>
      <c r="J35" s="293"/>
      <c r="K35" s="363"/>
      <c r="L35" s="363"/>
      <c r="M35" s="293"/>
      <c r="N35" s="363"/>
      <c r="O35" s="363"/>
      <c r="P35" s="293"/>
      <c r="Q35" s="363"/>
      <c r="R35" s="363"/>
      <c r="S35" s="293"/>
      <c r="T35" s="363"/>
      <c r="U35" s="363"/>
      <c r="V35" s="293"/>
      <c r="W35" s="363"/>
      <c r="X35" s="363"/>
      <c r="Y35" s="361"/>
      <c r="Z35" s="293"/>
      <c r="AA35" s="364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365"/>
    </row>
    <row r="36" spans="1:59" s="366" customFormat="1">
      <c r="A36" s="294"/>
      <c r="B36" s="294"/>
      <c r="C36" s="290" t="s">
        <v>81</v>
      </c>
      <c r="D36" s="291" t="s">
        <v>272</v>
      </c>
      <c r="E36" s="361">
        <f t="shared" si="11"/>
        <v>0</v>
      </c>
      <c r="F36" s="293">
        <f t="shared" si="12"/>
        <v>0</v>
      </c>
      <c r="G36" s="361">
        <f t="shared" si="13"/>
        <v>0</v>
      </c>
      <c r="H36" s="293"/>
      <c r="I36" s="362"/>
      <c r="J36" s="293">
        <f t="shared" si="14"/>
        <v>0</v>
      </c>
      <c r="K36" s="363"/>
      <c r="L36" s="363"/>
      <c r="M36" s="293">
        <f t="shared" si="15"/>
        <v>0</v>
      </c>
      <c r="N36" s="363"/>
      <c r="O36" s="363"/>
      <c r="P36" s="293">
        <f t="shared" si="16"/>
        <v>0</v>
      </c>
      <c r="Q36" s="363"/>
      <c r="R36" s="363"/>
      <c r="S36" s="293">
        <f t="shared" si="17"/>
        <v>0</v>
      </c>
      <c r="T36" s="363"/>
      <c r="U36" s="363"/>
      <c r="V36" s="293">
        <f t="shared" si="18"/>
        <v>0</v>
      </c>
      <c r="W36" s="363"/>
      <c r="X36" s="363"/>
      <c r="Y36" s="361"/>
      <c r="Z36" s="293"/>
      <c r="AA36" s="364" t="str">
        <f t="shared" si="19"/>
        <v>II.3</v>
      </c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365"/>
    </row>
    <row r="37" spans="1:59" s="366" customFormat="1">
      <c r="A37" s="294"/>
      <c r="B37" s="294"/>
      <c r="C37" s="290"/>
      <c r="D37" s="292"/>
      <c r="E37" s="361"/>
      <c r="F37" s="293"/>
      <c r="G37" s="361"/>
      <c r="H37" s="293"/>
      <c r="I37" s="362"/>
      <c r="J37" s="293"/>
      <c r="K37" s="363"/>
      <c r="L37" s="363"/>
      <c r="M37" s="293"/>
      <c r="N37" s="363"/>
      <c r="O37" s="363"/>
      <c r="P37" s="293"/>
      <c r="Q37" s="363"/>
      <c r="R37" s="363"/>
      <c r="S37" s="293"/>
      <c r="T37" s="363"/>
      <c r="U37" s="363"/>
      <c r="V37" s="293"/>
      <c r="W37" s="363"/>
      <c r="X37" s="363"/>
      <c r="Y37" s="361"/>
      <c r="Z37" s="293"/>
      <c r="AA37" s="364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365"/>
    </row>
    <row r="38" spans="1:59" s="366" customFormat="1">
      <c r="A38" s="294"/>
      <c r="B38" s="294"/>
      <c r="C38" s="290"/>
      <c r="D38" s="292"/>
      <c r="E38" s="361"/>
      <c r="F38" s="293"/>
      <c r="G38" s="361"/>
      <c r="H38" s="293"/>
      <c r="I38" s="362"/>
      <c r="J38" s="293"/>
      <c r="K38" s="363"/>
      <c r="L38" s="363"/>
      <c r="M38" s="293"/>
      <c r="N38" s="363"/>
      <c r="O38" s="363"/>
      <c r="P38" s="293"/>
      <c r="Q38" s="363"/>
      <c r="R38" s="363"/>
      <c r="S38" s="293"/>
      <c r="T38" s="363"/>
      <c r="U38" s="363"/>
      <c r="V38" s="293"/>
      <c r="W38" s="363"/>
      <c r="X38" s="363"/>
      <c r="Y38" s="361"/>
      <c r="Z38" s="293"/>
      <c r="AA38" s="364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365"/>
    </row>
    <row r="39" spans="1:59" s="366" customFormat="1">
      <c r="A39" s="294"/>
      <c r="B39" s="294"/>
      <c r="C39" s="290" t="s">
        <v>82</v>
      </c>
      <c r="D39" s="291" t="s">
        <v>259</v>
      </c>
      <c r="E39" s="361">
        <f t="shared" si="11"/>
        <v>0</v>
      </c>
      <c r="F39" s="293">
        <f t="shared" si="12"/>
        <v>0</v>
      </c>
      <c r="G39" s="361">
        <f t="shared" si="13"/>
        <v>0</v>
      </c>
      <c r="H39" s="293"/>
      <c r="I39" s="362"/>
      <c r="J39" s="293">
        <f t="shared" si="14"/>
        <v>0</v>
      </c>
      <c r="K39" s="363"/>
      <c r="L39" s="363"/>
      <c r="M39" s="293">
        <f t="shared" si="15"/>
        <v>0</v>
      </c>
      <c r="N39" s="363"/>
      <c r="O39" s="363"/>
      <c r="P39" s="293">
        <f t="shared" si="16"/>
        <v>0</v>
      </c>
      <c r="Q39" s="363"/>
      <c r="R39" s="363"/>
      <c r="S39" s="293">
        <f t="shared" si="17"/>
        <v>0</v>
      </c>
      <c r="T39" s="363"/>
      <c r="U39" s="363"/>
      <c r="V39" s="293">
        <f t="shared" si="18"/>
        <v>0</v>
      </c>
      <c r="W39" s="363"/>
      <c r="X39" s="363"/>
      <c r="Y39" s="361"/>
      <c r="Z39" s="293"/>
      <c r="AA39" s="364" t="str">
        <f t="shared" si="19"/>
        <v>II.4</v>
      </c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365"/>
    </row>
    <row r="40" spans="1:59" s="366" customFormat="1">
      <c r="A40" s="294"/>
      <c r="B40" s="294"/>
      <c r="C40" s="290"/>
      <c r="D40" s="292"/>
      <c r="E40" s="361"/>
      <c r="F40" s="293"/>
      <c r="G40" s="361"/>
      <c r="H40" s="293"/>
      <c r="I40" s="362"/>
      <c r="J40" s="293"/>
      <c r="K40" s="363"/>
      <c r="L40" s="363"/>
      <c r="M40" s="293"/>
      <c r="N40" s="363"/>
      <c r="O40" s="363"/>
      <c r="P40" s="293"/>
      <c r="Q40" s="363"/>
      <c r="R40" s="363"/>
      <c r="S40" s="293"/>
      <c r="T40" s="363"/>
      <c r="U40" s="363"/>
      <c r="V40" s="293"/>
      <c r="W40" s="363"/>
      <c r="X40" s="363"/>
      <c r="Y40" s="361"/>
      <c r="Z40" s="293"/>
      <c r="AA40" s="364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365"/>
    </row>
    <row r="41" spans="1:59" s="366" customFormat="1">
      <c r="A41" s="294"/>
      <c r="B41" s="294"/>
      <c r="C41" s="290" t="s">
        <v>83</v>
      </c>
      <c r="D41" s="291" t="s">
        <v>69</v>
      </c>
      <c r="E41" s="361">
        <f t="shared" si="11"/>
        <v>0</v>
      </c>
      <c r="F41" s="293">
        <f t="shared" si="12"/>
        <v>0</v>
      </c>
      <c r="G41" s="361">
        <f t="shared" si="13"/>
        <v>0</v>
      </c>
      <c r="H41" s="293"/>
      <c r="I41" s="362"/>
      <c r="J41" s="293">
        <f t="shared" si="14"/>
        <v>0</v>
      </c>
      <c r="K41" s="363"/>
      <c r="L41" s="363"/>
      <c r="M41" s="293">
        <f t="shared" si="15"/>
        <v>0</v>
      </c>
      <c r="N41" s="363"/>
      <c r="O41" s="363"/>
      <c r="P41" s="293">
        <f t="shared" si="16"/>
        <v>0</v>
      </c>
      <c r="Q41" s="363"/>
      <c r="R41" s="363"/>
      <c r="S41" s="293">
        <f t="shared" si="17"/>
        <v>0</v>
      </c>
      <c r="T41" s="363"/>
      <c r="U41" s="363"/>
      <c r="V41" s="293">
        <f t="shared" si="18"/>
        <v>0</v>
      </c>
      <c r="W41" s="363"/>
      <c r="X41" s="363"/>
      <c r="Y41" s="361"/>
      <c r="Z41" s="293"/>
      <c r="AA41" s="364" t="str">
        <f t="shared" si="19"/>
        <v>II.5</v>
      </c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  <c r="AS41" s="293"/>
      <c r="AT41" s="293"/>
      <c r="AU41" s="293"/>
      <c r="AV41" s="293"/>
      <c r="AW41" s="293"/>
      <c r="AX41" s="293"/>
      <c r="AY41" s="293"/>
      <c r="AZ41" s="293"/>
      <c r="BA41" s="293"/>
      <c r="BB41" s="293"/>
      <c r="BC41" s="293"/>
      <c r="BD41" s="293"/>
      <c r="BE41" s="293"/>
      <c r="BF41" s="293"/>
      <c r="BG41" s="365"/>
    </row>
    <row r="42" spans="1:59" s="366" customFormat="1">
      <c r="A42" s="294"/>
      <c r="B42" s="294"/>
      <c r="C42" s="290"/>
      <c r="D42" s="292"/>
      <c r="E42" s="361"/>
      <c r="F42" s="293"/>
      <c r="G42" s="361"/>
      <c r="H42" s="293"/>
      <c r="I42" s="362"/>
      <c r="J42" s="293"/>
      <c r="K42" s="363"/>
      <c r="L42" s="363"/>
      <c r="M42" s="293"/>
      <c r="N42" s="363"/>
      <c r="O42" s="363"/>
      <c r="P42" s="293"/>
      <c r="Q42" s="363"/>
      <c r="R42" s="363"/>
      <c r="S42" s="293"/>
      <c r="T42" s="363"/>
      <c r="U42" s="363"/>
      <c r="V42" s="293"/>
      <c r="W42" s="363"/>
      <c r="X42" s="363"/>
      <c r="Y42" s="361"/>
      <c r="Z42" s="293"/>
      <c r="AA42" s="364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293"/>
      <c r="AR42" s="293"/>
      <c r="AS42" s="293"/>
      <c r="AT42" s="293"/>
      <c r="AU42" s="293"/>
      <c r="AV42" s="293"/>
      <c r="AW42" s="293"/>
      <c r="AX42" s="293"/>
      <c r="AY42" s="293"/>
      <c r="AZ42" s="293"/>
      <c r="BA42" s="293"/>
      <c r="BB42" s="293"/>
      <c r="BC42" s="293"/>
      <c r="BD42" s="293"/>
      <c r="BE42" s="293"/>
      <c r="BF42" s="293"/>
      <c r="BG42" s="365"/>
    </row>
    <row r="43" spans="1:59" s="366" customFormat="1">
      <c r="A43" s="294"/>
      <c r="B43" s="294"/>
      <c r="C43" s="290" t="s">
        <v>84</v>
      </c>
      <c r="D43" s="193" t="s">
        <v>258</v>
      </c>
      <c r="E43" s="361">
        <f t="shared" si="11"/>
        <v>0</v>
      </c>
      <c r="F43" s="293">
        <f t="shared" si="12"/>
        <v>0</v>
      </c>
      <c r="G43" s="361">
        <f t="shared" si="13"/>
        <v>0</v>
      </c>
      <c r="H43" s="293"/>
      <c r="I43" s="362"/>
      <c r="J43" s="293">
        <f t="shared" si="14"/>
        <v>0</v>
      </c>
      <c r="K43" s="363"/>
      <c r="L43" s="363"/>
      <c r="M43" s="293">
        <f t="shared" si="15"/>
        <v>0</v>
      </c>
      <c r="N43" s="363"/>
      <c r="O43" s="363"/>
      <c r="P43" s="293">
        <f t="shared" si="16"/>
        <v>0</v>
      </c>
      <c r="Q43" s="363"/>
      <c r="R43" s="363"/>
      <c r="S43" s="293">
        <f t="shared" si="17"/>
        <v>0</v>
      </c>
      <c r="T43" s="363"/>
      <c r="U43" s="363"/>
      <c r="V43" s="293">
        <f t="shared" si="18"/>
        <v>0</v>
      </c>
      <c r="W43" s="363"/>
      <c r="X43" s="363"/>
      <c r="Y43" s="361"/>
      <c r="Z43" s="293"/>
      <c r="AA43" s="364" t="str">
        <f t="shared" si="19"/>
        <v>II.6</v>
      </c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L43" s="293"/>
      <c r="AM43" s="293"/>
      <c r="AN43" s="293"/>
      <c r="AO43" s="293"/>
      <c r="AP43" s="293"/>
      <c r="AQ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3"/>
      <c r="BD43" s="293"/>
      <c r="BE43" s="293"/>
      <c r="BF43" s="293"/>
      <c r="BG43" s="365"/>
    </row>
    <row r="44" spans="1:59" s="366" customFormat="1">
      <c r="A44" s="294"/>
      <c r="B44" s="294"/>
      <c r="C44" s="290"/>
      <c r="D44" s="292"/>
      <c r="E44" s="361"/>
      <c r="F44" s="293"/>
      <c r="G44" s="361"/>
      <c r="H44" s="293"/>
      <c r="I44" s="362"/>
      <c r="J44" s="293"/>
      <c r="K44" s="363"/>
      <c r="L44" s="363"/>
      <c r="M44" s="293"/>
      <c r="N44" s="363"/>
      <c r="O44" s="363"/>
      <c r="P44" s="293"/>
      <c r="Q44" s="363"/>
      <c r="R44" s="363"/>
      <c r="S44" s="293"/>
      <c r="T44" s="363"/>
      <c r="U44" s="363"/>
      <c r="V44" s="293"/>
      <c r="W44" s="363"/>
      <c r="X44" s="363"/>
      <c r="Y44" s="361"/>
      <c r="Z44" s="293"/>
      <c r="AA44" s="364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/>
      <c r="BG44" s="365"/>
    </row>
    <row r="45" spans="1:59" s="366" customFormat="1">
      <c r="A45" s="294"/>
      <c r="B45" s="294"/>
      <c r="C45" s="290" t="s">
        <v>116</v>
      </c>
      <c r="D45" s="291" t="s">
        <v>80</v>
      </c>
      <c r="E45" s="361">
        <f t="shared" si="11"/>
        <v>0</v>
      </c>
      <c r="F45" s="293">
        <f t="shared" si="12"/>
        <v>0</v>
      </c>
      <c r="G45" s="361">
        <f t="shared" si="13"/>
        <v>0</v>
      </c>
      <c r="H45" s="293"/>
      <c r="I45" s="362"/>
      <c r="J45" s="293">
        <f t="shared" si="14"/>
        <v>0</v>
      </c>
      <c r="K45" s="363"/>
      <c r="L45" s="363"/>
      <c r="M45" s="293">
        <f t="shared" si="15"/>
        <v>0</v>
      </c>
      <c r="N45" s="363"/>
      <c r="O45" s="363"/>
      <c r="P45" s="293">
        <f t="shared" si="16"/>
        <v>0</v>
      </c>
      <c r="Q45" s="363"/>
      <c r="R45" s="363"/>
      <c r="S45" s="293">
        <f t="shared" si="17"/>
        <v>0</v>
      </c>
      <c r="T45" s="363"/>
      <c r="U45" s="363"/>
      <c r="V45" s="293">
        <f t="shared" si="18"/>
        <v>0</v>
      </c>
      <c r="W45" s="363"/>
      <c r="X45" s="363"/>
      <c r="Y45" s="361"/>
      <c r="Z45" s="293"/>
      <c r="AA45" s="364" t="str">
        <f t="shared" si="19"/>
        <v>II.7</v>
      </c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3"/>
      <c r="BD45" s="293"/>
      <c r="BE45" s="293"/>
      <c r="BF45" s="293"/>
      <c r="BG45" s="365"/>
    </row>
    <row r="46" spans="1:59" s="366" customFormat="1">
      <c r="A46" s="294"/>
      <c r="B46" s="294"/>
      <c r="C46" s="290"/>
      <c r="D46" s="292"/>
      <c r="E46" s="361"/>
      <c r="F46" s="293"/>
      <c r="G46" s="361"/>
      <c r="H46" s="293"/>
      <c r="I46" s="362"/>
      <c r="J46" s="293"/>
      <c r="K46" s="363"/>
      <c r="L46" s="363"/>
      <c r="M46" s="293"/>
      <c r="N46" s="363"/>
      <c r="O46" s="363"/>
      <c r="P46" s="293"/>
      <c r="Q46" s="363"/>
      <c r="R46" s="363"/>
      <c r="S46" s="293"/>
      <c r="T46" s="363"/>
      <c r="U46" s="363"/>
      <c r="V46" s="293"/>
      <c r="W46" s="363"/>
      <c r="X46" s="363"/>
      <c r="Y46" s="361"/>
      <c r="Z46" s="293"/>
      <c r="AA46" s="364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365"/>
    </row>
    <row r="47" spans="1:59" s="366" customFormat="1">
      <c r="A47" s="294"/>
      <c r="B47" s="294"/>
      <c r="C47" s="290" t="s">
        <v>118</v>
      </c>
      <c r="D47" s="291" t="s">
        <v>273</v>
      </c>
      <c r="E47" s="361">
        <f t="shared" si="11"/>
        <v>0</v>
      </c>
      <c r="F47" s="293">
        <f t="shared" si="12"/>
        <v>0</v>
      </c>
      <c r="G47" s="361">
        <f t="shared" si="13"/>
        <v>0</v>
      </c>
      <c r="H47" s="293"/>
      <c r="I47" s="362"/>
      <c r="J47" s="293">
        <f t="shared" si="14"/>
        <v>0</v>
      </c>
      <c r="K47" s="363"/>
      <c r="L47" s="363"/>
      <c r="M47" s="293">
        <f t="shared" si="15"/>
        <v>0</v>
      </c>
      <c r="N47" s="363"/>
      <c r="O47" s="363"/>
      <c r="P47" s="293">
        <f t="shared" si="16"/>
        <v>0</v>
      </c>
      <c r="Q47" s="363"/>
      <c r="R47" s="363"/>
      <c r="S47" s="293">
        <f t="shared" si="17"/>
        <v>0</v>
      </c>
      <c r="T47" s="363"/>
      <c r="U47" s="363"/>
      <c r="V47" s="293">
        <f t="shared" si="18"/>
        <v>0</v>
      </c>
      <c r="W47" s="363"/>
      <c r="X47" s="363"/>
      <c r="Y47" s="361"/>
      <c r="Z47" s="293"/>
      <c r="AA47" s="364" t="str">
        <f t="shared" si="19"/>
        <v>II.8</v>
      </c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3"/>
      <c r="BD47" s="293"/>
      <c r="BE47" s="293"/>
      <c r="BF47" s="293"/>
      <c r="BG47" s="365"/>
    </row>
    <row r="48" spans="1:59" s="366" customFormat="1">
      <c r="A48" s="294"/>
      <c r="B48" s="294"/>
      <c r="C48" s="290"/>
      <c r="D48" s="292"/>
      <c r="E48" s="361"/>
      <c r="F48" s="293"/>
      <c r="G48" s="361"/>
      <c r="H48" s="293"/>
      <c r="I48" s="362"/>
      <c r="J48" s="293"/>
      <c r="K48" s="363"/>
      <c r="L48" s="363"/>
      <c r="M48" s="293"/>
      <c r="N48" s="363"/>
      <c r="O48" s="363"/>
      <c r="P48" s="293"/>
      <c r="Q48" s="363"/>
      <c r="R48" s="363"/>
      <c r="S48" s="293"/>
      <c r="T48" s="363"/>
      <c r="U48" s="363"/>
      <c r="V48" s="293"/>
      <c r="W48" s="363"/>
      <c r="X48" s="363"/>
      <c r="Y48" s="361"/>
      <c r="Z48" s="293"/>
      <c r="AA48" s="364"/>
      <c r="AB48" s="293"/>
      <c r="AC48" s="293"/>
      <c r="AD48" s="293"/>
      <c r="AE48" s="293"/>
      <c r="AF48" s="293"/>
      <c r="AG48" s="293"/>
      <c r="AH48" s="293"/>
      <c r="AI48" s="293"/>
      <c r="AJ48" s="293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3"/>
      <c r="BD48" s="293"/>
      <c r="BE48" s="293"/>
      <c r="BF48" s="293"/>
      <c r="BG48" s="365"/>
    </row>
    <row r="49" spans="1:59">
      <c r="C49" s="101"/>
      <c r="D49" s="11"/>
      <c r="E49" s="367"/>
      <c r="F49" s="368"/>
      <c r="G49" s="369"/>
      <c r="H49" s="130"/>
      <c r="I49" s="370"/>
      <c r="J49" s="130"/>
      <c r="K49" s="371"/>
      <c r="L49" s="371"/>
      <c r="M49" s="130"/>
      <c r="N49" s="371"/>
      <c r="O49" s="371"/>
      <c r="P49" s="130"/>
      <c r="Q49" s="371"/>
      <c r="R49" s="371"/>
      <c r="S49" s="130"/>
      <c r="T49" s="371"/>
      <c r="U49" s="371"/>
      <c r="V49" s="130"/>
      <c r="W49" s="371"/>
      <c r="X49" s="371"/>
      <c r="Y49" s="369"/>
      <c r="Z49" s="130"/>
      <c r="AA49" s="372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373"/>
    </row>
    <row r="50" spans="1:59">
      <c r="C50" s="118"/>
      <c r="D50" s="375"/>
      <c r="E50" s="376"/>
      <c r="F50" s="377"/>
      <c r="G50" s="376"/>
      <c r="H50" s="130"/>
      <c r="I50" s="387"/>
      <c r="J50" s="379"/>
      <c r="K50" s="380"/>
      <c r="L50" s="380"/>
      <c r="M50" s="379"/>
      <c r="N50" s="380"/>
      <c r="O50" s="380"/>
      <c r="P50" s="379"/>
      <c r="Q50" s="380"/>
      <c r="R50" s="380"/>
      <c r="S50" s="379"/>
      <c r="T50" s="380"/>
      <c r="U50" s="380"/>
      <c r="V50" s="379"/>
      <c r="W50" s="380"/>
      <c r="X50" s="380"/>
      <c r="Y50" s="381"/>
      <c r="Z50" s="130"/>
      <c r="AA50" s="382"/>
      <c r="AB50" s="383"/>
      <c r="AC50" s="383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73"/>
    </row>
    <row r="51" spans="1:59">
      <c r="C51" s="99"/>
      <c r="D51" s="100"/>
      <c r="E51" s="385"/>
      <c r="F51" s="386"/>
      <c r="G51" s="369"/>
      <c r="H51" s="130"/>
      <c r="I51" s="370"/>
      <c r="J51" s="130"/>
      <c r="K51" s="371"/>
      <c r="L51" s="371"/>
      <c r="M51" s="130"/>
      <c r="N51" s="371"/>
      <c r="O51" s="371"/>
      <c r="P51" s="130"/>
      <c r="Q51" s="371"/>
      <c r="R51" s="371"/>
      <c r="S51" s="130"/>
      <c r="T51" s="371"/>
      <c r="U51" s="371"/>
      <c r="V51" s="130"/>
      <c r="W51" s="371"/>
      <c r="X51" s="371"/>
      <c r="Y51" s="369"/>
      <c r="Z51" s="130"/>
      <c r="AA51" s="372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373"/>
    </row>
    <row r="52" spans="1:59" s="360" customFormat="1">
      <c r="A52" s="353"/>
      <c r="B52" s="353"/>
      <c r="C52" s="115" t="s">
        <v>86</v>
      </c>
      <c r="D52" s="113" t="s">
        <v>104</v>
      </c>
      <c r="E52" s="354">
        <f t="shared" ref="E52:E76" si="21">SUMIFS($J52:$Y52,$J$4:$Y$4,"W*")</f>
        <v>0</v>
      </c>
      <c r="F52" s="355">
        <f t="shared" ref="F52:F76" si="22">SUMIFS($J52:$Y52,$J$4:$Y$4,"F*")</f>
        <v>0</v>
      </c>
      <c r="G52" s="354">
        <f t="shared" ref="G52:G76" si="23">SUMIFS($J52:$Y52,$J$4:$Y$4,"B*")</f>
        <v>0</v>
      </c>
      <c r="H52" s="355"/>
      <c r="I52" s="356"/>
      <c r="J52" s="355">
        <f t="shared" ref="J52:J76" si="24">SUMIFS($AB52:$BF52,$AB$3:$BF$3,J$3)</f>
        <v>0</v>
      </c>
      <c r="K52" s="357">
        <f>SUBTOTAL(9,K53:K76)</f>
        <v>0</v>
      </c>
      <c r="L52" s="357">
        <f>SUBTOTAL(9,L53:L76)</f>
        <v>0</v>
      </c>
      <c r="M52" s="355">
        <f t="shared" ref="M52:M76" si="25">SUMIFS($AB52:$BF52,$AB$3:$BF$3,M$3)</f>
        <v>0</v>
      </c>
      <c r="N52" s="357">
        <f>SUBTOTAL(9,N53:N76)</f>
        <v>0</v>
      </c>
      <c r="O52" s="357">
        <f>SUBTOTAL(9,O53:O76)</f>
        <v>0</v>
      </c>
      <c r="P52" s="355">
        <f t="shared" ref="P52:P76" si="26">SUMIFS($AB52:$BF52,$AB$3:$BF$3,P$3)</f>
        <v>0</v>
      </c>
      <c r="Q52" s="357">
        <f>SUBTOTAL(9,Q53:Q76)</f>
        <v>0</v>
      </c>
      <c r="R52" s="357">
        <f>SUBTOTAL(9,R53:R76)</f>
        <v>0</v>
      </c>
      <c r="S52" s="355">
        <f t="shared" ref="S52:S76" si="27">SUMIFS($AB52:$BF52,$AB$3:$BF$3,S$3)</f>
        <v>0</v>
      </c>
      <c r="T52" s="357">
        <f>SUBTOTAL(9,T53:T76)</f>
        <v>0</v>
      </c>
      <c r="U52" s="357">
        <f>SUBTOTAL(9,U53:U76)</f>
        <v>0</v>
      </c>
      <c r="V52" s="355">
        <f t="shared" ref="V52:V76" si="28">SUMIFS($AB52:$BF52,$AB$3:$BF$3,V$3)</f>
        <v>0</v>
      </c>
      <c r="W52" s="357">
        <f>SUBTOTAL(9,W53:W76)</f>
        <v>0</v>
      </c>
      <c r="X52" s="357">
        <f>SUBTOTAL(9,X53:X76)</f>
        <v>0</v>
      </c>
      <c r="Y52" s="354"/>
      <c r="Z52" s="355"/>
      <c r="AA52" s="358" t="str">
        <f t="shared" ref="AA52:AA76" si="29">C52</f>
        <v>III</v>
      </c>
      <c r="AB52" s="355">
        <f>SUBTOTAL(9,AB53:AB76)</f>
        <v>0</v>
      </c>
      <c r="AC52" s="355">
        <f t="shared" ref="AC52:BF52" si="30">SUBTOTAL(9,AC53:AC76)</f>
        <v>0</v>
      </c>
      <c r="AD52" s="355">
        <f t="shared" si="30"/>
        <v>0</v>
      </c>
      <c r="AE52" s="355">
        <f t="shared" si="30"/>
        <v>0</v>
      </c>
      <c r="AF52" s="355">
        <f t="shared" si="30"/>
        <v>0</v>
      </c>
      <c r="AG52" s="355">
        <f t="shared" si="30"/>
        <v>0</v>
      </c>
      <c r="AH52" s="355">
        <f t="shared" si="30"/>
        <v>0</v>
      </c>
      <c r="AI52" s="355">
        <f t="shared" si="30"/>
        <v>0</v>
      </c>
      <c r="AJ52" s="355">
        <f t="shared" si="30"/>
        <v>0</v>
      </c>
      <c r="AK52" s="355">
        <f t="shared" si="30"/>
        <v>0</v>
      </c>
      <c r="AL52" s="355">
        <f>SUBTOTAL(9,AL53:AL76)</f>
        <v>0</v>
      </c>
      <c r="AM52" s="355">
        <f t="shared" si="30"/>
        <v>0</v>
      </c>
      <c r="AN52" s="355">
        <f t="shared" si="30"/>
        <v>0</v>
      </c>
      <c r="AO52" s="355">
        <f t="shared" si="30"/>
        <v>0</v>
      </c>
      <c r="AP52" s="355">
        <f t="shared" si="30"/>
        <v>0</v>
      </c>
      <c r="AQ52" s="355">
        <f t="shared" si="30"/>
        <v>0</v>
      </c>
      <c r="AR52" s="355">
        <f t="shared" si="30"/>
        <v>0</v>
      </c>
      <c r="AS52" s="355">
        <f t="shared" si="30"/>
        <v>0</v>
      </c>
      <c r="AT52" s="355">
        <f t="shared" si="30"/>
        <v>0</v>
      </c>
      <c r="AU52" s="355">
        <f t="shared" si="30"/>
        <v>0</v>
      </c>
      <c r="AV52" s="355">
        <f t="shared" si="30"/>
        <v>0</v>
      </c>
      <c r="AW52" s="355">
        <f t="shared" si="30"/>
        <v>0</v>
      </c>
      <c r="AX52" s="355">
        <f t="shared" si="30"/>
        <v>0</v>
      </c>
      <c r="AY52" s="355">
        <f t="shared" si="30"/>
        <v>0</v>
      </c>
      <c r="AZ52" s="355">
        <f t="shared" si="30"/>
        <v>0</v>
      </c>
      <c r="BA52" s="355">
        <f t="shared" si="30"/>
        <v>0</v>
      </c>
      <c r="BB52" s="355">
        <f t="shared" si="30"/>
        <v>0</v>
      </c>
      <c r="BC52" s="355">
        <f t="shared" si="30"/>
        <v>0</v>
      </c>
      <c r="BD52" s="355">
        <f t="shared" si="30"/>
        <v>0</v>
      </c>
      <c r="BE52" s="355">
        <f t="shared" si="30"/>
        <v>0</v>
      </c>
      <c r="BF52" s="355">
        <f t="shared" si="30"/>
        <v>0</v>
      </c>
      <c r="BG52" s="359"/>
    </row>
    <row r="53" spans="1:59" s="360" customFormat="1">
      <c r="A53" s="353"/>
      <c r="B53" s="353"/>
      <c r="C53" s="97" t="s">
        <v>87</v>
      </c>
      <c r="D53" s="98"/>
      <c r="E53" s="354">
        <f t="shared" si="21"/>
        <v>0</v>
      </c>
      <c r="F53" s="355">
        <f t="shared" si="22"/>
        <v>0</v>
      </c>
      <c r="G53" s="354">
        <f t="shared" si="23"/>
        <v>0</v>
      </c>
      <c r="H53" s="355"/>
      <c r="I53" s="356"/>
      <c r="J53" s="355">
        <f t="shared" si="24"/>
        <v>0</v>
      </c>
      <c r="K53" s="357">
        <f>SUBTOTAL(9,K54:K61)</f>
        <v>0</v>
      </c>
      <c r="L53" s="357">
        <f>SUBTOTAL(9,L54:L61)</f>
        <v>0</v>
      </c>
      <c r="M53" s="355">
        <f t="shared" si="25"/>
        <v>0</v>
      </c>
      <c r="N53" s="357">
        <f>SUBTOTAL(9,N54:N61)</f>
        <v>0</v>
      </c>
      <c r="O53" s="357">
        <f>SUBTOTAL(9,O54:O61)</f>
        <v>0</v>
      </c>
      <c r="P53" s="355">
        <f t="shared" si="26"/>
        <v>0</v>
      </c>
      <c r="Q53" s="357">
        <f>SUBTOTAL(9,Q54:Q61)</f>
        <v>0</v>
      </c>
      <c r="R53" s="357">
        <f>SUBTOTAL(9,R54:R61)</f>
        <v>0</v>
      </c>
      <c r="S53" s="355">
        <f t="shared" si="27"/>
        <v>0</v>
      </c>
      <c r="T53" s="357">
        <f>SUBTOTAL(9,T54:T61)</f>
        <v>0</v>
      </c>
      <c r="U53" s="357">
        <f>SUBTOTAL(9,U54:U61)</f>
        <v>0</v>
      </c>
      <c r="V53" s="355">
        <f t="shared" si="28"/>
        <v>0</v>
      </c>
      <c r="W53" s="357">
        <f>SUBTOTAL(9,W54:W61)</f>
        <v>0</v>
      </c>
      <c r="X53" s="357">
        <f>SUBTOTAL(9,X54:X61)</f>
        <v>0</v>
      </c>
      <c r="Y53" s="354"/>
      <c r="Z53" s="355"/>
      <c r="AA53" s="358" t="str">
        <f t="shared" si="29"/>
        <v>III.1</v>
      </c>
      <c r="AB53" s="355">
        <f>SUBTOTAL(9,AB54:AB61)</f>
        <v>0</v>
      </c>
      <c r="AC53" s="355">
        <f t="shared" ref="AC53:BF53" si="31">SUBTOTAL(9,AC54:AC61)</f>
        <v>0</v>
      </c>
      <c r="AD53" s="355">
        <f t="shared" si="31"/>
        <v>0</v>
      </c>
      <c r="AE53" s="355">
        <f t="shared" si="31"/>
        <v>0</v>
      </c>
      <c r="AF53" s="355">
        <f t="shared" si="31"/>
        <v>0</v>
      </c>
      <c r="AG53" s="355">
        <f t="shared" si="31"/>
        <v>0</v>
      </c>
      <c r="AH53" s="355">
        <f t="shared" si="31"/>
        <v>0</v>
      </c>
      <c r="AI53" s="355">
        <f t="shared" si="31"/>
        <v>0</v>
      </c>
      <c r="AJ53" s="355">
        <f t="shared" si="31"/>
        <v>0</v>
      </c>
      <c r="AK53" s="355">
        <f t="shared" si="31"/>
        <v>0</v>
      </c>
      <c r="AL53" s="355">
        <f t="shared" si="31"/>
        <v>0</v>
      </c>
      <c r="AM53" s="355">
        <f t="shared" si="31"/>
        <v>0</v>
      </c>
      <c r="AN53" s="355">
        <f t="shared" si="31"/>
        <v>0</v>
      </c>
      <c r="AO53" s="355">
        <f t="shared" si="31"/>
        <v>0</v>
      </c>
      <c r="AP53" s="355">
        <f t="shared" si="31"/>
        <v>0</v>
      </c>
      <c r="AQ53" s="355">
        <f t="shared" si="31"/>
        <v>0</v>
      </c>
      <c r="AR53" s="355">
        <f t="shared" si="31"/>
        <v>0</v>
      </c>
      <c r="AS53" s="355">
        <f t="shared" si="31"/>
        <v>0</v>
      </c>
      <c r="AT53" s="355">
        <f t="shared" si="31"/>
        <v>0</v>
      </c>
      <c r="AU53" s="355">
        <f t="shared" si="31"/>
        <v>0</v>
      </c>
      <c r="AV53" s="355">
        <f t="shared" si="31"/>
        <v>0</v>
      </c>
      <c r="AW53" s="355">
        <f t="shared" si="31"/>
        <v>0</v>
      </c>
      <c r="AX53" s="355">
        <f t="shared" si="31"/>
        <v>0</v>
      </c>
      <c r="AY53" s="355">
        <f t="shared" si="31"/>
        <v>0</v>
      </c>
      <c r="AZ53" s="355">
        <f t="shared" si="31"/>
        <v>0</v>
      </c>
      <c r="BA53" s="355">
        <f t="shared" si="31"/>
        <v>0</v>
      </c>
      <c r="BB53" s="355">
        <f t="shared" si="31"/>
        <v>0</v>
      </c>
      <c r="BC53" s="355">
        <f t="shared" si="31"/>
        <v>0</v>
      </c>
      <c r="BD53" s="355">
        <f t="shared" si="31"/>
        <v>0</v>
      </c>
      <c r="BE53" s="355">
        <f t="shared" si="31"/>
        <v>0</v>
      </c>
      <c r="BF53" s="354">
        <f t="shared" si="31"/>
        <v>0</v>
      </c>
      <c r="BG53" s="359"/>
    </row>
    <row r="54" spans="1:59" s="366" customFormat="1">
      <c r="A54" s="294"/>
      <c r="B54" s="294"/>
      <c r="C54" s="186" t="s">
        <v>89</v>
      </c>
      <c r="D54" s="187" t="s">
        <v>274</v>
      </c>
      <c r="E54" s="361">
        <f t="shared" si="21"/>
        <v>0</v>
      </c>
      <c r="F54" s="293">
        <f t="shared" si="22"/>
        <v>0</v>
      </c>
      <c r="G54" s="361">
        <f t="shared" si="23"/>
        <v>0</v>
      </c>
      <c r="H54" s="293"/>
      <c r="I54" s="362"/>
      <c r="J54" s="293">
        <f t="shared" si="24"/>
        <v>0</v>
      </c>
      <c r="K54" s="363"/>
      <c r="L54" s="363"/>
      <c r="M54" s="293">
        <f t="shared" si="25"/>
        <v>0</v>
      </c>
      <c r="N54" s="363"/>
      <c r="O54" s="363"/>
      <c r="P54" s="293">
        <f t="shared" si="26"/>
        <v>0</v>
      </c>
      <c r="Q54" s="363"/>
      <c r="R54" s="363"/>
      <c r="S54" s="293">
        <f t="shared" si="27"/>
        <v>0</v>
      </c>
      <c r="T54" s="363"/>
      <c r="U54" s="363"/>
      <c r="V54" s="293">
        <f t="shared" si="28"/>
        <v>0</v>
      </c>
      <c r="W54" s="363"/>
      <c r="X54" s="363"/>
      <c r="Y54" s="361"/>
      <c r="Z54" s="293"/>
      <c r="AA54" s="364" t="str">
        <f t="shared" si="29"/>
        <v>III.1.1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361"/>
      <c r="BG54" s="365"/>
    </row>
    <row r="55" spans="1:59" s="366" customFormat="1">
      <c r="A55" s="294"/>
      <c r="B55" s="294"/>
      <c r="C55" s="186" t="s">
        <v>90</v>
      </c>
      <c r="D55" s="187" t="s">
        <v>275</v>
      </c>
      <c r="E55" s="361">
        <f t="shared" si="21"/>
        <v>0</v>
      </c>
      <c r="F55" s="293">
        <f t="shared" si="22"/>
        <v>0</v>
      </c>
      <c r="G55" s="361">
        <f t="shared" si="23"/>
        <v>0</v>
      </c>
      <c r="H55" s="293"/>
      <c r="I55" s="362"/>
      <c r="J55" s="293">
        <f t="shared" si="24"/>
        <v>0</v>
      </c>
      <c r="K55" s="363"/>
      <c r="L55" s="363"/>
      <c r="M55" s="293">
        <f t="shared" si="25"/>
        <v>0</v>
      </c>
      <c r="N55" s="363"/>
      <c r="O55" s="363"/>
      <c r="P55" s="293">
        <f t="shared" si="26"/>
        <v>0</v>
      </c>
      <c r="Q55" s="363"/>
      <c r="R55" s="363"/>
      <c r="S55" s="293">
        <f t="shared" si="27"/>
        <v>0</v>
      </c>
      <c r="T55" s="363"/>
      <c r="U55" s="363"/>
      <c r="V55" s="293">
        <f t="shared" si="28"/>
        <v>0</v>
      </c>
      <c r="W55" s="363"/>
      <c r="X55" s="363"/>
      <c r="Y55" s="361"/>
      <c r="Z55" s="293"/>
      <c r="AA55" s="364" t="str">
        <f t="shared" si="29"/>
        <v>III.1.2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/>
      <c r="BD55" s="293"/>
      <c r="BE55" s="293"/>
      <c r="BF55" s="361"/>
      <c r="BG55" s="365"/>
    </row>
    <row r="56" spans="1:59" s="366" customFormat="1">
      <c r="A56" s="294"/>
      <c r="B56" s="294"/>
      <c r="C56" s="186" t="s">
        <v>91</v>
      </c>
      <c r="D56" s="187" t="s">
        <v>276</v>
      </c>
      <c r="E56" s="361">
        <f t="shared" si="21"/>
        <v>0</v>
      </c>
      <c r="F56" s="293">
        <f t="shared" si="22"/>
        <v>0</v>
      </c>
      <c r="G56" s="361">
        <f t="shared" si="23"/>
        <v>0</v>
      </c>
      <c r="H56" s="293"/>
      <c r="I56" s="362"/>
      <c r="J56" s="293">
        <f t="shared" si="24"/>
        <v>0</v>
      </c>
      <c r="K56" s="363"/>
      <c r="L56" s="363"/>
      <c r="M56" s="293">
        <f t="shared" si="25"/>
        <v>0</v>
      </c>
      <c r="N56" s="363"/>
      <c r="O56" s="363"/>
      <c r="P56" s="293">
        <f t="shared" si="26"/>
        <v>0</v>
      </c>
      <c r="Q56" s="363"/>
      <c r="R56" s="363"/>
      <c r="S56" s="293">
        <f t="shared" si="27"/>
        <v>0</v>
      </c>
      <c r="T56" s="363"/>
      <c r="U56" s="363"/>
      <c r="V56" s="293">
        <f t="shared" si="28"/>
        <v>0</v>
      </c>
      <c r="W56" s="363"/>
      <c r="X56" s="363"/>
      <c r="Y56" s="361"/>
      <c r="Z56" s="293"/>
      <c r="AA56" s="364" t="str">
        <f t="shared" si="29"/>
        <v>III.1.3</v>
      </c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3"/>
      <c r="BD56" s="293"/>
      <c r="BE56" s="293"/>
      <c r="BF56" s="361"/>
      <c r="BG56" s="365"/>
    </row>
    <row r="57" spans="1:59" s="366" customFormat="1">
      <c r="A57" s="294"/>
      <c r="B57" s="294"/>
      <c r="C57" s="186" t="s">
        <v>92</v>
      </c>
      <c r="D57" s="187" t="s">
        <v>277</v>
      </c>
      <c r="E57" s="361">
        <f t="shared" si="21"/>
        <v>0</v>
      </c>
      <c r="F57" s="293">
        <f t="shared" si="22"/>
        <v>0</v>
      </c>
      <c r="G57" s="361">
        <f t="shared" si="23"/>
        <v>0</v>
      </c>
      <c r="H57" s="293"/>
      <c r="I57" s="362"/>
      <c r="J57" s="293">
        <f t="shared" si="24"/>
        <v>0</v>
      </c>
      <c r="K57" s="363"/>
      <c r="L57" s="363"/>
      <c r="M57" s="293">
        <f t="shared" si="25"/>
        <v>0</v>
      </c>
      <c r="N57" s="363"/>
      <c r="O57" s="363"/>
      <c r="P57" s="293">
        <f t="shared" si="26"/>
        <v>0</v>
      </c>
      <c r="Q57" s="363"/>
      <c r="R57" s="363"/>
      <c r="S57" s="293">
        <f t="shared" si="27"/>
        <v>0</v>
      </c>
      <c r="T57" s="363"/>
      <c r="U57" s="363"/>
      <c r="V57" s="293">
        <f t="shared" si="28"/>
        <v>0</v>
      </c>
      <c r="W57" s="363"/>
      <c r="X57" s="363"/>
      <c r="Y57" s="361"/>
      <c r="Z57" s="293"/>
      <c r="AA57" s="364" t="str">
        <f t="shared" si="29"/>
        <v>III.1.4</v>
      </c>
      <c r="AB57" s="293"/>
      <c r="AC57" s="293"/>
      <c r="AD57" s="293"/>
      <c r="AE57" s="293"/>
      <c r="AF57" s="293"/>
      <c r="AG57" s="293"/>
      <c r="AH57" s="293"/>
      <c r="AI57" s="293"/>
      <c r="AJ57" s="293"/>
      <c r="AK57" s="293"/>
      <c r="AL57" s="293"/>
      <c r="AM57" s="293"/>
      <c r="AN57" s="293"/>
      <c r="AO57" s="293"/>
      <c r="AP57" s="293"/>
      <c r="AQ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3"/>
      <c r="BD57" s="293"/>
      <c r="BE57" s="293"/>
      <c r="BF57" s="361"/>
      <c r="BG57" s="365"/>
    </row>
    <row r="58" spans="1:59" s="366" customFormat="1">
      <c r="A58" s="294"/>
      <c r="B58" s="294"/>
      <c r="C58" s="186" t="s">
        <v>93</v>
      </c>
      <c r="D58" s="187" t="s">
        <v>278</v>
      </c>
      <c r="E58" s="361">
        <f t="shared" si="21"/>
        <v>0</v>
      </c>
      <c r="F58" s="293">
        <f t="shared" si="22"/>
        <v>0</v>
      </c>
      <c r="G58" s="361">
        <f t="shared" si="23"/>
        <v>0</v>
      </c>
      <c r="H58" s="293"/>
      <c r="I58" s="362"/>
      <c r="J58" s="293">
        <f t="shared" si="24"/>
        <v>0</v>
      </c>
      <c r="K58" s="363"/>
      <c r="L58" s="363"/>
      <c r="M58" s="293">
        <f t="shared" si="25"/>
        <v>0</v>
      </c>
      <c r="N58" s="363"/>
      <c r="O58" s="363"/>
      <c r="P58" s="293">
        <f t="shared" si="26"/>
        <v>0</v>
      </c>
      <c r="Q58" s="363"/>
      <c r="R58" s="363"/>
      <c r="S58" s="293">
        <f t="shared" si="27"/>
        <v>0</v>
      </c>
      <c r="T58" s="363"/>
      <c r="U58" s="363"/>
      <c r="V58" s="293">
        <f t="shared" si="28"/>
        <v>0</v>
      </c>
      <c r="W58" s="363"/>
      <c r="X58" s="363"/>
      <c r="Y58" s="361"/>
      <c r="Z58" s="293"/>
      <c r="AA58" s="364" t="str">
        <f t="shared" si="29"/>
        <v>III.1.5</v>
      </c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3"/>
      <c r="BD58" s="293"/>
      <c r="BE58" s="293"/>
      <c r="BF58" s="361"/>
      <c r="BG58" s="365"/>
    </row>
    <row r="59" spans="1:59" s="366" customFormat="1">
      <c r="A59" s="294"/>
      <c r="B59" s="294"/>
      <c r="C59" s="186" t="s">
        <v>94</v>
      </c>
      <c r="D59" s="187" t="s">
        <v>279</v>
      </c>
      <c r="E59" s="361">
        <f t="shared" si="21"/>
        <v>0</v>
      </c>
      <c r="F59" s="293">
        <f t="shared" si="22"/>
        <v>0</v>
      </c>
      <c r="G59" s="361">
        <f t="shared" si="23"/>
        <v>0</v>
      </c>
      <c r="H59" s="293"/>
      <c r="I59" s="362"/>
      <c r="J59" s="293">
        <f t="shared" si="24"/>
        <v>0</v>
      </c>
      <c r="K59" s="363"/>
      <c r="L59" s="363"/>
      <c r="M59" s="293">
        <f t="shared" si="25"/>
        <v>0</v>
      </c>
      <c r="N59" s="363"/>
      <c r="O59" s="363"/>
      <c r="P59" s="293">
        <f t="shared" si="26"/>
        <v>0</v>
      </c>
      <c r="Q59" s="363"/>
      <c r="R59" s="363"/>
      <c r="S59" s="293">
        <f t="shared" si="27"/>
        <v>0</v>
      </c>
      <c r="T59" s="363"/>
      <c r="U59" s="363"/>
      <c r="V59" s="293">
        <f t="shared" si="28"/>
        <v>0</v>
      </c>
      <c r="W59" s="363"/>
      <c r="X59" s="363"/>
      <c r="Y59" s="361"/>
      <c r="Z59" s="293"/>
      <c r="AA59" s="364" t="str">
        <f t="shared" si="29"/>
        <v>III.1.6</v>
      </c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3"/>
      <c r="BD59" s="293"/>
      <c r="BE59" s="293"/>
      <c r="BF59" s="361"/>
      <c r="BG59" s="365"/>
    </row>
    <row r="60" spans="1:59" s="366" customFormat="1">
      <c r="A60" s="294"/>
      <c r="B60" s="294"/>
      <c r="C60" s="186" t="s">
        <v>95</v>
      </c>
      <c r="D60" s="187" t="s">
        <v>280</v>
      </c>
      <c r="E60" s="361">
        <f t="shared" si="21"/>
        <v>0</v>
      </c>
      <c r="F60" s="293">
        <f t="shared" si="22"/>
        <v>0</v>
      </c>
      <c r="G60" s="361">
        <f t="shared" si="23"/>
        <v>0</v>
      </c>
      <c r="H60" s="293"/>
      <c r="I60" s="362"/>
      <c r="J60" s="293">
        <f t="shared" si="24"/>
        <v>0</v>
      </c>
      <c r="K60" s="363"/>
      <c r="L60" s="363"/>
      <c r="M60" s="293">
        <f t="shared" si="25"/>
        <v>0</v>
      </c>
      <c r="N60" s="363"/>
      <c r="O60" s="363"/>
      <c r="P60" s="293">
        <f t="shared" si="26"/>
        <v>0</v>
      </c>
      <c r="Q60" s="363"/>
      <c r="R60" s="363"/>
      <c r="S60" s="293">
        <f t="shared" si="27"/>
        <v>0</v>
      </c>
      <c r="T60" s="363"/>
      <c r="U60" s="363"/>
      <c r="V60" s="293">
        <f t="shared" si="28"/>
        <v>0</v>
      </c>
      <c r="W60" s="363"/>
      <c r="X60" s="363"/>
      <c r="Y60" s="361"/>
      <c r="Z60" s="293"/>
      <c r="AA60" s="364" t="str">
        <f t="shared" si="29"/>
        <v>III.1.7</v>
      </c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3"/>
      <c r="BD60" s="293"/>
      <c r="BE60" s="293"/>
      <c r="BF60" s="361"/>
      <c r="BG60" s="365"/>
    </row>
    <row r="61" spans="1:59" s="366" customFormat="1">
      <c r="A61" s="294"/>
      <c r="B61" s="294"/>
      <c r="C61" s="186" t="s">
        <v>96</v>
      </c>
      <c r="D61" s="187" t="s">
        <v>281</v>
      </c>
      <c r="E61" s="361">
        <f t="shared" si="21"/>
        <v>0</v>
      </c>
      <c r="F61" s="293">
        <f t="shared" si="22"/>
        <v>0</v>
      </c>
      <c r="G61" s="361">
        <f t="shared" si="23"/>
        <v>0</v>
      </c>
      <c r="H61" s="293"/>
      <c r="I61" s="362"/>
      <c r="J61" s="293">
        <f t="shared" si="24"/>
        <v>0</v>
      </c>
      <c r="K61" s="363"/>
      <c r="L61" s="363"/>
      <c r="M61" s="293">
        <f t="shared" si="25"/>
        <v>0</v>
      </c>
      <c r="N61" s="363"/>
      <c r="O61" s="363"/>
      <c r="P61" s="293">
        <f t="shared" si="26"/>
        <v>0</v>
      </c>
      <c r="Q61" s="363"/>
      <c r="R61" s="363"/>
      <c r="S61" s="293">
        <f t="shared" si="27"/>
        <v>0</v>
      </c>
      <c r="T61" s="363"/>
      <c r="U61" s="363"/>
      <c r="V61" s="293">
        <f t="shared" si="28"/>
        <v>0</v>
      </c>
      <c r="W61" s="363"/>
      <c r="X61" s="363"/>
      <c r="Y61" s="361"/>
      <c r="Z61" s="293"/>
      <c r="AA61" s="364" t="str">
        <f t="shared" si="29"/>
        <v>III.1.8</v>
      </c>
      <c r="AB61" s="293"/>
      <c r="AC61" s="293"/>
      <c r="AD61" s="293"/>
      <c r="AE61" s="293"/>
      <c r="AF61" s="293"/>
      <c r="AG61" s="293"/>
      <c r="AH61" s="293"/>
      <c r="AI61" s="293"/>
      <c r="AJ61" s="293"/>
      <c r="AK61" s="293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3"/>
      <c r="BD61" s="293"/>
      <c r="BE61" s="293"/>
      <c r="BF61" s="361"/>
      <c r="BG61" s="365"/>
    </row>
    <row r="62" spans="1:59" s="366" customFormat="1">
      <c r="A62" s="294"/>
      <c r="B62" s="294"/>
      <c r="C62" s="186" t="s">
        <v>297</v>
      </c>
      <c r="D62" s="193" t="s">
        <v>282</v>
      </c>
      <c r="E62" s="361">
        <f t="shared" si="21"/>
        <v>0</v>
      </c>
      <c r="F62" s="293">
        <f t="shared" si="22"/>
        <v>0</v>
      </c>
      <c r="G62" s="361">
        <f t="shared" si="23"/>
        <v>0</v>
      </c>
      <c r="H62" s="293"/>
      <c r="I62" s="362"/>
      <c r="J62" s="293">
        <f t="shared" si="24"/>
        <v>0</v>
      </c>
      <c r="K62" s="363"/>
      <c r="L62" s="363"/>
      <c r="M62" s="293">
        <f t="shared" si="25"/>
        <v>0</v>
      </c>
      <c r="N62" s="363"/>
      <c r="O62" s="363"/>
      <c r="P62" s="293">
        <f t="shared" si="26"/>
        <v>0</v>
      </c>
      <c r="Q62" s="363"/>
      <c r="R62" s="363"/>
      <c r="S62" s="293">
        <f t="shared" si="27"/>
        <v>0</v>
      </c>
      <c r="T62" s="363"/>
      <c r="U62" s="363"/>
      <c r="V62" s="293">
        <f t="shared" si="28"/>
        <v>0</v>
      </c>
      <c r="W62" s="363"/>
      <c r="X62" s="363"/>
      <c r="Y62" s="361"/>
      <c r="Z62" s="293"/>
      <c r="AA62" s="364" t="str">
        <f t="shared" si="29"/>
        <v>III.1.9</v>
      </c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3"/>
      <c r="BD62" s="293"/>
      <c r="BE62" s="293"/>
      <c r="BF62" s="361"/>
      <c r="BG62" s="365"/>
    </row>
    <row r="63" spans="1:59" s="366" customFormat="1">
      <c r="A63" s="294"/>
      <c r="B63" s="294"/>
      <c r="C63" s="186" t="s">
        <v>298</v>
      </c>
      <c r="D63" s="193" t="s">
        <v>283</v>
      </c>
      <c r="E63" s="361">
        <f t="shared" si="21"/>
        <v>0</v>
      </c>
      <c r="F63" s="293">
        <f t="shared" si="22"/>
        <v>0</v>
      </c>
      <c r="G63" s="361">
        <f t="shared" si="23"/>
        <v>0</v>
      </c>
      <c r="H63" s="293"/>
      <c r="I63" s="362"/>
      <c r="J63" s="293">
        <f t="shared" si="24"/>
        <v>0</v>
      </c>
      <c r="K63" s="363"/>
      <c r="L63" s="363"/>
      <c r="M63" s="293">
        <f t="shared" si="25"/>
        <v>0</v>
      </c>
      <c r="N63" s="363"/>
      <c r="O63" s="363"/>
      <c r="P63" s="293">
        <f t="shared" si="26"/>
        <v>0</v>
      </c>
      <c r="Q63" s="363"/>
      <c r="R63" s="363"/>
      <c r="S63" s="293">
        <f t="shared" si="27"/>
        <v>0</v>
      </c>
      <c r="T63" s="363"/>
      <c r="U63" s="363"/>
      <c r="V63" s="293">
        <f t="shared" si="28"/>
        <v>0</v>
      </c>
      <c r="W63" s="363"/>
      <c r="X63" s="363"/>
      <c r="Y63" s="361"/>
      <c r="Z63" s="293"/>
      <c r="AA63" s="364" t="str">
        <f t="shared" si="29"/>
        <v>III.1.10</v>
      </c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3"/>
      <c r="BD63" s="293"/>
      <c r="BE63" s="293"/>
      <c r="BF63" s="361"/>
      <c r="BG63" s="365"/>
    </row>
    <row r="64" spans="1:59" s="366" customFormat="1">
      <c r="A64" s="294"/>
      <c r="B64" s="294"/>
      <c r="C64" s="186" t="s">
        <v>299</v>
      </c>
      <c r="D64" s="193" t="s">
        <v>284</v>
      </c>
      <c r="E64" s="361">
        <f t="shared" si="21"/>
        <v>0</v>
      </c>
      <c r="F64" s="293">
        <f t="shared" si="22"/>
        <v>0</v>
      </c>
      <c r="G64" s="361">
        <f t="shared" si="23"/>
        <v>0</v>
      </c>
      <c r="H64" s="293"/>
      <c r="I64" s="362"/>
      <c r="J64" s="293">
        <f t="shared" si="24"/>
        <v>0</v>
      </c>
      <c r="K64" s="363"/>
      <c r="L64" s="363"/>
      <c r="M64" s="293">
        <f t="shared" si="25"/>
        <v>0</v>
      </c>
      <c r="N64" s="363"/>
      <c r="O64" s="363"/>
      <c r="P64" s="293">
        <f t="shared" si="26"/>
        <v>0</v>
      </c>
      <c r="Q64" s="363"/>
      <c r="R64" s="363"/>
      <c r="S64" s="293">
        <f t="shared" si="27"/>
        <v>0</v>
      </c>
      <c r="T64" s="363"/>
      <c r="U64" s="363"/>
      <c r="V64" s="293">
        <f t="shared" si="28"/>
        <v>0</v>
      </c>
      <c r="W64" s="363"/>
      <c r="X64" s="363"/>
      <c r="Y64" s="361"/>
      <c r="Z64" s="293"/>
      <c r="AA64" s="364" t="str">
        <f t="shared" si="29"/>
        <v>III.1.11</v>
      </c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361"/>
      <c r="BG64" s="365"/>
    </row>
    <row r="65" spans="1:59" s="366" customFormat="1">
      <c r="A65" s="294"/>
      <c r="B65" s="294"/>
      <c r="C65" s="186" t="s">
        <v>300</v>
      </c>
      <c r="D65" s="193" t="s">
        <v>285</v>
      </c>
      <c r="E65" s="361">
        <f t="shared" si="21"/>
        <v>0</v>
      </c>
      <c r="F65" s="293">
        <f t="shared" si="22"/>
        <v>0</v>
      </c>
      <c r="G65" s="361">
        <f t="shared" si="23"/>
        <v>0</v>
      </c>
      <c r="H65" s="293"/>
      <c r="I65" s="362"/>
      <c r="J65" s="293">
        <f t="shared" si="24"/>
        <v>0</v>
      </c>
      <c r="K65" s="363"/>
      <c r="L65" s="363"/>
      <c r="M65" s="293">
        <f t="shared" si="25"/>
        <v>0</v>
      </c>
      <c r="N65" s="363"/>
      <c r="O65" s="363"/>
      <c r="P65" s="293">
        <f t="shared" si="26"/>
        <v>0</v>
      </c>
      <c r="Q65" s="363"/>
      <c r="R65" s="363"/>
      <c r="S65" s="293">
        <f t="shared" si="27"/>
        <v>0</v>
      </c>
      <c r="T65" s="363"/>
      <c r="U65" s="363"/>
      <c r="V65" s="293">
        <f t="shared" si="28"/>
        <v>0</v>
      </c>
      <c r="W65" s="363"/>
      <c r="X65" s="363"/>
      <c r="Y65" s="361"/>
      <c r="Z65" s="293"/>
      <c r="AA65" s="364" t="str">
        <f t="shared" si="29"/>
        <v>III.1.12</v>
      </c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L65" s="293"/>
      <c r="AM65" s="293"/>
      <c r="AN65" s="293"/>
      <c r="AO65" s="293"/>
      <c r="AP65" s="293"/>
      <c r="AQ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3"/>
      <c r="BD65" s="293"/>
      <c r="BE65" s="293"/>
      <c r="BF65" s="361"/>
      <c r="BG65" s="365"/>
    </row>
    <row r="66" spans="1:59" s="366" customFormat="1">
      <c r="A66" s="294"/>
      <c r="B66" s="294"/>
      <c r="C66" s="186" t="s">
        <v>301</v>
      </c>
      <c r="D66" s="193" t="s">
        <v>286</v>
      </c>
      <c r="E66" s="361">
        <f t="shared" si="21"/>
        <v>0</v>
      </c>
      <c r="F66" s="293">
        <f t="shared" si="22"/>
        <v>0</v>
      </c>
      <c r="G66" s="361">
        <f t="shared" si="23"/>
        <v>0</v>
      </c>
      <c r="H66" s="293"/>
      <c r="I66" s="362"/>
      <c r="J66" s="293">
        <f t="shared" si="24"/>
        <v>0</v>
      </c>
      <c r="K66" s="363"/>
      <c r="L66" s="363"/>
      <c r="M66" s="293">
        <f t="shared" si="25"/>
        <v>0</v>
      </c>
      <c r="N66" s="363"/>
      <c r="O66" s="363"/>
      <c r="P66" s="293">
        <f t="shared" si="26"/>
        <v>0</v>
      </c>
      <c r="Q66" s="363"/>
      <c r="R66" s="363"/>
      <c r="S66" s="293">
        <f t="shared" si="27"/>
        <v>0</v>
      </c>
      <c r="T66" s="363"/>
      <c r="U66" s="363"/>
      <c r="V66" s="293">
        <f t="shared" si="28"/>
        <v>0</v>
      </c>
      <c r="W66" s="363"/>
      <c r="X66" s="363"/>
      <c r="Y66" s="361"/>
      <c r="Z66" s="293"/>
      <c r="AA66" s="364" t="str">
        <f t="shared" si="29"/>
        <v>III.1.13</v>
      </c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3"/>
      <c r="BD66" s="293"/>
      <c r="BE66" s="293"/>
      <c r="BF66" s="361"/>
      <c r="BG66" s="365"/>
    </row>
    <row r="67" spans="1:59" s="366" customFormat="1">
      <c r="A67" s="294"/>
      <c r="B67" s="294"/>
      <c r="C67" s="186" t="s">
        <v>302</v>
      </c>
      <c r="D67" s="187" t="s">
        <v>287</v>
      </c>
      <c r="E67" s="361">
        <f t="shared" si="21"/>
        <v>0</v>
      </c>
      <c r="F67" s="293">
        <f t="shared" si="22"/>
        <v>0</v>
      </c>
      <c r="G67" s="361">
        <f t="shared" si="23"/>
        <v>0</v>
      </c>
      <c r="H67" s="293"/>
      <c r="I67" s="362"/>
      <c r="J67" s="293">
        <f t="shared" si="24"/>
        <v>0</v>
      </c>
      <c r="K67" s="363"/>
      <c r="L67" s="363"/>
      <c r="M67" s="293">
        <f t="shared" si="25"/>
        <v>0</v>
      </c>
      <c r="N67" s="363"/>
      <c r="O67" s="363"/>
      <c r="P67" s="293">
        <f t="shared" si="26"/>
        <v>0</v>
      </c>
      <c r="Q67" s="363"/>
      <c r="R67" s="363"/>
      <c r="S67" s="293">
        <f t="shared" si="27"/>
        <v>0</v>
      </c>
      <c r="T67" s="363"/>
      <c r="U67" s="363"/>
      <c r="V67" s="293">
        <f t="shared" si="28"/>
        <v>0</v>
      </c>
      <c r="W67" s="363"/>
      <c r="X67" s="363"/>
      <c r="Y67" s="361"/>
      <c r="Z67" s="293"/>
      <c r="AA67" s="364" t="str">
        <f t="shared" si="29"/>
        <v>III.1.14</v>
      </c>
      <c r="AB67" s="293"/>
      <c r="AC67" s="293"/>
      <c r="AD67" s="293"/>
      <c r="AE67" s="293"/>
      <c r="AF67" s="293"/>
      <c r="AG67" s="293"/>
      <c r="AH67" s="293"/>
      <c r="AI67" s="293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3"/>
      <c r="BD67" s="293"/>
      <c r="BE67" s="293"/>
      <c r="BF67" s="361"/>
      <c r="BG67" s="365"/>
    </row>
    <row r="68" spans="1:59" s="366" customFormat="1">
      <c r="A68" s="294"/>
      <c r="B68" s="294"/>
      <c r="C68" s="186" t="s">
        <v>303</v>
      </c>
      <c r="D68" s="193" t="s">
        <v>288</v>
      </c>
      <c r="E68" s="361">
        <f t="shared" si="21"/>
        <v>0</v>
      </c>
      <c r="F68" s="293">
        <f t="shared" si="22"/>
        <v>0</v>
      </c>
      <c r="G68" s="361">
        <f t="shared" si="23"/>
        <v>0</v>
      </c>
      <c r="H68" s="293"/>
      <c r="I68" s="362"/>
      <c r="J68" s="293">
        <f t="shared" si="24"/>
        <v>0</v>
      </c>
      <c r="K68" s="363"/>
      <c r="L68" s="363"/>
      <c r="M68" s="293">
        <f t="shared" si="25"/>
        <v>0</v>
      </c>
      <c r="N68" s="363"/>
      <c r="O68" s="363"/>
      <c r="P68" s="293">
        <f t="shared" si="26"/>
        <v>0</v>
      </c>
      <c r="Q68" s="363"/>
      <c r="R68" s="363"/>
      <c r="S68" s="293">
        <f t="shared" si="27"/>
        <v>0</v>
      </c>
      <c r="T68" s="363"/>
      <c r="U68" s="363"/>
      <c r="V68" s="293">
        <f t="shared" si="28"/>
        <v>0</v>
      </c>
      <c r="W68" s="363"/>
      <c r="X68" s="363"/>
      <c r="Y68" s="361"/>
      <c r="Z68" s="293"/>
      <c r="AA68" s="364" t="str">
        <f t="shared" si="29"/>
        <v>III.1.15</v>
      </c>
      <c r="AB68" s="293"/>
      <c r="AC68" s="293"/>
      <c r="AD68" s="293"/>
      <c r="AE68" s="293"/>
      <c r="AF68" s="293"/>
      <c r="AG68" s="293"/>
      <c r="AH68" s="293"/>
      <c r="AI68" s="293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3"/>
      <c r="BD68" s="293"/>
      <c r="BE68" s="293"/>
      <c r="BF68" s="361"/>
      <c r="BG68" s="365"/>
    </row>
    <row r="69" spans="1:59" s="366" customFormat="1">
      <c r="A69" s="294"/>
      <c r="B69" s="294"/>
      <c r="C69" s="186" t="s">
        <v>304</v>
      </c>
      <c r="D69" s="193" t="s">
        <v>289</v>
      </c>
      <c r="E69" s="361">
        <f t="shared" si="21"/>
        <v>0</v>
      </c>
      <c r="F69" s="293">
        <f t="shared" si="22"/>
        <v>0</v>
      </c>
      <c r="G69" s="361">
        <f t="shared" si="23"/>
        <v>0</v>
      </c>
      <c r="H69" s="293"/>
      <c r="I69" s="362"/>
      <c r="J69" s="293">
        <f t="shared" si="24"/>
        <v>0</v>
      </c>
      <c r="K69" s="363"/>
      <c r="L69" s="363"/>
      <c r="M69" s="293">
        <f t="shared" si="25"/>
        <v>0</v>
      </c>
      <c r="N69" s="363"/>
      <c r="O69" s="363"/>
      <c r="P69" s="293">
        <f t="shared" si="26"/>
        <v>0</v>
      </c>
      <c r="Q69" s="363"/>
      <c r="R69" s="363"/>
      <c r="S69" s="293">
        <f t="shared" si="27"/>
        <v>0</v>
      </c>
      <c r="T69" s="363"/>
      <c r="U69" s="363"/>
      <c r="V69" s="293">
        <f t="shared" si="28"/>
        <v>0</v>
      </c>
      <c r="W69" s="363"/>
      <c r="X69" s="363"/>
      <c r="Y69" s="361"/>
      <c r="Z69" s="293"/>
      <c r="AA69" s="364" t="str">
        <f t="shared" si="29"/>
        <v>III.1.16</v>
      </c>
      <c r="AB69" s="293"/>
      <c r="AC69" s="293"/>
      <c r="AD69" s="293"/>
      <c r="AE69" s="293"/>
      <c r="AF69" s="293"/>
      <c r="AG69" s="293"/>
      <c r="AH69" s="293"/>
      <c r="AI69" s="293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361"/>
      <c r="BG69" s="365"/>
    </row>
    <row r="70" spans="1:59" s="366" customFormat="1">
      <c r="A70" s="294"/>
      <c r="B70" s="294"/>
      <c r="C70" s="186" t="s">
        <v>305</v>
      </c>
      <c r="D70" s="193" t="s">
        <v>290</v>
      </c>
      <c r="E70" s="361">
        <f t="shared" si="21"/>
        <v>0</v>
      </c>
      <c r="F70" s="293">
        <f t="shared" si="22"/>
        <v>0</v>
      </c>
      <c r="G70" s="361">
        <f t="shared" si="23"/>
        <v>0</v>
      </c>
      <c r="H70" s="293"/>
      <c r="I70" s="362"/>
      <c r="J70" s="293">
        <f t="shared" si="24"/>
        <v>0</v>
      </c>
      <c r="K70" s="363"/>
      <c r="L70" s="363"/>
      <c r="M70" s="293">
        <f t="shared" si="25"/>
        <v>0</v>
      </c>
      <c r="N70" s="363"/>
      <c r="O70" s="363"/>
      <c r="P70" s="293">
        <f t="shared" si="26"/>
        <v>0</v>
      </c>
      <c r="Q70" s="363"/>
      <c r="R70" s="363"/>
      <c r="S70" s="293">
        <f t="shared" si="27"/>
        <v>0</v>
      </c>
      <c r="T70" s="363"/>
      <c r="U70" s="363"/>
      <c r="V70" s="293">
        <f t="shared" si="28"/>
        <v>0</v>
      </c>
      <c r="W70" s="363"/>
      <c r="X70" s="363"/>
      <c r="Y70" s="361"/>
      <c r="Z70" s="293"/>
      <c r="AA70" s="364" t="str">
        <f t="shared" si="29"/>
        <v>III.1.17</v>
      </c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361"/>
      <c r="BG70" s="365"/>
    </row>
    <row r="71" spans="1:59" s="366" customFormat="1">
      <c r="A71" s="294"/>
      <c r="B71" s="294"/>
      <c r="C71" s="186" t="s">
        <v>306</v>
      </c>
      <c r="D71" s="193" t="s">
        <v>291</v>
      </c>
      <c r="E71" s="361">
        <f t="shared" si="21"/>
        <v>0</v>
      </c>
      <c r="F71" s="293">
        <f t="shared" si="22"/>
        <v>0</v>
      </c>
      <c r="G71" s="361">
        <f t="shared" si="23"/>
        <v>0</v>
      </c>
      <c r="H71" s="293"/>
      <c r="I71" s="362"/>
      <c r="J71" s="293">
        <f t="shared" si="24"/>
        <v>0</v>
      </c>
      <c r="K71" s="363"/>
      <c r="L71" s="363"/>
      <c r="M71" s="293">
        <f t="shared" si="25"/>
        <v>0</v>
      </c>
      <c r="N71" s="363"/>
      <c r="O71" s="363"/>
      <c r="P71" s="293">
        <f t="shared" si="26"/>
        <v>0</v>
      </c>
      <c r="Q71" s="363"/>
      <c r="R71" s="363"/>
      <c r="S71" s="293">
        <f t="shared" si="27"/>
        <v>0</v>
      </c>
      <c r="T71" s="363"/>
      <c r="U71" s="363"/>
      <c r="V71" s="293">
        <f t="shared" si="28"/>
        <v>0</v>
      </c>
      <c r="W71" s="363"/>
      <c r="X71" s="363"/>
      <c r="Y71" s="361"/>
      <c r="Z71" s="293"/>
      <c r="AA71" s="364" t="str">
        <f t="shared" si="29"/>
        <v>III.1.18</v>
      </c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3"/>
      <c r="BD71" s="293"/>
      <c r="BE71" s="293"/>
      <c r="BF71" s="361"/>
      <c r="BG71" s="365"/>
    </row>
    <row r="72" spans="1:59" s="366" customFormat="1">
      <c r="A72" s="294"/>
      <c r="B72" s="294"/>
      <c r="C72" s="186" t="s">
        <v>307</v>
      </c>
      <c r="D72" s="193" t="s">
        <v>292</v>
      </c>
      <c r="E72" s="361">
        <f t="shared" si="21"/>
        <v>0</v>
      </c>
      <c r="F72" s="293">
        <f t="shared" si="22"/>
        <v>0</v>
      </c>
      <c r="G72" s="361">
        <f t="shared" si="23"/>
        <v>0</v>
      </c>
      <c r="H72" s="293"/>
      <c r="I72" s="362"/>
      <c r="J72" s="293">
        <f t="shared" si="24"/>
        <v>0</v>
      </c>
      <c r="K72" s="363"/>
      <c r="L72" s="363"/>
      <c r="M72" s="293">
        <f t="shared" si="25"/>
        <v>0</v>
      </c>
      <c r="N72" s="363"/>
      <c r="O72" s="363"/>
      <c r="P72" s="293">
        <f t="shared" si="26"/>
        <v>0</v>
      </c>
      <c r="Q72" s="363"/>
      <c r="R72" s="363"/>
      <c r="S72" s="293">
        <f t="shared" si="27"/>
        <v>0</v>
      </c>
      <c r="T72" s="363"/>
      <c r="U72" s="363"/>
      <c r="V72" s="293">
        <f t="shared" si="28"/>
        <v>0</v>
      </c>
      <c r="W72" s="363"/>
      <c r="X72" s="363"/>
      <c r="Y72" s="361"/>
      <c r="Z72" s="293"/>
      <c r="AA72" s="364" t="str">
        <f t="shared" si="29"/>
        <v>III.1.19</v>
      </c>
      <c r="AB72" s="293"/>
      <c r="AC72" s="293"/>
      <c r="AD72" s="293"/>
      <c r="AE72" s="293"/>
      <c r="AF72" s="293"/>
      <c r="AG72" s="293"/>
      <c r="AH72" s="293"/>
      <c r="AI72" s="293"/>
      <c r="AJ72" s="293"/>
      <c r="AK72" s="293"/>
      <c r="AL72" s="293"/>
      <c r="AM72" s="293"/>
      <c r="AN72" s="293"/>
      <c r="AO72" s="293"/>
      <c r="AP72" s="293"/>
      <c r="AQ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3"/>
      <c r="BD72" s="293"/>
      <c r="BE72" s="293"/>
      <c r="BF72" s="361"/>
      <c r="BG72" s="365"/>
    </row>
    <row r="73" spans="1:59" s="366" customFormat="1">
      <c r="A73" s="294"/>
      <c r="B73" s="294"/>
      <c r="C73" s="186" t="s">
        <v>308</v>
      </c>
      <c r="D73" s="193" t="s">
        <v>293</v>
      </c>
      <c r="E73" s="361">
        <f t="shared" si="21"/>
        <v>0</v>
      </c>
      <c r="F73" s="293">
        <f t="shared" si="22"/>
        <v>0</v>
      </c>
      <c r="G73" s="361">
        <f t="shared" si="23"/>
        <v>0</v>
      </c>
      <c r="H73" s="293"/>
      <c r="I73" s="362"/>
      <c r="J73" s="293">
        <f t="shared" si="24"/>
        <v>0</v>
      </c>
      <c r="K73" s="363"/>
      <c r="L73" s="363"/>
      <c r="M73" s="293">
        <f t="shared" si="25"/>
        <v>0</v>
      </c>
      <c r="N73" s="363"/>
      <c r="O73" s="363"/>
      <c r="P73" s="293">
        <f t="shared" si="26"/>
        <v>0</v>
      </c>
      <c r="Q73" s="363"/>
      <c r="R73" s="363"/>
      <c r="S73" s="293">
        <f t="shared" si="27"/>
        <v>0</v>
      </c>
      <c r="T73" s="363"/>
      <c r="U73" s="363"/>
      <c r="V73" s="293">
        <f t="shared" si="28"/>
        <v>0</v>
      </c>
      <c r="W73" s="363"/>
      <c r="X73" s="363"/>
      <c r="Y73" s="361"/>
      <c r="Z73" s="293"/>
      <c r="AA73" s="364" t="str">
        <f t="shared" si="29"/>
        <v>III.1.20</v>
      </c>
      <c r="AB73" s="293"/>
      <c r="AC73" s="293"/>
      <c r="AD73" s="293"/>
      <c r="AE73" s="293"/>
      <c r="AF73" s="293"/>
      <c r="AG73" s="293"/>
      <c r="AH73" s="293"/>
      <c r="AI73" s="293"/>
      <c r="AJ73" s="293"/>
      <c r="AK73" s="293"/>
      <c r="AL73" s="293"/>
      <c r="AM73" s="293"/>
      <c r="AN73" s="293"/>
      <c r="AO73" s="293"/>
      <c r="AP73" s="293"/>
      <c r="AQ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3"/>
      <c r="BD73" s="293"/>
      <c r="BE73" s="293"/>
      <c r="BF73" s="361"/>
      <c r="BG73" s="365"/>
    </row>
    <row r="74" spans="1:59" s="366" customFormat="1">
      <c r="A74" s="294"/>
      <c r="B74" s="294"/>
      <c r="C74" s="186" t="s">
        <v>309</v>
      </c>
      <c r="D74" s="193" t="s">
        <v>294</v>
      </c>
      <c r="E74" s="361">
        <f t="shared" si="21"/>
        <v>0</v>
      </c>
      <c r="F74" s="293">
        <f t="shared" si="22"/>
        <v>0</v>
      </c>
      <c r="G74" s="361">
        <f t="shared" si="23"/>
        <v>0</v>
      </c>
      <c r="H74" s="293"/>
      <c r="I74" s="362"/>
      <c r="J74" s="293">
        <f t="shared" si="24"/>
        <v>0</v>
      </c>
      <c r="K74" s="363"/>
      <c r="L74" s="363"/>
      <c r="M74" s="293">
        <f t="shared" si="25"/>
        <v>0</v>
      </c>
      <c r="N74" s="363"/>
      <c r="O74" s="363"/>
      <c r="P74" s="293">
        <f t="shared" si="26"/>
        <v>0</v>
      </c>
      <c r="Q74" s="363"/>
      <c r="R74" s="363"/>
      <c r="S74" s="293">
        <f t="shared" si="27"/>
        <v>0</v>
      </c>
      <c r="T74" s="363"/>
      <c r="U74" s="363"/>
      <c r="V74" s="293">
        <f t="shared" si="28"/>
        <v>0</v>
      </c>
      <c r="W74" s="363"/>
      <c r="X74" s="363"/>
      <c r="Y74" s="361"/>
      <c r="Z74" s="293"/>
      <c r="AA74" s="364" t="str">
        <f t="shared" si="29"/>
        <v>III.1.21</v>
      </c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3"/>
      <c r="BD74" s="293"/>
      <c r="BE74" s="293"/>
      <c r="BF74" s="361"/>
      <c r="BG74" s="365"/>
    </row>
    <row r="75" spans="1:59" s="366" customFormat="1">
      <c r="A75" s="294"/>
      <c r="B75" s="294"/>
      <c r="C75" s="186" t="s">
        <v>310</v>
      </c>
      <c r="D75" s="193" t="s">
        <v>295</v>
      </c>
      <c r="E75" s="361">
        <f t="shared" si="21"/>
        <v>0</v>
      </c>
      <c r="F75" s="293">
        <f t="shared" si="22"/>
        <v>0</v>
      </c>
      <c r="G75" s="361">
        <f t="shared" si="23"/>
        <v>0</v>
      </c>
      <c r="H75" s="293"/>
      <c r="I75" s="362"/>
      <c r="J75" s="293">
        <f t="shared" si="24"/>
        <v>0</v>
      </c>
      <c r="K75" s="363"/>
      <c r="L75" s="363"/>
      <c r="M75" s="293">
        <f t="shared" si="25"/>
        <v>0</v>
      </c>
      <c r="N75" s="363"/>
      <c r="O75" s="363"/>
      <c r="P75" s="293">
        <f t="shared" si="26"/>
        <v>0</v>
      </c>
      <c r="Q75" s="363"/>
      <c r="R75" s="363"/>
      <c r="S75" s="293">
        <f t="shared" si="27"/>
        <v>0</v>
      </c>
      <c r="T75" s="363"/>
      <c r="U75" s="363"/>
      <c r="V75" s="293">
        <f t="shared" si="28"/>
        <v>0</v>
      </c>
      <c r="W75" s="363"/>
      <c r="X75" s="363"/>
      <c r="Y75" s="361"/>
      <c r="Z75" s="293"/>
      <c r="AA75" s="364" t="str">
        <f t="shared" si="29"/>
        <v>III.1.22</v>
      </c>
      <c r="AB75" s="293"/>
      <c r="AC75" s="293"/>
      <c r="AD75" s="293"/>
      <c r="AE75" s="293"/>
      <c r="AF75" s="293"/>
      <c r="AG75" s="293"/>
      <c r="AH75" s="293"/>
      <c r="AI75" s="293"/>
      <c r="AJ75" s="293"/>
      <c r="AK75" s="293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361"/>
      <c r="BG75" s="365"/>
    </row>
    <row r="76" spans="1:59" s="366" customFormat="1">
      <c r="A76" s="294"/>
      <c r="B76" s="294"/>
      <c r="C76" s="186" t="s">
        <v>311</v>
      </c>
      <c r="D76" s="193" t="s">
        <v>296</v>
      </c>
      <c r="E76" s="361">
        <f t="shared" si="21"/>
        <v>0</v>
      </c>
      <c r="F76" s="293">
        <f t="shared" si="22"/>
        <v>0</v>
      </c>
      <c r="G76" s="361">
        <f t="shared" si="23"/>
        <v>0</v>
      </c>
      <c r="H76" s="293"/>
      <c r="I76" s="362"/>
      <c r="J76" s="293">
        <f t="shared" si="24"/>
        <v>0</v>
      </c>
      <c r="K76" s="363"/>
      <c r="L76" s="363"/>
      <c r="M76" s="293">
        <f t="shared" si="25"/>
        <v>0</v>
      </c>
      <c r="N76" s="363"/>
      <c r="O76" s="363"/>
      <c r="P76" s="293">
        <f t="shared" si="26"/>
        <v>0</v>
      </c>
      <c r="Q76" s="363"/>
      <c r="R76" s="363"/>
      <c r="S76" s="293">
        <f t="shared" si="27"/>
        <v>0</v>
      </c>
      <c r="T76" s="363"/>
      <c r="U76" s="363"/>
      <c r="V76" s="293">
        <f t="shared" si="28"/>
        <v>0</v>
      </c>
      <c r="W76" s="363"/>
      <c r="X76" s="363"/>
      <c r="Y76" s="361"/>
      <c r="Z76" s="293"/>
      <c r="AA76" s="364" t="str">
        <f t="shared" si="29"/>
        <v>III.1.23</v>
      </c>
      <c r="AB76" s="293"/>
      <c r="AC76" s="293"/>
      <c r="AD76" s="293"/>
      <c r="AE76" s="293"/>
      <c r="AF76" s="293"/>
      <c r="AG76" s="293"/>
      <c r="AH76" s="293"/>
      <c r="AI76" s="293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3"/>
      <c r="BD76" s="293"/>
      <c r="BE76" s="293"/>
      <c r="BF76" s="361"/>
      <c r="BG76" s="365"/>
    </row>
    <row r="77" spans="1:59" s="366" customFormat="1">
      <c r="A77" s="294"/>
      <c r="B77" s="294"/>
      <c r="C77" s="186"/>
      <c r="D77" s="193"/>
      <c r="E77" s="388"/>
      <c r="F77" s="389"/>
      <c r="G77" s="361"/>
      <c r="H77" s="293"/>
      <c r="I77" s="362"/>
      <c r="J77" s="293"/>
      <c r="K77" s="363"/>
      <c r="L77" s="363"/>
      <c r="M77" s="293"/>
      <c r="N77" s="363"/>
      <c r="O77" s="363"/>
      <c r="P77" s="293"/>
      <c r="Q77" s="363"/>
      <c r="R77" s="363"/>
      <c r="S77" s="293"/>
      <c r="T77" s="363"/>
      <c r="U77" s="363"/>
      <c r="V77" s="293"/>
      <c r="W77" s="363"/>
      <c r="X77" s="363"/>
      <c r="Y77" s="361"/>
      <c r="Z77" s="293"/>
      <c r="AA77" s="364"/>
      <c r="AB77" s="293"/>
      <c r="AC77" s="293"/>
      <c r="AD77" s="293"/>
      <c r="AE77" s="293"/>
      <c r="AF77" s="293"/>
      <c r="AG77" s="293"/>
      <c r="AH77" s="293"/>
      <c r="AI77" s="293"/>
      <c r="AJ77" s="293"/>
      <c r="AK77" s="293"/>
      <c r="AL77" s="293"/>
      <c r="AM77" s="293"/>
      <c r="AN77" s="293"/>
      <c r="AO77" s="293"/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3"/>
      <c r="BD77" s="293"/>
      <c r="BE77" s="293"/>
      <c r="BF77" s="361"/>
      <c r="BG77" s="365"/>
    </row>
    <row r="78" spans="1:59" s="366" customFormat="1">
      <c r="A78" s="294"/>
      <c r="B78" s="294"/>
      <c r="C78" s="211"/>
      <c r="D78" s="212"/>
      <c r="E78" s="390"/>
      <c r="F78" s="391"/>
      <c r="G78" s="390"/>
      <c r="H78" s="293"/>
      <c r="I78" s="392"/>
      <c r="J78" s="393"/>
      <c r="K78" s="394"/>
      <c r="L78" s="394"/>
      <c r="M78" s="393"/>
      <c r="N78" s="394"/>
      <c r="O78" s="394"/>
      <c r="P78" s="393"/>
      <c r="Q78" s="394"/>
      <c r="R78" s="394"/>
      <c r="S78" s="393"/>
      <c r="T78" s="394"/>
      <c r="U78" s="394"/>
      <c r="V78" s="393"/>
      <c r="W78" s="394"/>
      <c r="X78" s="394"/>
      <c r="Y78" s="395"/>
      <c r="Z78" s="293"/>
      <c r="AA78" s="396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8"/>
    </row>
    <row r="79" spans="1:59">
      <c r="C79" s="99"/>
      <c r="D79" s="100"/>
      <c r="E79" s="385"/>
      <c r="F79" s="386"/>
      <c r="G79" s="369"/>
      <c r="H79" s="130"/>
      <c r="I79" s="370"/>
      <c r="J79" s="130"/>
      <c r="K79" s="371"/>
      <c r="L79" s="371"/>
      <c r="M79" s="130"/>
      <c r="N79" s="371"/>
      <c r="O79" s="371"/>
      <c r="P79" s="130"/>
      <c r="Q79" s="371"/>
      <c r="R79" s="371"/>
      <c r="S79" s="130"/>
      <c r="T79" s="371"/>
      <c r="U79" s="371"/>
      <c r="V79" s="130"/>
      <c r="W79" s="371"/>
      <c r="X79" s="371"/>
      <c r="Y79" s="369"/>
      <c r="Z79" s="130"/>
      <c r="AA79" s="372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373"/>
    </row>
    <row r="80" spans="1:59" s="360" customFormat="1" ht="15" thickBot="1">
      <c r="A80" s="353"/>
      <c r="B80" s="353"/>
      <c r="C80" s="99" t="s">
        <v>312</v>
      </c>
      <c r="D80" s="100" t="s">
        <v>313</v>
      </c>
      <c r="E80" s="354">
        <f>SUMIFS($J80:$Y80,$J$4:$Y$4,"W*")</f>
        <v>42</v>
      </c>
      <c r="F80" s="355">
        <f>SUMIFS($J80:$Y80,$J$4:$Y$4,"F*")</f>
        <v>0</v>
      </c>
      <c r="G80" s="354">
        <f>SUMIFS($J80:$Y80,$J$4:$Y$4,"B*")</f>
        <v>0</v>
      </c>
      <c r="H80" s="355"/>
      <c r="I80" s="356"/>
      <c r="J80" s="355">
        <f>SUMIFS($AB80:$BF80,$AB$3:$BF$3,J$3)</f>
        <v>3</v>
      </c>
      <c r="K80" s="357"/>
      <c r="L80" s="357"/>
      <c r="M80" s="355">
        <f>SUMIFS($AB80:$BF80,$AB$3:$BF$3,M$3)</f>
        <v>15</v>
      </c>
      <c r="N80" s="357"/>
      <c r="O80" s="357"/>
      <c r="P80" s="355">
        <f>SUMIFS($AB80:$BF80,$AB$3:$BF$3,P$3)</f>
        <v>24</v>
      </c>
      <c r="Q80" s="357"/>
      <c r="R80" s="357"/>
      <c r="S80" s="355">
        <f>SUMIFS($AB80:$BF80,$AB$3:$BF$3,S$3)</f>
        <v>0</v>
      </c>
      <c r="T80" s="357"/>
      <c r="U80" s="357"/>
      <c r="V80" s="355">
        <f>SUMIFS($AB80:$BF80,$AB$3:$BF$3,V$3)</f>
        <v>0</v>
      </c>
      <c r="W80" s="357"/>
      <c r="X80" s="357"/>
      <c r="Y80" s="399"/>
      <c r="Z80" s="355"/>
      <c r="AA80" s="358" t="str">
        <f>C80</f>
        <v>SUM</v>
      </c>
      <c r="AB80" s="400">
        <f t="shared" ref="AB80:BF80" si="32">SUMIFS(AB$5:AB$79,$AA$5:$AA$79,"I") + SUMIFS(AB$5:AB$79,$AA$5:$AA$79,"II")+ SUMIFS(AB$5:AB$79,$AA$5:$AA$79,"III")</f>
        <v>1</v>
      </c>
      <c r="AC80" s="400">
        <f t="shared" si="32"/>
        <v>0</v>
      </c>
      <c r="AD80" s="400">
        <f t="shared" si="32"/>
        <v>2</v>
      </c>
      <c r="AE80" s="400">
        <f t="shared" si="32"/>
        <v>0</v>
      </c>
      <c r="AF80" s="400">
        <f t="shared" si="32"/>
        <v>2</v>
      </c>
      <c r="AG80" s="400">
        <f t="shared" si="32"/>
        <v>0</v>
      </c>
      <c r="AH80" s="400">
        <f t="shared" si="32"/>
        <v>3</v>
      </c>
      <c r="AI80" s="400">
        <f t="shared" si="32"/>
        <v>0</v>
      </c>
      <c r="AJ80" s="400">
        <f t="shared" si="32"/>
        <v>5</v>
      </c>
      <c r="AK80" s="400">
        <f t="shared" si="32"/>
        <v>5</v>
      </c>
      <c r="AL80" s="400">
        <f t="shared" si="32"/>
        <v>0</v>
      </c>
      <c r="AM80" s="400">
        <f t="shared" si="32"/>
        <v>6</v>
      </c>
      <c r="AN80" s="400">
        <f t="shared" si="32"/>
        <v>0</v>
      </c>
      <c r="AO80" s="400">
        <f t="shared" si="32"/>
        <v>6</v>
      </c>
      <c r="AP80" s="400">
        <f t="shared" si="32"/>
        <v>6</v>
      </c>
      <c r="AQ80" s="400">
        <f t="shared" si="32"/>
        <v>6</v>
      </c>
      <c r="AR80" s="400">
        <f t="shared" si="32"/>
        <v>0</v>
      </c>
      <c r="AS80" s="400">
        <f t="shared" si="32"/>
        <v>0</v>
      </c>
      <c r="AT80" s="400">
        <f t="shared" si="32"/>
        <v>0</v>
      </c>
      <c r="AU80" s="400">
        <f t="shared" si="32"/>
        <v>0</v>
      </c>
      <c r="AV80" s="400">
        <f t="shared" si="32"/>
        <v>0</v>
      </c>
      <c r="AW80" s="400">
        <f t="shared" si="32"/>
        <v>0</v>
      </c>
      <c r="AX80" s="400">
        <f t="shared" si="32"/>
        <v>0</v>
      </c>
      <c r="AY80" s="400">
        <f t="shared" si="32"/>
        <v>0</v>
      </c>
      <c r="AZ80" s="400">
        <f t="shared" si="32"/>
        <v>0</v>
      </c>
      <c r="BA80" s="400">
        <f t="shared" si="32"/>
        <v>0</v>
      </c>
      <c r="BB80" s="400">
        <f t="shared" si="32"/>
        <v>0</v>
      </c>
      <c r="BC80" s="400">
        <f t="shared" si="32"/>
        <v>0</v>
      </c>
      <c r="BD80" s="400">
        <f t="shared" si="32"/>
        <v>0</v>
      </c>
      <c r="BE80" s="400">
        <f t="shared" si="32"/>
        <v>0</v>
      </c>
      <c r="BF80" s="400">
        <f t="shared" si="32"/>
        <v>0</v>
      </c>
      <c r="BG80" s="359"/>
    </row>
    <row r="81" spans="1:59" s="360" customFormat="1" ht="15.5" thickTop="1" thickBot="1">
      <c r="A81" s="353"/>
      <c r="B81" s="353"/>
      <c r="C81" s="116"/>
      <c r="D81" s="117"/>
      <c r="E81" s="401"/>
      <c r="F81" s="400"/>
      <c r="G81" s="401"/>
      <c r="H81" s="355"/>
      <c r="I81" s="402"/>
      <c r="J81" s="400"/>
      <c r="K81" s="403"/>
      <c r="L81" s="403"/>
      <c r="M81" s="400"/>
      <c r="N81" s="403"/>
      <c r="O81" s="403"/>
      <c r="P81" s="400"/>
      <c r="Q81" s="403"/>
      <c r="R81" s="403"/>
      <c r="S81" s="400"/>
      <c r="T81" s="403"/>
      <c r="U81" s="403"/>
      <c r="V81" s="400"/>
      <c r="W81" s="403"/>
      <c r="X81" s="403"/>
      <c r="Y81" s="401"/>
      <c r="Z81" s="355"/>
      <c r="AA81" s="404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0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5"/>
    </row>
    <row r="82" spans="1:59" ht="15" thickTop="1"/>
  </sheetData>
  <mergeCells count="2">
    <mergeCell ref="C3:C4"/>
    <mergeCell ref="D3:D4"/>
  </mergeCells>
  <conditionalFormatting sqref="AB81:BF1048457 AB79:BF79 AB5:BF77">
    <cfRule type="expression" dxfId="15" priority="7">
      <formula>_xlfn.ISFORMULA($AB5)</formula>
    </cfRule>
    <cfRule type="expression" dxfId="14" priority="8">
      <formula>COUNTA($AB5:$BF5)=0</formula>
    </cfRule>
  </conditionalFormatting>
  <conditionalFormatting sqref="AB80:BF80">
    <cfRule type="expression" dxfId="13" priority="5">
      <formula>_xlfn.ISFORMULA($AB80)</formula>
    </cfRule>
    <cfRule type="expression" dxfId="12" priority="6">
      <formula>COUNTA($AB80:$BF80)=0</formula>
    </cfRule>
  </conditionalFormatting>
  <conditionalFormatting sqref="K5:L80 N5:O80 Q5:R80 T5:U80 W5:X80">
    <cfRule type="expression" dxfId="11" priority="3">
      <formula>_xlfn.ISFORMULA($K5)</formula>
    </cfRule>
    <cfRule type="expression" dxfId="10" priority="4">
      <formula>COUNTA($K5:$L5)=0</formula>
    </cfRule>
  </conditionalFormatting>
  <conditionalFormatting sqref="AB1048573:BF1048576">
    <cfRule type="expression" dxfId="9" priority="9">
      <formula>_xlfn.ISFORMULA($AB1048573)</formula>
    </cfRule>
    <cfRule type="expression" dxfId="8" priority="10">
      <formula>COUNTA($AB70:$BF112)=0</formula>
    </cfRule>
  </conditionalFormatting>
  <conditionalFormatting sqref="AB1048502:BF1048572">
    <cfRule type="expression" dxfId="7" priority="11">
      <formula>_xlfn.ISFORMULA($AB1048502)</formula>
    </cfRule>
    <cfRule type="expression" dxfId="6" priority="12">
      <formula>COUNTA($AB43:$BF1048576)=0</formula>
    </cfRule>
  </conditionalFormatting>
  <conditionalFormatting sqref="AB78:BF78">
    <cfRule type="expression" dxfId="5" priority="1">
      <formula>_xlfn.ISFORMULA($AB78)</formula>
    </cfRule>
    <cfRule type="expression" dxfId="4" priority="2">
      <formula>COUNTA($AB78:$BF78)=0</formula>
    </cfRule>
  </conditionalFormatting>
  <conditionalFormatting sqref="AB1048459:BF1048501">
    <cfRule type="expression" dxfId="3" priority="13">
      <formula>_xlfn.ISFORMULA($AB1048459)</formula>
    </cfRule>
    <cfRule type="expression" dxfId="2" priority="14">
      <formula>COUNTA($AB1:$BF1048459)=0</formula>
    </cfRule>
  </conditionalFormatting>
  <conditionalFormatting sqref="AB1048458:BF1048458">
    <cfRule type="expression" dxfId="1" priority="15">
      <formula>_xlfn.ISFORMULA($AB1048458)</formula>
    </cfRule>
    <cfRule type="expression" dxfId="0" priority="16">
      <formula>COUNTA($AB1048458:$BF1048576)=0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9DC8-3FE4-4778-966A-D1E271766E3A}">
  <dimension ref="A1:BG82"/>
  <sheetViews>
    <sheetView zoomScale="60" zoomScaleNormal="60" workbookViewId="0">
      <pane xSplit="4" ySplit="4" topLeftCell="E5" activePane="bottomRight" state="frozen"/>
      <selection pane="topRight" activeCell="C1" sqref="C1"/>
      <selection pane="bottomLeft" activeCell="A3" sqref="A3"/>
      <selection pane="bottomRight" activeCell="F11" sqref="F11"/>
    </sheetView>
  </sheetViews>
  <sheetFormatPr defaultColWidth="24.6328125" defaultRowHeight="14.5" outlineLevelCol="1"/>
  <cols>
    <col min="1" max="2" width="1.6328125" customWidth="1"/>
    <col min="4" max="4" width="50.90625" customWidth="1"/>
    <col min="5" max="5" width="24.6328125" style="374"/>
    <col min="6" max="7" width="24.6328125" style="374" customWidth="1" outlineLevel="1"/>
    <col min="8" max="8" width="6.6328125" style="374" customWidth="1"/>
    <col min="9" max="9" width="1.6328125" customWidth="1"/>
    <col min="10" max="10" width="24.6328125" style="374"/>
    <col min="11" max="12" width="24.6328125" style="374" customWidth="1" outlineLevel="1"/>
    <col min="13" max="13" width="24.6328125" style="374"/>
    <col min="14" max="15" width="24.6328125" style="374" customWidth="1" outlineLevel="1"/>
    <col min="16" max="16" width="24.6328125" style="374"/>
    <col min="17" max="18" width="24.6328125" style="374" customWidth="1" outlineLevel="1"/>
    <col min="19" max="19" width="24.6328125" style="374"/>
    <col min="20" max="21" width="24.6328125" style="374" customWidth="1" outlineLevel="1"/>
    <col min="22" max="22" width="24.6328125" style="374"/>
    <col min="23" max="24" width="24.6328125" style="374" customWidth="1" outlineLevel="1"/>
    <col min="25" max="25" width="4.26953125" style="374" customWidth="1"/>
    <col min="26" max="27" width="6.6328125" style="374" customWidth="1"/>
    <col min="28" max="58" width="24.6328125" style="374"/>
    <col min="59" max="59" width="1.6328125" customWidth="1"/>
    <col min="60" max="16384" width="24.6328125" style="374"/>
  </cols>
  <sheetData>
    <row r="1" spans="1:59" customFormat="1" ht="6" customHeight="1"/>
    <row r="2" spans="1:59" customFormat="1" ht="6" customHeight="1" thickBot="1"/>
    <row r="3" spans="1:59" s="339" customFormat="1" ht="16" thickTop="1">
      <c r="C3" s="425" t="s">
        <v>0</v>
      </c>
      <c r="D3" s="427" t="s">
        <v>325</v>
      </c>
      <c r="E3" s="289">
        <f>DATE(YEAR('[1]CF YTD 2025'!$E$3),8,1)</f>
        <v>45870</v>
      </c>
      <c r="F3" s="284"/>
      <c r="G3" s="285"/>
      <c r="I3" s="340"/>
      <c r="J3" s="266">
        <v>1</v>
      </c>
      <c r="K3" s="238">
        <v>1</v>
      </c>
      <c r="L3" s="238">
        <v>1</v>
      </c>
      <c r="M3" s="234">
        <v>2</v>
      </c>
      <c r="N3" s="246">
        <v>2</v>
      </c>
      <c r="O3" s="246">
        <v>2</v>
      </c>
      <c r="P3" s="236">
        <v>3</v>
      </c>
      <c r="Q3" s="248">
        <v>3</v>
      </c>
      <c r="R3" s="248">
        <v>3</v>
      </c>
      <c r="S3" s="250">
        <v>4</v>
      </c>
      <c r="T3" s="251">
        <v>4</v>
      </c>
      <c r="U3" s="251">
        <v>4</v>
      </c>
      <c r="V3" s="254">
        <v>5</v>
      </c>
      <c r="W3" s="255">
        <v>5</v>
      </c>
      <c r="X3" s="255">
        <v>5</v>
      </c>
      <c r="Y3" s="341"/>
      <c r="AA3" s="340" t="s">
        <v>0</v>
      </c>
      <c r="AB3" s="342">
        <f t="shared" ref="AB3:BF3" si="0">IF(AB4="", "", IFERROR(
    INT((AB4 - (DATE(YEAR(AB4), MONTH(AB4), 1) - WEEKDAY(DATE(YEAR(AB4), MONTH(AB4), 1), 2) + 1)) / 7) + 1,
    ""
))</f>
        <v>1</v>
      </c>
      <c r="AC3" s="342">
        <f t="shared" si="0"/>
        <v>1</v>
      </c>
      <c r="AD3" s="342">
        <f t="shared" si="0"/>
        <v>1</v>
      </c>
      <c r="AE3" s="342">
        <f t="shared" si="0"/>
        <v>2</v>
      </c>
      <c r="AF3" s="342">
        <f t="shared" si="0"/>
        <v>2</v>
      </c>
      <c r="AG3" s="342">
        <f t="shared" si="0"/>
        <v>2</v>
      </c>
      <c r="AH3" s="342">
        <f t="shared" si="0"/>
        <v>2</v>
      </c>
      <c r="AI3" s="342">
        <f t="shared" si="0"/>
        <v>2</v>
      </c>
      <c r="AJ3" s="342">
        <f t="shared" si="0"/>
        <v>2</v>
      </c>
      <c r="AK3" s="342">
        <f t="shared" si="0"/>
        <v>2</v>
      </c>
      <c r="AL3" s="342">
        <f t="shared" si="0"/>
        <v>3</v>
      </c>
      <c r="AM3" s="342">
        <f t="shared" si="0"/>
        <v>3</v>
      </c>
      <c r="AN3" s="342">
        <f t="shared" si="0"/>
        <v>3</v>
      </c>
      <c r="AO3" s="342">
        <f t="shared" si="0"/>
        <v>3</v>
      </c>
      <c r="AP3" s="342">
        <f t="shared" si="0"/>
        <v>3</v>
      </c>
      <c r="AQ3" s="342">
        <f t="shared" si="0"/>
        <v>3</v>
      </c>
      <c r="AR3" s="342">
        <f t="shared" si="0"/>
        <v>3</v>
      </c>
      <c r="AS3" s="342">
        <f t="shared" si="0"/>
        <v>4</v>
      </c>
      <c r="AT3" s="342">
        <f t="shared" si="0"/>
        <v>4</v>
      </c>
      <c r="AU3" s="342">
        <f t="shared" si="0"/>
        <v>4</v>
      </c>
      <c r="AV3" s="342">
        <f t="shared" si="0"/>
        <v>4</v>
      </c>
      <c r="AW3" s="342">
        <f t="shared" si="0"/>
        <v>4</v>
      </c>
      <c r="AX3" s="342">
        <f t="shared" si="0"/>
        <v>4</v>
      </c>
      <c r="AY3" s="342">
        <f t="shared" si="0"/>
        <v>4</v>
      </c>
      <c r="AZ3" s="342">
        <f t="shared" si="0"/>
        <v>5</v>
      </c>
      <c r="BA3" s="342">
        <f t="shared" si="0"/>
        <v>5</v>
      </c>
      <c r="BB3" s="342">
        <f t="shared" si="0"/>
        <v>5</v>
      </c>
      <c r="BC3" s="342">
        <f t="shared" si="0"/>
        <v>5</v>
      </c>
      <c r="BD3" s="342">
        <f t="shared" si="0"/>
        <v>5</v>
      </c>
      <c r="BE3" s="342">
        <f t="shared" si="0"/>
        <v>5</v>
      </c>
      <c r="BF3" s="342">
        <f t="shared" si="0"/>
        <v>5</v>
      </c>
      <c r="BG3" s="343"/>
    </row>
    <row r="4" spans="1:59" s="339" customFormat="1" ht="15.5">
      <c r="C4" s="426"/>
      <c r="D4" s="428"/>
      <c r="E4" s="344" t="s">
        <v>324</v>
      </c>
      <c r="F4" s="233" t="s">
        <v>323</v>
      </c>
      <c r="G4" s="258" t="s">
        <v>230</v>
      </c>
      <c r="I4" s="345"/>
      <c r="J4" s="346" t="s">
        <v>2</v>
      </c>
      <c r="K4" s="239" t="str">
        <f>"F" &amp; K3 &amp; "/R" &amp; K3</f>
        <v>F1/R1</v>
      </c>
      <c r="L4" s="239" t="str">
        <f>"B"&amp;L3</f>
        <v>B1</v>
      </c>
      <c r="M4" s="347" t="s">
        <v>3</v>
      </c>
      <c r="N4" s="247" t="str">
        <f>"F" &amp; N3 &amp; "/R" &amp; N3</f>
        <v>F2/R2</v>
      </c>
      <c r="O4" s="247" t="str">
        <f>"B"&amp;O3</f>
        <v>B2</v>
      </c>
      <c r="P4" s="348" t="s">
        <v>4</v>
      </c>
      <c r="Q4" s="249" t="str">
        <f>"F" &amp; Q3 &amp; "/R" &amp; Q3</f>
        <v>F3/R3</v>
      </c>
      <c r="R4" s="249" t="str">
        <f>"B"&amp;R3</f>
        <v>B3</v>
      </c>
      <c r="S4" s="349" t="s">
        <v>5</v>
      </c>
      <c r="T4" s="253" t="str">
        <f>"F" &amp; T3 &amp; "/R" &amp; T3</f>
        <v>F4/R4</v>
      </c>
      <c r="U4" s="253" t="str">
        <f>"B"&amp;U3</f>
        <v>B4</v>
      </c>
      <c r="V4" s="350" t="s">
        <v>6</v>
      </c>
      <c r="W4" s="257" t="str">
        <f>"F" &amp; W3 &amp; "/R" &amp; W3</f>
        <v>F5/R5</v>
      </c>
      <c r="X4" s="257" t="str">
        <f>"B"&amp;X3</f>
        <v>B5</v>
      </c>
      <c r="Y4" s="344"/>
      <c r="AA4" s="345"/>
      <c r="AB4" s="351" cm="1">
        <f t="array" ref="AB4:BF4">TRANSPOSE(_xlfn.SEQUENCE(DAY(EOMONTH($E$3,0)),1,DATE(YEAR($E$3),MONTH($E$3),1)))</f>
        <v>45870</v>
      </c>
      <c r="AC4" s="351">
        <v>45871</v>
      </c>
      <c r="AD4" s="351">
        <v>45872</v>
      </c>
      <c r="AE4" s="351">
        <v>45873</v>
      </c>
      <c r="AF4" s="351">
        <v>45874</v>
      </c>
      <c r="AG4" s="351">
        <v>45875</v>
      </c>
      <c r="AH4" s="351">
        <v>45876</v>
      </c>
      <c r="AI4" s="351">
        <v>45877</v>
      </c>
      <c r="AJ4" s="351">
        <v>45878</v>
      </c>
      <c r="AK4" s="351">
        <v>45879</v>
      </c>
      <c r="AL4" s="351">
        <v>45880</v>
      </c>
      <c r="AM4" s="351">
        <v>45881</v>
      </c>
      <c r="AN4" s="351">
        <v>45882</v>
      </c>
      <c r="AO4" s="351">
        <v>45883</v>
      </c>
      <c r="AP4" s="351">
        <v>45884</v>
      </c>
      <c r="AQ4" s="351">
        <v>45885</v>
      </c>
      <c r="AR4" s="351">
        <v>45886</v>
      </c>
      <c r="AS4" s="351">
        <v>45887</v>
      </c>
      <c r="AT4" s="351">
        <v>45888</v>
      </c>
      <c r="AU4" s="351">
        <v>45889</v>
      </c>
      <c r="AV4" s="351">
        <v>45890</v>
      </c>
      <c r="AW4" s="351">
        <v>45891</v>
      </c>
      <c r="AX4" s="351">
        <v>45892</v>
      </c>
      <c r="AY4" s="351">
        <v>45893</v>
      </c>
      <c r="AZ4" s="351">
        <v>45894</v>
      </c>
      <c r="BA4" s="351">
        <v>45895</v>
      </c>
      <c r="BB4" s="351">
        <v>45896</v>
      </c>
      <c r="BC4" s="351">
        <v>45897</v>
      </c>
      <c r="BD4" s="351">
        <v>45898</v>
      </c>
      <c r="BE4" s="351">
        <v>45899</v>
      </c>
      <c r="BF4" s="351">
        <v>45900</v>
      </c>
      <c r="BG4" s="352"/>
    </row>
    <row r="5" spans="1:59" s="360" customFormat="1">
      <c r="A5" s="353"/>
      <c r="B5" s="353"/>
      <c r="C5" s="112" t="s">
        <v>7</v>
      </c>
      <c r="D5" s="113" t="s">
        <v>8</v>
      </c>
      <c r="E5" s="354">
        <f t="shared" ref="E5:E24" si="1">SUMIFS($J5:$Y5,$J$4:$Y$4,"W*")</f>
        <v>42</v>
      </c>
      <c r="F5" s="355">
        <f t="shared" ref="F5:F24" si="2">SUMIFS($J5:$Y5,$J$4:$Y$4,"F*")</f>
        <v>800</v>
      </c>
      <c r="G5" s="354">
        <f t="shared" ref="G5:G24" si="3">SUMIFS($J5:$Y5,$J$4:$Y$4,"B*")</f>
        <v>1600</v>
      </c>
      <c r="H5" s="355"/>
      <c r="I5" s="356"/>
      <c r="J5" s="355">
        <f t="shared" ref="J5:J24" si="4">SUMIFS($AB5:$BF5,$AB$3:$BF$3,J$3)</f>
        <v>3</v>
      </c>
      <c r="K5" s="357">
        <f>SUBTOTAL(9,K6:K14)</f>
        <v>100</v>
      </c>
      <c r="L5" s="357">
        <f>SUBTOTAL(9,L6:L14)</f>
        <v>200</v>
      </c>
      <c r="M5" s="355">
        <f t="shared" ref="M5:M24" si="5">SUMIFS($AB5:$BF5,$AB$3:$BF$3,M$3)</f>
        <v>15</v>
      </c>
      <c r="N5" s="357">
        <f>SUBTOTAL(9,N6:N14)</f>
        <v>200</v>
      </c>
      <c r="O5" s="357">
        <f>SUBTOTAL(9,O6:O14)</f>
        <v>400</v>
      </c>
      <c r="P5" s="355">
        <f t="shared" ref="P5:P24" si="6">SUMIFS($AB5:$BF5,$AB$3:$BF$3,P$3)</f>
        <v>24</v>
      </c>
      <c r="Q5" s="357">
        <f>SUBTOTAL(9,Q6:Q14)</f>
        <v>0</v>
      </c>
      <c r="R5" s="357">
        <f>SUBTOTAL(9,R6:R14)</f>
        <v>0</v>
      </c>
      <c r="S5" s="355">
        <f t="shared" ref="S5:S24" si="7">SUMIFS($AB5:$BF5,$AB$3:$BF$3,S$3)</f>
        <v>0</v>
      </c>
      <c r="T5" s="357">
        <f>SUBTOTAL(9,T6:T14)</f>
        <v>0</v>
      </c>
      <c r="U5" s="357">
        <f>SUBTOTAL(9,U6:U14)</f>
        <v>0</v>
      </c>
      <c r="V5" s="355">
        <f t="shared" ref="V5:V24" si="8">SUMIFS($AB5:$BF5,$AB$3:$BF$3,V$3)</f>
        <v>0</v>
      </c>
      <c r="W5" s="357">
        <f>SUBTOTAL(9,W6:W14)</f>
        <v>500</v>
      </c>
      <c r="X5" s="357">
        <f>SUBTOTAL(9,X6:X14)</f>
        <v>1000</v>
      </c>
      <c r="Y5" s="354"/>
      <c r="Z5" s="355"/>
      <c r="AA5" s="358" t="str">
        <f t="shared" ref="AA5:AA24" si="9">C5</f>
        <v>I</v>
      </c>
      <c r="AB5" s="355">
        <f>SUBTOTAL(9,AB6:AB25)</f>
        <v>1</v>
      </c>
      <c r="AC5" s="355">
        <f t="shared" ref="AC5:BF5" si="10">SUBTOTAL(9,AC6:AC25)</f>
        <v>0</v>
      </c>
      <c r="AD5" s="355">
        <f t="shared" si="10"/>
        <v>2</v>
      </c>
      <c r="AE5" s="355">
        <f t="shared" si="10"/>
        <v>0</v>
      </c>
      <c r="AF5" s="355">
        <f t="shared" si="10"/>
        <v>2</v>
      </c>
      <c r="AG5" s="355">
        <f t="shared" si="10"/>
        <v>0</v>
      </c>
      <c r="AH5" s="355">
        <f t="shared" si="10"/>
        <v>3</v>
      </c>
      <c r="AI5" s="355">
        <f t="shared" si="10"/>
        <v>0</v>
      </c>
      <c r="AJ5" s="355">
        <f t="shared" si="10"/>
        <v>5</v>
      </c>
      <c r="AK5" s="355">
        <f t="shared" si="10"/>
        <v>5</v>
      </c>
      <c r="AL5" s="355">
        <f t="shared" si="10"/>
        <v>0</v>
      </c>
      <c r="AM5" s="355">
        <f t="shared" si="10"/>
        <v>6</v>
      </c>
      <c r="AN5" s="355">
        <f t="shared" si="10"/>
        <v>0</v>
      </c>
      <c r="AO5" s="355">
        <f t="shared" si="10"/>
        <v>6</v>
      </c>
      <c r="AP5" s="355">
        <f t="shared" si="10"/>
        <v>6</v>
      </c>
      <c r="AQ5" s="355">
        <f t="shared" si="10"/>
        <v>6</v>
      </c>
      <c r="AR5" s="355">
        <f t="shared" si="10"/>
        <v>0</v>
      </c>
      <c r="AS5" s="355">
        <f t="shared" si="10"/>
        <v>0</v>
      </c>
      <c r="AT5" s="355">
        <f t="shared" si="10"/>
        <v>0</v>
      </c>
      <c r="AU5" s="355">
        <f t="shared" si="10"/>
        <v>0</v>
      </c>
      <c r="AV5" s="355">
        <f t="shared" si="10"/>
        <v>0</v>
      </c>
      <c r="AW5" s="355">
        <f t="shared" si="10"/>
        <v>0</v>
      </c>
      <c r="AX5" s="355">
        <f t="shared" si="10"/>
        <v>0</v>
      </c>
      <c r="AY5" s="355">
        <f t="shared" si="10"/>
        <v>0</v>
      </c>
      <c r="AZ5" s="355">
        <f t="shared" si="10"/>
        <v>0</v>
      </c>
      <c r="BA5" s="355">
        <f t="shared" si="10"/>
        <v>0</v>
      </c>
      <c r="BB5" s="355">
        <f t="shared" si="10"/>
        <v>0</v>
      </c>
      <c r="BC5" s="355">
        <f t="shared" si="10"/>
        <v>0</v>
      </c>
      <c r="BD5" s="355">
        <f t="shared" si="10"/>
        <v>0</v>
      </c>
      <c r="BE5" s="355">
        <f t="shared" si="10"/>
        <v>0</v>
      </c>
      <c r="BF5" s="355">
        <f t="shared" si="10"/>
        <v>0</v>
      </c>
      <c r="BG5" s="359"/>
    </row>
    <row r="6" spans="1:59" s="366" customFormat="1">
      <c r="A6" s="294"/>
      <c r="B6" s="294"/>
      <c r="C6" s="290" t="s">
        <v>56</v>
      </c>
      <c r="D6" s="291" t="s">
        <v>16</v>
      </c>
      <c r="E6" s="361">
        <f t="shared" si="1"/>
        <v>1</v>
      </c>
      <c r="F6" s="293">
        <f t="shared" si="2"/>
        <v>800</v>
      </c>
      <c r="G6" s="361">
        <f t="shared" si="3"/>
        <v>1600</v>
      </c>
      <c r="H6" s="293"/>
      <c r="I6" s="362"/>
      <c r="J6" s="293">
        <f t="shared" si="4"/>
        <v>1</v>
      </c>
      <c r="K6" s="363">
        <v>100</v>
      </c>
      <c r="L6" s="363">
        <v>200</v>
      </c>
      <c r="M6" s="293">
        <f t="shared" si="5"/>
        <v>0</v>
      </c>
      <c r="N6" s="363">
        <v>200</v>
      </c>
      <c r="O6" s="363">
        <v>400</v>
      </c>
      <c r="P6" s="293">
        <f t="shared" si="6"/>
        <v>0</v>
      </c>
      <c r="Q6" s="363"/>
      <c r="R6" s="363"/>
      <c r="S6" s="293">
        <f t="shared" si="7"/>
        <v>0</v>
      </c>
      <c r="T6" s="363"/>
      <c r="U6" s="363"/>
      <c r="V6" s="293">
        <f t="shared" si="8"/>
        <v>0</v>
      </c>
      <c r="W6" s="363">
        <v>500</v>
      </c>
      <c r="X6" s="363">
        <v>1000</v>
      </c>
      <c r="Y6" s="361"/>
      <c r="Z6" s="293"/>
      <c r="AA6" s="364" t="str">
        <f t="shared" si="9"/>
        <v>I.1</v>
      </c>
      <c r="AB6" s="293">
        <v>1</v>
      </c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365"/>
    </row>
    <row r="7" spans="1:59" s="366" customFormat="1">
      <c r="A7" s="294"/>
      <c r="B7" s="294"/>
      <c r="C7" s="290"/>
      <c r="D7" s="294"/>
      <c r="E7" s="361"/>
      <c r="F7" s="293"/>
      <c r="G7" s="361"/>
      <c r="H7" s="293"/>
      <c r="I7" s="362"/>
      <c r="J7" s="293"/>
      <c r="K7" s="363"/>
      <c r="L7" s="363"/>
      <c r="M7" s="293"/>
      <c r="N7" s="363"/>
      <c r="O7" s="363"/>
      <c r="P7" s="293"/>
      <c r="Q7" s="363"/>
      <c r="R7" s="363"/>
      <c r="S7" s="293"/>
      <c r="T7" s="363"/>
      <c r="U7" s="363"/>
      <c r="V7" s="293"/>
      <c r="W7" s="363"/>
      <c r="X7" s="363"/>
      <c r="Y7" s="361"/>
      <c r="Z7" s="293"/>
      <c r="AA7" s="364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365"/>
    </row>
    <row r="8" spans="1:59" s="366" customFormat="1">
      <c r="A8" s="294"/>
      <c r="B8" s="294"/>
      <c r="C8" s="290" t="s">
        <v>47</v>
      </c>
      <c r="D8" s="291" t="s">
        <v>10</v>
      </c>
      <c r="E8" s="361">
        <f t="shared" si="1"/>
        <v>2</v>
      </c>
      <c r="F8" s="293">
        <f t="shared" si="2"/>
        <v>0</v>
      </c>
      <c r="G8" s="361">
        <f t="shared" si="3"/>
        <v>0</v>
      </c>
      <c r="H8" s="293"/>
      <c r="I8" s="362"/>
      <c r="J8" s="293">
        <f t="shared" si="4"/>
        <v>2</v>
      </c>
      <c r="K8" s="363"/>
      <c r="L8" s="363"/>
      <c r="M8" s="293">
        <f t="shared" si="5"/>
        <v>0</v>
      </c>
      <c r="N8" s="363"/>
      <c r="O8" s="363"/>
      <c r="P8" s="293">
        <f t="shared" si="6"/>
        <v>0</v>
      </c>
      <c r="Q8" s="363"/>
      <c r="R8" s="363"/>
      <c r="S8" s="293">
        <f t="shared" si="7"/>
        <v>0</v>
      </c>
      <c r="T8" s="363"/>
      <c r="U8" s="363"/>
      <c r="V8" s="293">
        <f t="shared" si="8"/>
        <v>0</v>
      </c>
      <c r="W8" s="363"/>
      <c r="X8" s="363"/>
      <c r="Y8" s="361"/>
      <c r="Z8" s="293"/>
      <c r="AA8" s="364" t="str">
        <f t="shared" si="9"/>
        <v>I.2</v>
      </c>
      <c r="AB8" s="293"/>
      <c r="AC8" s="293"/>
      <c r="AD8" s="293">
        <v>2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365"/>
    </row>
    <row r="9" spans="1:59" s="366" customFormat="1">
      <c r="A9" s="294"/>
      <c r="B9" s="294"/>
      <c r="C9" s="290"/>
      <c r="D9" s="292"/>
      <c r="E9" s="361"/>
      <c r="F9" s="293"/>
      <c r="G9" s="361"/>
      <c r="H9" s="293"/>
      <c r="I9" s="362"/>
      <c r="J9" s="293"/>
      <c r="K9" s="363"/>
      <c r="L9" s="363"/>
      <c r="M9" s="293"/>
      <c r="N9" s="363"/>
      <c r="O9" s="363"/>
      <c r="P9" s="293"/>
      <c r="Q9" s="363"/>
      <c r="R9" s="363"/>
      <c r="S9" s="293"/>
      <c r="T9" s="363"/>
      <c r="U9" s="363"/>
      <c r="V9" s="293"/>
      <c r="W9" s="363"/>
      <c r="X9" s="363"/>
      <c r="Y9" s="361"/>
      <c r="Z9" s="293"/>
      <c r="AA9" s="364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365"/>
    </row>
    <row r="10" spans="1:59" s="366" customFormat="1">
      <c r="A10" s="294"/>
      <c r="B10" s="294"/>
      <c r="C10" s="290" t="s">
        <v>50</v>
      </c>
      <c r="D10" s="291" t="s">
        <v>9</v>
      </c>
      <c r="E10" s="361">
        <f t="shared" si="1"/>
        <v>2</v>
      </c>
      <c r="F10" s="293">
        <f t="shared" si="2"/>
        <v>0</v>
      </c>
      <c r="G10" s="361">
        <f t="shared" si="3"/>
        <v>0</v>
      </c>
      <c r="H10" s="293"/>
      <c r="I10" s="362"/>
      <c r="J10" s="293">
        <f t="shared" si="4"/>
        <v>0</v>
      </c>
      <c r="K10" s="363"/>
      <c r="L10" s="363"/>
      <c r="M10" s="293">
        <f t="shared" si="5"/>
        <v>2</v>
      </c>
      <c r="N10" s="363"/>
      <c r="O10" s="363"/>
      <c r="P10" s="293">
        <f t="shared" si="6"/>
        <v>0</v>
      </c>
      <c r="Q10" s="363"/>
      <c r="R10" s="363"/>
      <c r="S10" s="293">
        <f t="shared" si="7"/>
        <v>0</v>
      </c>
      <c r="T10" s="363"/>
      <c r="U10" s="363"/>
      <c r="V10" s="293">
        <f t="shared" si="8"/>
        <v>0</v>
      </c>
      <c r="W10" s="363"/>
      <c r="X10" s="363"/>
      <c r="Y10" s="361"/>
      <c r="Z10" s="293"/>
      <c r="AA10" s="364" t="str">
        <f t="shared" si="9"/>
        <v>I.3</v>
      </c>
      <c r="AB10" s="293"/>
      <c r="AC10" s="293"/>
      <c r="AD10" s="293"/>
      <c r="AE10" s="293"/>
      <c r="AF10" s="293">
        <v>2</v>
      </c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A10" s="293"/>
      <c r="BB10" s="293"/>
      <c r="BC10" s="293"/>
      <c r="BD10" s="293"/>
      <c r="BE10" s="293"/>
      <c r="BF10" s="293"/>
      <c r="BG10" s="365"/>
    </row>
    <row r="11" spans="1:59" s="366" customFormat="1">
      <c r="A11" s="294"/>
      <c r="B11" s="294"/>
      <c r="C11" s="290"/>
      <c r="D11" s="292"/>
      <c r="E11" s="361"/>
      <c r="F11" s="293"/>
      <c r="G11" s="361"/>
      <c r="H11" s="293"/>
      <c r="I11" s="362"/>
      <c r="J11" s="293"/>
      <c r="K11" s="363"/>
      <c r="L11" s="363"/>
      <c r="M11" s="293"/>
      <c r="N11" s="363"/>
      <c r="O11" s="363"/>
      <c r="P11" s="293"/>
      <c r="Q11" s="363"/>
      <c r="R11" s="363"/>
      <c r="S11" s="293"/>
      <c r="T11" s="363"/>
      <c r="U11" s="363"/>
      <c r="V11" s="293"/>
      <c r="W11" s="363"/>
      <c r="X11" s="363"/>
      <c r="Y11" s="361"/>
      <c r="Z11" s="293"/>
      <c r="AA11" s="364"/>
      <c r="AB11" s="293"/>
      <c r="AC11" s="293"/>
      <c r="AD11" s="293"/>
      <c r="AE11" s="293"/>
      <c r="AF11" s="293"/>
      <c r="AG11" s="293"/>
      <c r="AH11" s="293"/>
      <c r="AI11" s="293"/>
      <c r="AJ11" s="293"/>
      <c r="AK11" s="293"/>
      <c r="AL11" s="293"/>
      <c r="AM11" s="293"/>
      <c r="AN11" s="293"/>
      <c r="AO11" s="293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293"/>
      <c r="BD11" s="293"/>
      <c r="BE11" s="293"/>
      <c r="BF11" s="293"/>
      <c r="BG11" s="365"/>
    </row>
    <row r="12" spans="1:59" s="366" customFormat="1">
      <c r="A12" s="294"/>
      <c r="B12" s="294"/>
      <c r="C12" s="290" t="s">
        <v>54</v>
      </c>
      <c r="D12" s="291" t="s">
        <v>257</v>
      </c>
      <c r="E12" s="361">
        <f t="shared" si="1"/>
        <v>3</v>
      </c>
      <c r="F12" s="293">
        <f t="shared" si="2"/>
        <v>0</v>
      </c>
      <c r="G12" s="361">
        <f t="shared" si="3"/>
        <v>0</v>
      </c>
      <c r="H12" s="293"/>
      <c r="I12" s="362"/>
      <c r="J12" s="293">
        <f t="shared" si="4"/>
        <v>0</v>
      </c>
      <c r="K12" s="363"/>
      <c r="L12" s="363"/>
      <c r="M12" s="293">
        <f t="shared" si="5"/>
        <v>3</v>
      </c>
      <c r="N12" s="363"/>
      <c r="O12" s="363"/>
      <c r="P12" s="293">
        <f t="shared" si="6"/>
        <v>0</v>
      </c>
      <c r="Q12" s="363"/>
      <c r="R12" s="363"/>
      <c r="S12" s="293">
        <f t="shared" si="7"/>
        <v>0</v>
      </c>
      <c r="T12" s="363"/>
      <c r="U12" s="363"/>
      <c r="V12" s="293">
        <f t="shared" si="8"/>
        <v>0</v>
      </c>
      <c r="W12" s="363"/>
      <c r="X12" s="363"/>
      <c r="Y12" s="361"/>
      <c r="Z12" s="293"/>
      <c r="AA12" s="364" t="str">
        <f t="shared" si="9"/>
        <v>I.4</v>
      </c>
      <c r="AB12" s="293"/>
      <c r="AC12" s="293"/>
      <c r="AD12" s="293"/>
      <c r="AE12" s="293"/>
      <c r="AF12" s="293"/>
      <c r="AG12" s="293"/>
      <c r="AH12" s="293">
        <v>3</v>
      </c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365"/>
    </row>
    <row r="13" spans="1:59" s="366" customFormat="1">
      <c r="A13" s="294"/>
      <c r="B13" s="294"/>
      <c r="C13" s="290"/>
      <c r="D13" s="292"/>
      <c r="E13" s="361"/>
      <c r="F13" s="293"/>
      <c r="G13" s="361"/>
      <c r="H13" s="293"/>
      <c r="I13" s="362"/>
      <c r="J13" s="293"/>
      <c r="K13" s="363"/>
      <c r="L13" s="363"/>
      <c r="M13" s="293"/>
      <c r="N13" s="363"/>
      <c r="O13" s="363"/>
      <c r="P13" s="293"/>
      <c r="Q13" s="363"/>
      <c r="R13" s="363"/>
      <c r="S13" s="293"/>
      <c r="T13" s="363"/>
      <c r="U13" s="363"/>
      <c r="V13" s="293"/>
      <c r="W13" s="363"/>
      <c r="X13" s="363"/>
      <c r="Y13" s="361"/>
      <c r="Z13" s="293"/>
      <c r="AA13" s="364"/>
      <c r="AB13" s="293"/>
      <c r="AC13" s="293"/>
      <c r="AD13" s="293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365"/>
    </row>
    <row r="14" spans="1:59" s="366" customFormat="1">
      <c r="A14" s="294"/>
      <c r="B14" s="294"/>
      <c r="C14" s="290" t="s">
        <v>55</v>
      </c>
      <c r="D14" s="291" t="s">
        <v>261</v>
      </c>
      <c r="E14" s="361">
        <f t="shared" si="1"/>
        <v>5</v>
      </c>
      <c r="F14" s="293">
        <f t="shared" si="2"/>
        <v>0</v>
      </c>
      <c r="G14" s="361">
        <f t="shared" si="3"/>
        <v>0</v>
      </c>
      <c r="H14" s="293"/>
      <c r="I14" s="362"/>
      <c r="J14" s="293">
        <f t="shared" si="4"/>
        <v>0</v>
      </c>
      <c r="K14" s="363"/>
      <c r="L14" s="363"/>
      <c r="M14" s="293">
        <f t="shared" si="5"/>
        <v>5</v>
      </c>
      <c r="N14" s="363"/>
      <c r="O14" s="363"/>
      <c r="P14" s="293">
        <f t="shared" si="6"/>
        <v>0</v>
      </c>
      <c r="Q14" s="363"/>
      <c r="R14" s="363"/>
      <c r="S14" s="293">
        <f t="shared" si="7"/>
        <v>0</v>
      </c>
      <c r="T14" s="363"/>
      <c r="U14" s="363"/>
      <c r="V14" s="293">
        <f t="shared" si="8"/>
        <v>0</v>
      </c>
      <c r="W14" s="363"/>
      <c r="X14" s="363"/>
      <c r="Y14" s="361"/>
      <c r="Z14" s="293"/>
      <c r="AA14" s="364" t="str">
        <f t="shared" si="9"/>
        <v>I.5</v>
      </c>
      <c r="AB14" s="293"/>
      <c r="AC14" s="293"/>
      <c r="AD14" s="293"/>
      <c r="AE14" s="293"/>
      <c r="AF14" s="293"/>
      <c r="AG14" s="293"/>
      <c r="AH14" s="293"/>
      <c r="AI14" s="293"/>
      <c r="AJ14" s="293">
        <v>5</v>
      </c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365"/>
    </row>
    <row r="15" spans="1:59" s="366" customFormat="1">
      <c r="A15" s="294"/>
      <c r="B15" s="294"/>
      <c r="C15" s="290"/>
      <c r="D15" s="292"/>
      <c r="E15" s="361"/>
      <c r="F15" s="293"/>
      <c r="G15" s="361"/>
      <c r="H15" s="293"/>
      <c r="I15" s="362"/>
      <c r="J15" s="293"/>
      <c r="K15" s="363"/>
      <c r="L15" s="363"/>
      <c r="M15" s="293"/>
      <c r="N15" s="363"/>
      <c r="O15" s="363"/>
      <c r="P15" s="293"/>
      <c r="Q15" s="363"/>
      <c r="R15" s="363"/>
      <c r="S15" s="293"/>
      <c r="T15" s="363"/>
      <c r="U15" s="363"/>
      <c r="V15" s="293"/>
      <c r="W15" s="363"/>
      <c r="X15" s="363"/>
      <c r="Y15" s="361"/>
      <c r="Z15" s="293"/>
      <c r="AA15" s="364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  <c r="BA15" s="293"/>
      <c r="BB15" s="293"/>
      <c r="BC15" s="293"/>
      <c r="BD15" s="293"/>
      <c r="BE15" s="293"/>
      <c r="BF15" s="293"/>
      <c r="BG15" s="365"/>
    </row>
    <row r="16" spans="1:59" s="366" customFormat="1">
      <c r="A16" s="294"/>
      <c r="B16" s="294"/>
      <c r="C16" s="290" t="s">
        <v>109</v>
      </c>
      <c r="D16" s="291" t="s">
        <v>262</v>
      </c>
      <c r="E16" s="361">
        <f t="shared" si="1"/>
        <v>5</v>
      </c>
      <c r="F16" s="293">
        <f t="shared" si="2"/>
        <v>0</v>
      </c>
      <c r="G16" s="361">
        <f t="shared" si="3"/>
        <v>0</v>
      </c>
      <c r="H16" s="293"/>
      <c r="I16" s="362"/>
      <c r="J16" s="293">
        <f t="shared" si="4"/>
        <v>0</v>
      </c>
      <c r="K16" s="363"/>
      <c r="L16" s="363"/>
      <c r="M16" s="293">
        <f t="shared" si="5"/>
        <v>5</v>
      </c>
      <c r="N16" s="363"/>
      <c r="O16" s="363"/>
      <c r="P16" s="293">
        <f t="shared" si="6"/>
        <v>0</v>
      </c>
      <c r="Q16" s="363"/>
      <c r="R16" s="363"/>
      <c r="S16" s="293">
        <f t="shared" si="7"/>
        <v>0</v>
      </c>
      <c r="T16" s="363"/>
      <c r="U16" s="363"/>
      <c r="V16" s="293">
        <f t="shared" si="8"/>
        <v>0</v>
      </c>
      <c r="W16" s="363"/>
      <c r="X16" s="363"/>
      <c r="Y16" s="361"/>
      <c r="Z16" s="293"/>
      <c r="AA16" s="364" t="str">
        <f t="shared" si="9"/>
        <v>I.6</v>
      </c>
      <c r="AB16" s="293"/>
      <c r="AC16" s="293"/>
      <c r="AD16" s="293"/>
      <c r="AE16" s="293"/>
      <c r="AF16" s="293"/>
      <c r="AG16" s="293"/>
      <c r="AH16" s="293"/>
      <c r="AI16" s="293"/>
      <c r="AJ16" s="293"/>
      <c r="AK16" s="293">
        <v>5</v>
      </c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365"/>
    </row>
    <row r="17" spans="1:59" s="366" customFormat="1">
      <c r="A17" s="294"/>
      <c r="B17" s="294"/>
      <c r="C17" s="290"/>
      <c r="D17" s="292"/>
      <c r="E17" s="361"/>
      <c r="F17" s="293"/>
      <c r="G17" s="361"/>
      <c r="H17" s="293"/>
      <c r="I17" s="362"/>
      <c r="J17" s="293"/>
      <c r="K17" s="363"/>
      <c r="L17" s="363"/>
      <c r="M17" s="293"/>
      <c r="N17" s="363"/>
      <c r="O17" s="363"/>
      <c r="P17" s="293"/>
      <c r="Q17" s="363"/>
      <c r="R17" s="363"/>
      <c r="S17" s="293"/>
      <c r="T17" s="363"/>
      <c r="U17" s="363"/>
      <c r="V17" s="293"/>
      <c r="W17" s="363"/>
      <c r="X17" s="363"/>
      <c r="Y17" s="361"/>
      <c r="Z17" s="293"/>
      <c r="AA17" s="364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293"/>
      <c r="BD17" s="293"/>
      <c r="BE17" s="293"/>
      <c r="BF17" s="293"/>
      <c r="BG17" s="365"/>
    </row>
    <row r="18" spans="1:59" s="366" customFormat="1">
      <c r="A18" s="294"/>
      <c r="B18" s="294"/>
      <c r="C18" s="290" t="s">
        <v>263</v>
      </c>
      <c r="D18" s="291" t="s">
        <v>264</v>
      </c>
      <c r="E18" s="361">
        <f t="shared" si="1"/>
        <v>6</v>
      </c>
      <c r="F18" s="293">
        <f t="shared" si="2"/>
        <v>0</v>
      </c>
      <c r="G18" s="361">
        <f t="shared" si="3"/>
        <v>0</v>
      </c>
      <c r="H18" s="293"/>
      <c r="I18" s="362"/>
      <c r="J18" s="293">
        <f t="shared" si="4"/>
        <v>0</v>
      </c>
      <c r="K18" s="363"/>
      <c r="L18" s="363"/>
      <c r="M18" s="293">
        <f t="shared" si="5"/>
        <v>0</v>
      </c>
      <c r="N18" s="363"/>
      <c r="O18" s="363"/>
      <c r="P18" s="293">
        <f t="shared" si="6"/>
        <v>6</v>
      </c>
      <c r="Q18" s="363"/>
      <c r="R18" s="363"/>
      <c r="S18" s="293">
        <f t="shared" si="7"/>
        <v>0</v>
      </c>
      <c r="T18" s="363"/>
      <c r="U18" s="363"/>
      <c r="V18" s="293">
        <f t="shared" si="8"/>
        <v>0</v>
      </c>
      <c r="W18" s="363"/>
      <c r="X18" s="363"/>
      <c r="Y18" s="361"/>
      <c r="Z18" s="293"/>
      <c r="AA18" s="364" t="str">
        <f t="shared" si="9"/>
        <v>I.7</v>
      </c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>
        <v>6</v>
      </c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/>
      <c r="BF18" s="293"/>
      <c r="BG18" s="365"/>
    </row>
    <row r="19" spans="1:59" s="366" customFormat="1">
      <c r="A19" s="294"/>
      <c r="B19" s="294"/>
      <c r="C19" s="290"/>
      <c r="D19" s="292"/>
      <c r="E19" s="361"/>
      <c r="F19" s="293"/>
      <c r="G19" s="361"/>
      <c r="H19" s="293"/>
      <c r="I19" s="362"/>
      <c r="J19" s="293"/>
      <c r="K19" s="363"/>
      <c r="L19" s="363"/>
      <c r="M19" s="293"/>
      <c r="N19" s="363"/>
      <c r="O19" s="363"/>
      <c r="P19" s="293"/>
      <c r="Q19" s="363"/>
      <c r="R19" s="363"/>
      <c r="S19" s="293"/>
      <c r="T19" s="363"/>
      <c r="U19" s="363"/>
      <c r="V19" s="293"/>
      <c r="W19" s="363"/>
      <c r="X19" s="363"/>
      <c r="Y19" s="361"/>
      <c r="Z19" s="293"/>
      <c r="AA19" s="364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293"/>
      <c r="BD19" s="293"/>
      <c r="BE19" s="293"/>
      <c r="BF19" s="293"/>
      <c r="BG19" s="365"/>
    </row>
    <row r="20" spans="1:59" s="366" customFormat="1">
      <c r="A20" s="294"/>
      <c r="B20" s="294"/>
      <c r="C20" s="290" t="s">
        <v>265</v>
      </c>
      <c r="D20" s="291" t="s">
        <v>130</v>
      </c>
      <c r="E20" s="361">
        <f t="shared" si="1"/>
        <v>6</v>
      </c>
      <c r="F20" s="293">
        <f t="shared" si="2"/>
        <v>0</v>
      </c>
      <c r="G20" s="361">
        <f t="shared" si="3"/>
        <v>0</v>
      </c>
      <c r="H20" s="293"/>
      <c r="I20" s="362"/>
      <c r="J20" s="293">
        <f t="shared" si="4"/>
        <v>0</v>
      </c>
      <c r="K20" s="363"/>
      <c r="L20" s="363"/>
      <c r="M20" s="293">
        <f t="shared" si="5"/>
        <v>0</v>
      </c>
      <c r="N20" s="363"/>
      <c r="O20" s="363"/>
      <c r="P20" s="293">
        <f t="shared" si="6"/>
        <v>6</v>
      </c>
      <c r="Q20" s="363"/>
      <c r="R20" s="363"/>
      <c r="S20" s="293">
        <f t="shared" si="7"/>
        <v>0</v>
      </c>
      <c r="T20" s="363"/>
      <c r="U20" s="363"/>
      <c r="V20" s="293">
        <f t="shared" si="8"/>
        <v>0</v>
      </c>
      <c r="W20" s="363"/>
      <c r="X20" s="363"/>
      <c r="Y20" s="361"/>
      <c r="Z20" s="293"/>
      <c r="AA20" s="364" t="str">
        <f t="shared" si="9"/>
        <v>I.8</v>
      </c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293">
        <v>6</v>
      </c>
      <c r="AP20" s="293"/>
      <c r="AQ20" s="293"/>
      <c r="AR20" s="293"/>
      <c r="AS20" s="293"/>
      <c r="AT20" s="293"/>
      <c r="AU20" s="293"/>
      <c r="AV20" s="293"/>
      <c r="AW20" s="293"/>
      <c r="AX20" s="293"/>
      <c r="AY20" s="293"/>
      <c r="AZ20" s="293"/>
      <c r="BA20" s="293"/>
      <c r="BB20" s="293"/>
      <c r="BC20" s="293"/>
      <c r="BD20" s="293"/>
      <c r="BE20" s="293"/>
      <c r="BF20" s="293"/>
      <c r="BG20" s="365"/>
    </row>
    <row r="21" spans="1:59" s="366" customFormat="1">
      <c r="A21" s="294"/>
      <c r="B21" s="294"/>
      <c r="C21" s="290"/>
      <c r="D21" s="292"/>
      <c r="E21" s="361"/>
      <c r="F21" s="293"/>
      <c r="G21" s="361"/>
      <c r="H21" s="293"/>
      <c r="I21" s="362"/>
      <c r="J21" s="293"/>
      <c r="K21" s="363"/>
      <c r="L21" s="363"/>
      <c r="M21" s="293"/>
      <c r="N21" s="363"/>
      <c r="O21" s="363"/>
      <c r="P21" s="293"/>
      <c r="Q21" s="363"/>
      <c r="R21" s="363"/>
      <c r="S21" s="293"/>
      <c r="T21" s="363"/>
      <c r="U21" s="363"/>
      <c r="V21" s="293"/>
      <c r="W21" s="363"/>
      <c r="X21" s="363"/>
      <c r="Y21" s="361"/>
      <c r="Z21" s="293"/>
      <c r="AA21" s="364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365"/>
    </row>
    <row r="22" spans="1:59" s="366" customFormat="1">
      <c r="A22" s="294"/>
      <c r="B22" s="294"/>
      <c r="C22" s="290" t="s">
        <v>266</v>
      </c>
      <c r="D22" s="291" t="s">
        <v>267</v>
      </c>
      <c r="E22" s="361">
        <f t="shared" si="1"/>
        <v>6</v>
      </c>
      <c r="F22" s="293">
        <f t="shared" si="2"/>
        <v>0</v>
      </c>
      <c r="G22" s="361">
        <f t="shared" si="3"/>
        <v>0</v>
      </c>
      <c r="H22" s="293"/>
      <c r="I22" s="362"/>
      <c r="J22" s="293">
        <f t="shared" si="4"/>
        <v>0</v>
      </c>
      <c r="K22" s="363"/>
      <c r="L22" s="363"/>
      <c r="M22" s="293">
        <f t="shared" si="5"/>
        <v>0</v>
      </c>
      <c r="N22" s="363"/>
      <c r="O22" s="363"/>
      <c r="P22" s="293">
        <f t="shared" si="6"/>
        <v>6</v>
      </c>
      <c r="Q22" s="363"/>
      <c r="R22" s="363"/>
      <c r="S22" s="293">
        <f t="shared" si="7"/>
        <v>0</v>
      </c>
      <c r="T22" s="363"/>
      <c r="U22" s="363"/>
      <c r="V22" s="293">
        <f t="shared" si="8"/>
        <v>0</v>
      </c>
      <c r="W22" s="363"/>
      <c r="X22" s="363"/>
      <c r="Y22" s="361"/>
      <c r="Z22" s="293"/>
      <c r="AA22" s="364" t="str">
        <f t="shared" si="9"/>
        <v>I.9</v>
      </c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93"/>
      <c r="AM22" s="293"/>
      <c r="AN22" s="293"/>
      <c r="AO22" s="293"/>
      <c r="AP22" s="293">
        <v>6</v>
      </c>
      <c r="AQ22" s="293"/>
      <c r="AR22" s="293"/>
      <c r="AS22" s="293"/>
      <c r="AT22" s="293"/>
      <c r="AU22" s="293"/>
      <c r="AV22" s="293"/>
      <c r="AW22" s="293"/>
      <c r="AX22" s="293"/>
      <c r="AY22" s="293"/>
      <c r="AZ22" s="293"/>
      <c r="BA22" s="293"/>
      <c r="BB22" s="293"/>
      <c r="BC22" s="293"/>
      <c r="BD22" s="293"/>
      <c r="BE22" s="293"/>
      <c r="BF22" s="293"/>
      <c r="BG22" s="365"/>
    </row>
    <row r="23" spans="1:59" s="366" customFormat="1">
      <c r="A23" s="294"/>
      <c r="B23" s="294"/>
      <c r="C23" s="290"/>
      <c r="D23" s="292"/>
      <c r="E23" s="361"/>
      <c r="F23" s="293"/>
      <c r="G23" s="361"/>
      <c r="H23" s="293"/>
      <c r="I23" s="362"/>
      <c r="J23" s="293"/>
      <c r="K23" s="363"/>
      <c r="L23" s="363"/>
      <c r="M23" s="293"/>
      <c r="N23" s="363"/>
      <c r="O23" s="363"/>
      <c r="P23" s="293"/>
      <c r="Q23" s="363"/>
      <c r="R23" s="363"/>
      <c r="S23" s="293"/>
      <c r="T23" s="363"/>
      <c r="U23" s="363"/>
      <c r="V23" s="293"/>
      <c r="W23" s="363"/>
      <c r="X23" s="363"/>
      <c r="Y23" s="361"/>
      <c r="Z23" s="293"/>
      <c r="AA23" s="364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  <c r="AS23" s="293"/>
      <c r="AT23" s="293"/>
      <c r="AU23" s="293"/>
      <c r="AV23" s="293"/>
      <c r="AW23" s="293"/>
      <c r="AX23" s="293"/>
      <c r="AY23" s="293"/>
      <c r="AZ23" s="293"/>
      <c r="BA23" s="293"/>
      <c r="BB23" s="293"/>
      <c r="BC23" s="293"/>
      <c r="BD23" s="293"/>
      <c r="BE23" s="293"/>
      <c r="BF23" s="293"/>
      <c r="BG23" s="365"/>
    </row>
    <row r="24" spans="1:59" s="366" customFormat="1">
      <c r="A24" s="294"/>
      <c r="B24" s="294"/>
      <c r="C24" s="290" t="s">
        <v>268</v>
      </c>
      <c r="D24" s="291" t="s">
        <v>269</v>
      </c>
      <c r="E24" s="361">
        <f t="shared" si="1"/>
        <v>6</v>
      </c>
      <c r="F24" s="293">
        <f t="shared" si="2"/>
        <v>0</v>
      </c>
      <c r="G24" s="361">
        <f t="shared" si="3"/>
        <v>0</v>
      </c>
      <c r="H24" s="293"/>
      <c r="I24" s="362"/>
      <c r="J24" s="293">
        <f t="shared" si="4"/>
        <v>0</v>
      </c>
      <c r="K24" s="363"/>
      <c r="L24" s="363"/>
      <c r="M24" s="293">
        <f t="shared" si="5"/>
        <v>0</v>
      </c>
      <c r="N24" s="363"/>
      <c r="O24" s="363"/>
      <c r="P24" s="293">
        <f t="shared" si="6"/>
        <v>6</v>
      </c>
      <c r="Q24" s="363"/>
      <c r="R24" s="363"/>
      <c r="S24" s="293">
        <f t="shared" si="7"/>
        <v>0</v>
      </c>
      <c r="T24" s="363"/>
      <c r="U24" s="363"/>
      <c r="V24" s="293">
        <f t="shared" si="8"/>
        <v>0</v>
      </c>
      <c r="W24" s="363"/>
      <c r="X24" s="363"/>
      <c r="Y24" s="361"/>
      <c r="Z24" s="293"/>
      <c r="AA24" s="364" t="str">
        <f t="shared" si="9"/>
        <v>I.10</v>
      </c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  <c r="AQ24" s="293">
        <v>6</v>
      </c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/>
      <c r="BD24" s="293"/>
      <c r="BE24" s="293"/>
      <c r="BF24" s="293"/>
      <c r="BG24" s="365"/>
    </row>
    <row r="25" spans="1:59" s="366" customFormat="1">
      <c r="A25" s="294"/>
      <c r="B25" s="294"/>
      <c r="C25" s="290"/>
      <c r="D25" s="292"/>
      <c r="E25" s="361"/>
      <c r="F25" s="293"/>
      <c r="G25" s="361"/>
      <c r="H25" s="293"/>
      <c r="I25" s="362"/>
      <c r="J25" s="293"/>
      <c r="K25" s="363"/>
      <c r="L25" s="363"/>
      <c r="M25" s="293"/>
      <c r="N25" s="363"/>
      <c r="O25" s="363"/>
      <c r="P25" s="293"/>
      <c r="Q25" s="363"/>
      <c r="R25" s="363"/>
      <c r="S25" s="293"/>
      <c r="T25" s="363"/>
      <c r="U25" s="363"/>
      <c r="V25" s="293"/>
      <c r="W25" s="363"/>
      <c r="X25" s="363"/>
      <c r="Y25" s="361"/>
      <c r="Z25" s="293"/>
      <c r="AA25" s="364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3"/>
      <c r="BG25" s="365"/>
    </row>
    <row r="26" spans="1:59">
      <c r="C26" s="101"/>
      <c r="D26" s="11"/>
      <c r="E26" s="367"/>
      <c r="F26" s="368"/>
      <c r="G26" s="369"/>
      <c r="H26" s="130"/>
      <c r="I26" s="370"/>
      <c r="J26" s="130"/>
      <c r="K26" s="371"/>
      <c r="L26" s="371"/>
      <c r="M26" s="130"/>
      <c r="N26" s="371"/>
      <c r="O26" s="371"/>
      <c r="P26" s="130"/>
      <c r="Q26" s="371"/>
      <c r="R26" s="371"/>
      <c r="S26" s="130"/>
      <c r="T26" s="371"/>
      <c r="U26" s="371"/>
      <c r="V26" s="130"/>
      <c r="W26" s="371"/>
      <c r="X26" s="371"/>
      <c r="Y26" s="369"/>
      <c r="Z26" s="130"/>
      <c r="AA26" s="372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373"/>
    </row>
    <row r="27" spans="1:59">
      <c r="C27" s="118"/>
      <c r="D27" s="375"/>
      <c r="E27" s="376"/>
      <c r="F27" s="377"/>
      <c r="G27" s="376"/>
      <c r="H27" s="130"/>
      <c r="I27" s="378"/>
      <c r="J27" s="379"/>
      <c r="K27" s="380"/>
      <c r="L27" s="380"/>
      <c r="M27" s="379"/>
      <c r="N27" s="380"/>
      <c r="O27" s="380"/>
      <c r="P27" s="379"/>
      <c r="Q27" s="380"/>
      <c r="R27" s="380"/>
      <c r="S27" s="379"/>
      <c r="T27" s="380"/>
      <c r="U27" s="380"/>
      <c r="V27" s="379"/>
      <c r="W27" s="380"/>
      <c r="X27" s="380"/>
      <c r="Y27" s="381"/>
      <c r="Z27" s="130"/>
      <c r="AA27" s="382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4"/>
    </row>
    <row r="28" spans="1:59">
      <c r="C28" s="97"/>
      <c r="D28" s="98"/>
      <c r="E28" s="385"/>
      <c r="F28" s="386"/>
      <c r="G28" s="369"/>
      <c r="H28" s="130"/>
      <c r="I28" s="370"/>
      <c r="J28" s="130"/>
      <c r="K28" s="371"/>
      <c r="L28" s="371"/>
      <c r="M28" s="130"/>
      <c r="N28" s="371"/>
      <c r="O28" s="371"/>
      <c r="P28" s="130"/>
      <c r="Q28" s="371"/>
      <c r="R28" s="371"/>
      <c r="S28" s="130"/>
      <c r="T28" s="371"/>
      <c r="U28" s="371"/>
      <c r="V28" s="130"/>
      <c r="W28" s="371"/>
      <c r="X28" s="371"/>
      <c r="Y28" s="369"/>
      <c r="Z28" s="130"/>
      <c r="AA28" s="372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373"/>
    </row>
    <row r="29" spans="1:59" s="360" customFormat="1">
      <c r="A29" s="353"/>
      <c r="B29" s="353"/>
      <c r="C29" s="115" t="s">
        <v>17</v>
      </c>
      <c r="D29" s="113" t="s">
        <v>18</v>
      </c>
      <c r="E29" s="354">
        <f t="shared" ref="E29:E47" si="11">SUMIFS($J29:$Y29,$J$4:$Y$4,"W*")</f>
        <v>0</v>
      </c>
      <c r="F29" s="355">
        <f t="shared" ref="F29:F47" si="12">SUMIFS($J29:$Y29,$J$4:$Y$4,"F*")</f>
        <v>0</v>
      </c>
      <c r="G29" s="354">
        <f t="shared" ref="G29:G47" si="13">SUMIFS($J29:$Y29,$J$4:$Y$4,"B*")</f>
        <v>0</v>
      </c>
      <c r="H29" s="355"/>
      <c r="I29" s="356"/>
      <c r="J29" s="355">
        <f t="shared" ref="J29:J47" si="14">SUMIFS($AB29:$BF29,$AB$3:$BF$3,J$3)</f>
        <v>0</v>
      </c>
      <c r="K29" s="357">
        <f>SUBTOTAL(9,K30:K38)</f>
        <v>0</v>
      </c>
      <c r="L29" s="357">
        <f>SUBTOTAL(9,L30:L38)</f>
        <v>0</v>
      </c>
      <c r="M29" s="355">
        <f t="shared" ref="M29:M47" si="15">SUMIFS($AB29:$BF29,$AB$3:$BF$3,M$3)</f>
        <v>0</v>
      </c>
      <c r="N29" s="357">
        <f>SUBTOTAL(9,N30:N38)</f>
        <v>0</v>
      </c>
      <c r="O29" s="357">
        <f>SUBTOTAL(9,O30:O38)</f>
        <v>0</v>
      </c>
      <c r="P29" s="355">
        <f t="shared" ref="P29:P47" si="16">SUMIFS($AB29:$BF29,$AB$3:$BF$3,P$3)</f>
        <v>0</v>
      </c>
      <c r="Q29" s="357">
        <f>SUBTOTAL(9,Q30:Q38)</f>
        <v>0</v>
      </c>
      <c r="R29" s="357">
        <f>SUBTOTAL(9,R30:R38)</f>
        <v>0</v>
      </c>
      <c r="S29" s="355">
        <f t="shared" ref="S29:S47" si="17">SUMIFS($AB29:$BF29,$AB$3:$BF$3,S$3)</f>
        <v>0</v>
      </c>
      <c r="T29" s="357">
        <f>SUBTOTAL(9,T30:T38)</f>
        <v>0</v>
      </c>
      <c r="U29" s="357">
        <f>SUBTOTAL(9,U30:U38)</f>
        <v>0</v>
      </c>
      <c r="V29" s="355">
        <f t="shared" ref="V29:V47" si="18">SUMIFS($AB29:$BF29,$AB$3:$BF$3,V$3)</f>
        <v>0</v>
      </c>
      <c r="W29" s="357">
        <f>SUBTOTAL(9,W30:W38)</f>
        <v>0</v>
      </c>
      <c r="X29" s="357">
        <f>SUBTOTAL(9,X30:X38)</f>
        <v>0</v>
      </c>
      <c r="Y29" s="354"/>
      <c r="Z29" s="355"/>
      <c r="AA29" s="358" t="str">
        <f t="shared" ref="AA29:AA47" si="19">C29</f>
        <v>II</v>
      </c>
      <c r="AB29" s="355">
        <f t="shared" ref="AB29:BF29" si="20">SUBTOTAL(9,AB30:AB48)</f>
        <v>0</v>
      </c>
      <c r="AC29" s="355">
        <f t="shared" si="20"/>
        <v>0</v>
      </c>
      <c r="AD29" s="355">
        <f t="shared" si="20"/>
        <v>0</v>
      </c>
      <c r="AE29" s="355">
        <f t="shared" si="20"/>
        <v>0</v>
      </c>
      <c r="AF29" s="355">
        <f t="shared" si="20"/>
        <v>0</v>
      </c>
      <c r="AG29" s="355">
        <f t="shared" si="20"/>
        <v>0</v>
      </c>
      <c r="AH29" s="355">
        <f t="shared" si="20"/>
        <v>0</v>
      </c>
      <c r="AI29" s="355">
        <f t="shared" si="20"/>
        <v>0</v>
      </c>
      <c r="AJ29" s="355">
        <f t="shared" si="20"/>
        <v>0</v>
      </c>
      <c r="AK29" s="355">
        <f t="shared" si="20"/>
        <v>0</v>
      </c>
      <c r="AL29" s="355">
        <f t="shared" si="20"/>
        <v>0</v>
      </c>
      <c r="AM29" s="355">
        <f t="shared" si="20"/>
        <v>0</v>
      </c>
      <c r="AN29" s="355">
        <f t="shared" si="20"/>
        <v>0</v>
      </c>
      <c r="AO29" s="355">
        <f t="shared" si="20"/>
        <v>0</v>
      </c>
      <c r="AP29" s="355">
        <f t="shared" si="20"/>
        <v>0</v>
      </c>
      <c r="AQ29" s="355">
        <f t="shared" si="20"/>
        <v>0</v>
      </c>
      <c r="AR29" s="355">
        <f t="shared" si="20"/>
        <v>0</v>
      </c>
      <c r="AS29" s="355">
        <f t="shared" si="20"/>
        <v>0</v>
      </c>
      <c r="AT29" s="355">
        <f t="shared" si="20"/>
        <v>0</v>
      </c>
      <c r="AU29" s="355">
        <f t="shared" si="20"/>
        <v>0</v>
      </c>
      <c r="AV29" s="355">
        <f t="shared" si="20"/>
        <v>0</v>
      </c>
      <c r="AW29" s="355">
        <f t="shared" si="20"/>
        <v>0</v>
      </c>
      <c r="AX29" s="355">
        <f t="shared" si="20"/>
        <v>0</v>
      </c>
      <c r="AY29" s="355">
        <f t="shared" si="20"/>
        <v>0</v>
      </c>
      <c r="AZ29" s="355">
        <f t="shared" si="20"/>
        <v>0</v>
      </c>
      <c r="BA29" s="355">
        <f t="shared" si="20"/>
        <v>0</v>
      </c>
      <c r="BB29" s="355">
        <f t="shared" si="20"/>
        <v>0</v>
      </c>
      <c r="BC29" s="355">
        <f t="shared" si="20"/>
        <v>0</v>
      </c>
      <c r="BD29" s="355">
        <f t="shared" si="20"/>
        <v>0</v>
      </c>
      <c r="BE29" s="355">
        <f t="shared" si="20"/>
        <v>0</v>
      </c>
      <c r="BF29" s="355">
        <f t="shared" si="20"/>
        <v>0</v>
      </c>
      <c r="BG29" s="359"/>
    </row>
    <row r="30" spans="1:59" s="366" customFormat="1">
      <c r="A30" s="294"/>
      <c r="B30" s="294"/>
      <c r="C30" s="290" t="s">
        <v>68</v>
      </c>
      <c r="D30" s="291" t="s">
        <v>270</v>
      </c>
      <c r="E30" s="361">
        <f t="shared" si="11"/>
        <v>0</v>
      </c>
      <c r="F30" s="293">
        <f t="shared" si="12"/>
        <v>0</v>
      </c>
      <c r="G30" s="361">
        <f t="shared" si="13"/>
        <v>0</v>
      </c>
      <c r="H30" s="293"/>
      <c r="I30" s="362"/>
      <c r="J30" s="293">
        <f t="shared" si="14"/>
        <v>0</v>
      </c>
      <c r="K30" s="363"/>
      <c r="L30" s="363"/>
      <c r="M30" s="293">
        <f t="shared" si="15"/>
        <v>0</v>
      </c>
      <c r="N30" s="363"/>
      <c r="O30" s="363"/>
      <c r="P30" s="293">
        <f t="shared" si="16"/>
        <v>0</v>
      </c>
      <c r="Q30" s="363"/>
      <c r="R30" s="363"/>
      <c r="S30" s="293">
        <f t="shared" si="17"/>
        <v>0</v>
      </c>
      <c r="T30" s="363"/>
      <c r="U30" s="363"/>
      <c r="V30" s="293">
        <f t="shared" si="18"/>
        <v>0</v>
      </c>
      <c r="W30" s="363"/>
      <c r="X30" s="363"/>
      <c r="Y30" s="361"/>
      <c r="Z30" s="293"/>
      <c r="AA30" s="364" t="str">
        <f t="shared" si="19"/>
        <v>II.1</v>
      </c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  <c r="BD30" s="293"/>
      <c r="BE30" s="293"/>
      <c r="BF30" s="293"/>
      <c r="BG30" s="365"/>
    </row>
    <row r="31" spans="1:59" s="366" customFormat="1">
      <c r="A31" s="294"/>
      <c r="B31" s="294"/>
      <c r="C31" s="290"/>
      <c r="D31" s="294"/>
      <c r="E31" s="361"/>
      <c r="F31" s="293"/>
      <c r="G31" s="361"/>
      <c r="H31" s="293"/>
      <c r="I31" s="362"/>
      <c r="J31" s="293"/>
      <c r="K31" s="363"/>
      <c r="L31" s="363"/>
      <c r="M31" s="293"/>
      <c r="N31" s="363"/>
      <c r="O31" s="363"/>
      <c r="P31" s="293"/>
      <c r="Q31" s="363"/>
      <c r="R31" s="363"/>
      <c r="S31" s="293"/>
      <c r="T31" s="363"/>
      <c r="U31" s="363"/>
      <c r="V31" s="293"/>
      <c r="W31" s="363"/>
      <c r="X31" s="363"/>
      <c r="Y31" s="361"/>
      <c r="Z31" s="293"/>
      <c r="AA31" s="364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93"/>
      <c r="AM31" s="293"/>
      <c r="AN31" s="293"/>
      <c r="AO31" s="293"/>
      <c r="AP31" s="293"/>
      <c r="AQ31" s="293"/>
      <c r="AR31" s="293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  <c r="BD31" s="293"/>
      <c r="BE31" s="293"/>
      <c r="BF31" s="293"/>
      <c r="BG31" s="365"/>
    </row>
    <row r="32" spans="1:59" s="366" customFormat="1">
      <c r="A32" s="294"/>
      <c r="B32" s="294"/>
      <c r="C32" s="290" t="s">
        <v>79</v>
      </c>
      <c r="D32" s="291" t="s">
        <v>271</v>
      </c>
      <c r="E32" s="361">
        <f t="shared" si="11"/>
        <v>0</v>
      </c>
      <c r="F32" s="293">
        <f t="shared" si="12"/>
        <v>0</v>
      </c>
      <c r="G32" s="361">
        <f t="shared" si="13"/>
        <v>0</v>
      </c>
      <c r="H32" s="293"/>
      <c r="I32" s="362"/>
      <c r="J32" s="293">
        <f t="shared" si="14"/>
        <v>0</v>
      </c>
      <c r="K32" s="363"/>
      <c r="L32" s="363"/>
      <c r="M32" s="293">
        <f t="shared" si="15"/>
        <v>0</v>
      </c>
      <c r="N32" s="363"/>
      <c r="O32" s="363"/>
      <c r="P32" s="293">
        <f t="shared" si="16"/>
        <v>0</v>
      </c>
      <c r="Q32" s="363"/>
      <c r="R32" s="363"/>
      <c r="S32" s="293">
        <f t="shared" si="17"/>
        <v>0</v>
      </c>
      <c r="T32" s="363"/>
      <c r="U32" s="363"/>
      <c r="V32" s="293">
        <f t="shared" si="18"/>
        <v>0</v>
      </c>
      <c r="W32" s="363"/>
      <c r="X32" s="363"/>
      <c r="Y32" s="361"/>
      <c r="Z32" s="293"/>
      <c r="AA32" s="364" t="str">
        <f t="shared" si="19"/>
        <v>II.2</v>
      </c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365"/>
    </row>
    <row r="33" spans="1:59" s="366" customFormat="1">
      <c r="A33" s="294"/>
      <c r="B33" s="294"/>
      <c r="C33" s="290"/>
      <c r="D33" s="292"/>
      <c r="E33" s="361"/>
      <c r="F33" s="293"/>
      <c r="G33" s="361"/>
      <c r="H33" s="293"/>
      <c r="I33" s="362"/>
      <c r="J33" s="293"/>
      <c r="K33" s="363"/>
      <c r="L33" s="363"/>
      <c r="M33" s="293"/>
      <c r="N33" s="363"/>
      <c r="O33" s="363"/>
      <c r="P33" s="293"/>
      <c r="Q33" s="363"/>
      <c r="R33" s="363"/>
      <c r="S33" s="293"/>
      <c r="T33" s="363"/>
      <c r="U33" s="363"/>
      <c r="V33" s="293"/>
      <c r="W33" s="363"/>
      <c r="X33" s="363"/>
      <c r="Y33" s="361"/>
      <c r="Z33" s="293"/>
      <c r="AA33" s="364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365"/>
    </row>
    <row r="34" spans="1:59" s="366" customFormat="1">
      <c r="A34" s="294"/>
      <c r="B34" s="294"/>
      <c r="C34" s="290"/>
      <c r="D34" s="292"/>
      <c r="E34" s="361"/>
      <c r="F34" s="293"/>
      <c r="G34" s="361"/>
      <c r="H34" s="293"/>
      <c r="I34" s="362"/>
      <c r="J34" s="293"/>
      <c r="K34" s="363"/>
      <c r="L34" s="363"/>
      <c r="M34" s="293"/>
      <c r="N34" s="363"/>
      <c r="O34" s="363"/>
      <c r="P34" s="293"/>
      <c r="Q34" s="363"/>
      <c r="R34" s="363"/>
      <c r="S34" s="293"/>
      <c r="T34" s="363"/>
      <c r="U34" s="363"/>
      <c r="V34" s="293"/>
      <c r="W34" s="363"/>
      <c r="X34" s="363"/>
      <c r="Y34" s="361"/>
      <c r="Z34" s="293"/>
      <c r="AA34" s="364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365"/>
    </row>
    <row r="35" spans="1:59" s="366" customFormat="1">
      <c r="A35" s="294"/>
      <c r="B35" s="294"/>
      <c r="C35" s="290"/>
      <c r="D35" s="292"/>
      <c r="E35" s="361"/>
      <c r="F35" s="293"/>
      <c r="G35" s="361"/>
      <c r="H35" s="293"/>
      <c r="I35" s="362"/>
      <c r="J35" s="293"/>
      <c r="K35" s="363"/>
      <c r="L35" s="363"/>
      <c r="M35" s="293"/>
      <c r="N35" s="363"/>
      <c r="O35" s="363"/>
      <c r="P35" s="293"/>
      <c r="Q35" s="363"/>
      <c r="R35" s="363"/>
      <c r="S35" s="293"/>
      <c r="T35" s="363"/>
      <c r="U35" s="363"/>
      <c r="V35" s="293"/>
      <c r="W35" s="363"/>
      <c r="X35" s="363"/>
      <c r="Y35" s="361"/>
      <c r="Z35" s="293"/>
      <c r="AA35" s="364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365"/>
    </row>
    <row r="36" spans="1:59" s="366" customFormat="1">
      <c r="A36" s="294"/>
      <c r="B36" s="294"/>
      <c r="C36" s="290" t="s">
        <v>81</v>
      </c>
      <c r="D36" s="291" t="s">
        <v>272</v>
      </c>
      <c r="E36" s="361">
        <f t="shared" si="11"/>
        <v>0</v>
      </c>
      <c r="F36" s="293">
        <f t="shared" si="12"/>
        <v>0</v>
      </c>
      <c r="G36" s="361">
        <f t="shared" si="13"/>
        <v>0</v>
      </c>
      <c r="H36" s="293"/>
      <c r="I36" s="362"/>
      <c r="J36" s="293">
        <f t="shared" si="14"/>
        <v>0</v>
      </c>
      <c r="K36" s="363"/>
      <c r="L36" s="363"/>
      <c r="M36" s="293">
        <f t="shared" si="15"/>
        <v>0</v>
      </c>
      <c r="N36" s="363"/>
      <c r="O36" s="363"/>
      <c r="P36" s="293">
        <f t="shared" si="16"/>
        <v>0</v>
      </c>
      <c r="Q36" s="363"/>
      <c r="R36" s="363"/>
      <c r="S36" s="293">
        <f t="shared" si="17"/>
        <v>0</v>
      </c>
      <c r="T36" s="363"/>
      <c r="U36" s="363"/>
      <c r="V36" s="293">
        <f t="shared" si="18"/>
        <v>0</v>
      </c>
      <c r="W36" s="363"/>
      <c r="X36" s="363"/>
      <c r="Y36" s="361"/>
      <c r="Z36" s="293"/>
      <c r="AA36" s="364" t="str">
        <f t="shared" si="19"/>
        <v>II.3</v>
      </c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365"/>
    </row>
    <row r="37" spans="1:59" s="366" customFormat="1">
      <c r="A37" s="294"/>
      <c r="B37" s="294"/>
      <c r="C37" s="290"/>
      <c r="D37" s="292"/>
      <c r="E37" s="361"/>
      <c r="F37" s="293"/>
      <c r="G37" s="361"/>
      <c r="H37" s="293"/>
      <c r="I37" s="362"/>
      <c r="J37" s="293"/>
      <c r="K37" s="363"/>
      <c r="L37" s="363"/>
      <c r="M37" s="293"/>
      <c r="N37" s="363"/>
      <c r="O37" s="363"/>
      <c r="P37" s="293"/>
      <c r="Q37" s="363"/>
      <c r="R37" s="363"/>
      <c r="S37" s="293"/>
      <c r="T37" s="363"/>
      <c r="U37" s="363"/>
      <c r="V37" s="293"/>
      <c r="W37" s="363"/>
      <c r="X37" s="363"/>
      <c r="Y37" s="361"/>
      <c r="Z37" s="293"/>
      <c r="AA37" s="364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365"/>
    </row>
    <row r="38" spans="1:59" s="366" customFormat="1">
      <c r="A38" s="294"/>
      <c r="B38" s="294"/>
      <c r="C38" s="290"/>
      <c r="D38" s="292"/>
      <c r="E38" s="361"/>
      <c r="F38" s="293"/>
      <c r="G38" s="361"/>
      <c r="H38" s="293"/>
      <c r="I38" s="362"/>
      <c r="J38" s="293"/>
      <c r="K38" s="363"/>
      <c r="L38" s="363"/>
      <c r="M38" s="293"/>
      <c r="N38" s="363"/>
      <c r="O38" s="363"/>
      <c r="P38" s="293"/>
      <c r="Q38" s="363"/>
      <c r="R38" s="363"/>
      <c r="S38" s="293"/>
      <c r="T38" s="363"/>
      <c r="U38" s="363"/>
      <c r="V38" s="293"/>
      <c r="W38" s="363"/>
      <c r="X38" s="363"/>
      <c r="Y38" s="361"/>
      <c r="Z38" s="293"/>
      <c r="AA38" s="364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365"/>
    </row>
    <row r="39" spans="1:59" s="366" customFormat="1">
      <c r="A39" s="294"/>
      <c r="B39" s="294"/>
      <c r="C39" s="290" t="s">
        <v>82</v>
      </c>
      <c r="D39" s="291" t="s">
        <v>259</v>
      </c>
      <c r="E39" s="361">
        <f t="shared" si="11"/>
        <v>0</v>
      </c>
      <c r="F39" s="293">
        <f t="shared" si="12"/>
        <v>0</v>
      </c>
      <c r="G39" s="361">
        <f t="shared" si="13"/>
        <v>0</v>
      </c>
      <c r="H39" s="293"/>
      <c r="I39" s="362"/>
      <c r="J39" s="293">
        <f t="shared" si="14"/>
        <v>0</v>
      </c>
      <c r="K39" s="363"/>
      <c r="L39" s="363"/>
      <c r="M39" s="293">
        <f t="shared" si="15"/>
        <v>0</v>
      </c>
      <c r="N39" s="363"/>
      <c r="O39" s="363"/>
      <c r="P39" s="293">
        <f t="shared" si="16"/>
        <v>0</v>
      </c>
      <c r="Q39" s="363"/>
      <c r="R39" s="363"/>
      <c r="S39" s="293">
        <f t="shared" si="17"/>
        <v>0</v>
      </c>
      <c r="T39" s="363"/>
      <c r="U39" s="363"/>
      <c r="V39" s="293">
        <f t="shared" si="18"/>
        <v>0</v>
      </c>
      <c r="W39" s="363"/>
      <c r="X39" s="363"/>
      <c r="Y39" s="361"/>
      <c r="Z39" s="293"/>
      <c r="AA39" s="364" t="str">
        <f t="shared" si="19"/>
        <v>II.4</v>
      </c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365"/>
    </row>
    <row r="40" spans="1:59" s="366" customFormat="1">
      <c r="A40" s="294"/>
      <c r="B40" s="294"/>
      <c r="C40" s="290"/>
      <c r="D40" s="292"/>
      <c r="E40" s="361"/>
      <c r="F40" s="293"/>
      <c r="G40" s="361"/>
      <c r="H40" s="293"/>
      <c r="I40" s="362"/>
      <c r="J40" s="293"/>
      <c r="K40" s="363"/>
      <c r="L40" s="363"/>
      <c r="M40" s="293"/>
      <c r="N40" s="363"/>
      <c r="O40" s="363"/>
      <c r="P40" s="293"/>
      <c r="Q40" s="363"/>
      <c r="R40" s="363"/>
      <c r="S40" s="293"/>
      <c r="T40" s="363"/>
      <c r="U40" s="363"/>
      <c r="V40" s="293"/>
      <c r="W40" s="363"/>
      <c r="X40" s="363"/>
      <c r="Y40" s="361"/>
      <c r="Z40" s="293"/>
      <c r="AA40" s="364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365"/>
    </row>
    <row r="41" spans="1:59" s="366" customFormat="1">
      <c r="A41" s="294"/>
      <c r="B41" s="294"/>
      <c r="C41" s="290" t="s">
        <v>83</v>
      </c>
      <c r="D41" s="291" t="s">
        <v>69</v>
      </c>
      <c r="E41" s="361">
        <f t="shared" si="11"/>
        <v>0</v>
      </c>
      <c r="F41" s="293">
        <f t="shared" si="12"/>
        <v>0</v>
      </c>
      <c r="G41" s="361">
        <f t="shared" si="13"/>
        <v>0</v>
      </c>
      <c r="H41" s="293"/>
      <c r="I41" s="362"/>
      <c r="J41" s="293">
        <f t="shared" si="14"/>
        <v>0</v>
      </c>
      <c r="K41" s="363"/>
      <c r="L41" s="363"/>
      <c r="M41" s="293">
        <f t="shared" si="15"/>
        <v>0</v>
      </c>
      <c r="N41" s="363"/>
      <c r="O41" s="363"/>
      <c r="P41" s="293">
        <f t="shared" si="16"/>
        <v>0</v>
      </c>
      <c r="Q41" s="363"/>
      <c r="R41" s="363"/>
      <c r="S41" s="293">
        <f t="shared" si="17"/>
        <v>0</v>
      </c>
      <c r="T41" s="363"/>
      <c r="U41" s="363"/>
      <c r="V41" s="293">
        <f t="shared" si="18"/>
        <v>0</v>
      </c>
      <c r="W41" s="363"/>
      <c r="X41" s="363"/>
      <c r="Y41" s="361"/>
      <c r="Z41" s="293"/>
      <c r="AA41" s="364" t="str">
        <f t="shared" si="19"/>
        <v>II.5</v>
      </c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  <c r="AS41" s="293"/>
      <c r="AT41" s="293"/>
      <c r="AU41" s="293"/>
      <c r="AV41" s="293"/>
      <c r="AW41" s="293"/>
      <c r="AX41" s="293"/>
      <c r="AY41" s="293"/>
      <c r="AZ41" s="293"/>
      <c r="BA41" s="293"/>
      <c r="BB41" s="293"/>
      <c r="BC41" s="293"/>
      <c r="BD41" s="293"/>
      <c r="BE41" s="293"/>
      <c r="BF41" s="293"/>
      <c r="BG41" s="365"/>
    </row>
    <row r="42" spans="1:59" s="366" customFormat="1">
      <c r="A42" s="294"/>
      <c r="B42" s="294"/>
      <c r="C42" s="290"/>
      <c r="D42" s="292"/>
      <c r="E42" s="361"/>
      <c r="F42" s="293"/>
      <c r="G42" s="361"/>
      <c r="H42" s="293"/>
      <c r="I42" s="362"/>
      <c r="J42" s="293"/>
      <c r="K42" s="363"/>
      <c r="L42" s="363"/>
      <c r="M42" s="293"/>
      <c r="N42" s="363"/>
      <c r="O42" s="363"/>
      <c r="P42" s="293"/>
      <c r="Q42" s="363"/>
      <c r="R42" s="363"/>
      <c r="S42" s="293"/>
      <c r="T42" s="363"/>
      <c r="U42" s="363"/>
      <c r="V42" s="293"/>
      <c r="W42" s="363"/>
      <c r="X42" s="363"/>
      <c r="Y42" s="361"/>
      <c r="Z42" s="293"/>
      <c r="AA42" s="364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293"/>
      <c r="AR42" s="293"/>
      <c r="AS42" s="293"/>
      <c r="AT42" s="293"/>
      <c r="AU42" s="293"/>
      <c r="AV42" s="293"/>
      <c r="AW42" s="293"/>
      <c r="AX42" s="293"/>
      <c r="AY42" s="293"/>
      <c r="AZ42" s="293"/>
      <c r="BA42" s="293"/>
      <c r="BB42" s="293"/>
      <c r="BC42" s="293"/>
      <c r="BD42" s="293"/>
      <c r="BE42" s="293"/>
      <c r="BF42" s="293"/>
      <c r="BG42" s="365"/>
    </row>
    <row r="43" spans="1:59" s="366" customFormat="1">
      <c r="A43" s="294"/>
      <c r="B43" s="294"/>
      <c r="C43" s="290" t="s">
        <v>84</v>
      </c>
      <c r="D43" s="193" t="s">
        <v>258</v>
      </c>
      <c r="E43" s="361">
        <f t="shared" si="11"/>
        <v>0</v>
      </c>
      <c r="F43" s="293">
        <f t="shared" si="12"/>
        <v>0</v>
      </c>
      <c r="G43" s="361">
        <f t="shared" si="13"/>
        <v>0</v>
      </c>
      <c r="H43" s="293"/>
      <c r="I43" s="362"/>
      <c r="J43" s="293">
        <f t="shared" si="14"/>
        <v>0</v>
      </c>
      <c r="K43" s="363"/>
      <c r="L43" s="363"/>
      <c r="M43" s="293">
        <f t="shared" si="15"/>
        <v>0</v>
      </c>
      <c r="N43" s="363"/>
      <c r="O43" s="363"/>
      <c r="P43" s="293">
        <f t="shared" si="16"/>
        <v>0</v>
      </c>
      <c r="Q43" s="363"/>
      <c r="R43" s="363"/>
      <c r="S43" s="293">
        <f t="shared" si="17"/>
        <v>0</v>
      </c>
      <c r="T43" s="363"/>
      <c r="U43" s="363"/>
      <c r="V43" s="293">
        <f t="shared" si="18"/>
        <v>0</v>
      </c>
      <c r="W43" s="363"/>
      <c r="X43" s="363"/>
      <c r="Y43" s="361"/>
      <c r="Z43" s="293"/>
      <c r="AA43" s="364" t="str">
        <f t="shared" si="19"/>
        <v>II.6</v>
      </c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L43" s="293"/>
      <c r="AM43" s="293"/>
      <c r="AN43" s="293"/>
      <c r="AO43" s="293"/>
      <c r="AP43" s="293"/>
      <c r="AQ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3"/>
      <c r="BD43" s="293"/>
      <c r="BE43" s="293"/>
      <c r="BF43" s="293"/>
      <c r="BG43" s="365"/>
    </row>
    <row r="44" spans="1:59" s="366" customFormat="1">
      <c r="A44" s="294"/>
      <c r="B44" s="294"/>
      <c r="C44" s="290"/>
      <c r="D44" s="292"/>
      <c r="E44" s="361"/>
      <c r="F44" s="293"/>
      <c r="G44" s="361"/>
      <c r="H44" s="293"/>
      <c r="I44" s="362"/>
      <c r="J44" s="293"/>
      <c r="K44" s="363"/>
      <c r="L44" s="363"/>
      <c r="M44" s="293"/>
      <c r="N44" s="363"/>
      <c r="O44" s="363"/>
      <c r="P44" s="293"/>
      <c r="Q44" s="363"/>
      <c r="R44" s="363"/>
      <c r="S44" s="293"/>
      <c r="T44" s="363"/>
      <c r="U44" s="363"/>
      <c r="V44" s="293"/>
      <c r="W44" s="363"/>
      <c r="X44" s="363"/>
      <c r="Y44" s="361"/>
      <c r="Z44" s="293"/>
      <c r="AA44" s="364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/>
      <c r="BG44" s="365"/>
    </row>
    <row r="45" spans="1:59" s="366" customFormat="1">
      <c r="A45" s="294"/>
      <c r="B45" s="294"/>
      <c r="C45" s="290" t="s">
        <v>116</v>
      </c>
      <c r="D45" s="291" t="s">
        <v>80</v>
      </c>
      <c r="E45" s="361">
        <f t="shared" si="11"/>
        <v>0</v>
      </c>
      <c r="F45" s="293">
        <f t="shared" si="12"/>
        <v>0</v>
      </c>
      <c r="G45" s="361">
        <f t="shared" si="13"/>
        <v>0</v>
      </c>
      <c r="H45" s="293"/>
      <c r="I45" s="362"/>
      <c r="J45" s="293">
        <f t="shared" si="14"/>
        <v>0</v>
      </c>
      <c r="K45" s="363"/>
      <c r="L45" s="363"/>
      <c r="M45" s="293">
        <f t="shared" si="15"/>
        <v>0</v>
      </c>
      <c r="N45" s="363"/>
      <c r="O45" s="363"/>
      <c r="P45" s="293">
        <f t="shared" si="16"/>
        <v>0</v>
      </c>
      <c r="Q45" s="363"/>
      <c r="R45" s="363"/>
      <c r="S45" s="293">
        <f t="shared" si="17"/>
        <v>0</v>
      </c>
      <c r="T45" s="363"/>
      <c r="U45" s="363"/>
      <c r="V45" s="293">
        <f t="shared" si="18"/>
        <v>0</v>
      </c>
      <c r="W45" s="363"/>
      <c r="X45" s="363"/>
      <c r="Y45" s="361"/>
      <c r="Z45" s="293"/>
      <c r="AA45" s="364" t="str">
        <f t="shared" si="19"/>
        <v>II.7</v>
      </c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3"/>
      <c r="BD45" s="293"/>
      <c r="BE45" s="293"/>
      <c r="BF45" s="293"/>
      <c r="BG45" s="365"/>
    </row>
    <row r="46" spans="1:59" s="366" customFormat="1">
      <c r="A46" s="294"/>
      <c r="B46" s="294"/>
      <c r="C46" s="290"/>
      <c r="D46" s="292"/>
      <c r="E46" s="361"/>
      <c r="F46" s="293"/>
      <c r="G46" s="361"/>
      <c r="H46" s="293"/>
      <c r="I46" s="362"/>
      <c r="J46" s="293"/>
      <c r="K46" s="363"/>
      <c r="L46" s="363"/>
      <c r="M46" s="293"/>
      <c r="N46" s="363"/>
      <c r="O46" s="363"/>
      <c r="P46" s="293"/>
      <c r="Q46" s="363"/>
      <c r="R46" s="363"/>
      <c r="S46" s="293"/>
      <c r="T46" s="363"/>
      <c r="U46" s="363"/>
      <c r="V46" s="293"/>
      <c r="W46" s="363"/>
      <c r="X46" s="363"/>
      <c r="Y46" s="361"/>
      <c r="Z46" s="293"/>
      <c r="AA46" s="364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365"/>
    </row>
    <row r="47" spans="1:59" s="366" customFormat="1">
      <c r="A47" s="294"/>
      <c r="B47" s="294"/>
      <c r="C47" s="290" t="s">
        <v>118</v>
      </c>
      <c r="D47" s="291" t="s">
        <v>273</v>
      </c>
      <c r="E47" s="361">
        <f t="shared" si="11"/>
        <v>0</v>
      </c>
      <c r="F47" s="293">
        <f t="shared" si="12"/>
        <v>0</v>
      </c>
      <c r="G47" s="361">
        <f t="shared" si="13"/>
        <v>0</v>
      </c>
      <c r="H47" s="293"/>
      <c r="I47" s="362"/>
      <c r="J47" s="293">
        <f t="shared" si="14"/>
        <v>0</v>
      </c>
      <c r="K47" s="363"/>
      <c r="L47" s="363"/>
      <c r="M47" s="293">
        <f t="shared" si="15"/>
        <v>0</v>
      </c>
      <c r="N47" s="363"/>
      <c r="O47" s="363"/>
      <c r="P47" s="293">
        <f t="shared" si="16"/>
        <v>0</v>
      </c>
      <c r="Q47" s="363"/>
      <c r="R47" s="363"/>
      <c r="S47" s="293">
        <f t="shared" si="17"/>
        <v>0</v>
      </c>
      <c r="T47" s="363"/>
      <c r="U47" s="363"/>
      <c r="V47" s="293">
        <f t="shared" si="18"/>
        <v>0</v>
      </c>
      <c r="W47" s="363"/>
      <c r="X47" s="363"/>
      <c r="Y47" s="361"/>
      <c r="Z47" s="293"/>
      <c r="AA47" s="364" t="str">
        <f t="shared" si="19"/>
        <v>II.8</v>
      </c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3"/>
      <c r="BD47" s="293"/>
      <c r="BE47" s="293"/>
      <c r="BF47" s="293"/>
      <c r="BG47" s="365"/>
    </row>
    <row r="48" spans="1:59" s="366" customFormat="1">
      <c r="A48" s="294"/>
      <c r="B48" s="294"/>
      <c r="C48" s="290"/>
      <c r="D48" s="292"/>
      <c r="E48" s="361"/>
      <c r="F48" s="293"/>
      <c r="G48" s="361"/>
      <c r="H48" s="293"/>
      <c r="I48" s="362"/>
      <c r="J48" s="293"/>
      <c r="K48" s="363"/>
      <c r="L48" s="363"/>
      <c r="M48" s="293"/>
      <c r="N48" s="363"/>
      <c r="O48" s="363"/>
      <c r="P48" s="293"/>
      <c r="Q48" s="363"/>
      <c r="R48" s="363"/>
      <c r="S48" s="293"/>
      <c r="T48" s="363"/>
      <c r="U48" s="363"/>
      <c r="V48" s="293"/>
      <c r="W48" s="363"/>
      <c r="X48" s="363"/>
      <c r="Y48" s="361"/>
      <c r="Z48" s="293"/>
      <c r="AA48" s="364"/>
      <c r="AB48" s="293"/>
      <c r="AC48" s="293"/>
      <c r="AD48" s="293"/>
      <c r="AE48" s="293"/>
      <c r="AF48" s="293"/>
      <c r="AG48" s="293"/>
      <c r="AH48" s="293"/>
      <c r="AI48" s="293"/>
      <c r="AJ48" s="293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3"/>
      <c r="BD48" s="293"/>
      <c r="BE48" s="293"/>
      <c r="BF48" s="293"/>
      <c r="BG48" s="365"/>
    </row>
    <row r="49" spans="1:59">
      <c r="C49" s="101"/>
      <c r="D49" s="11"/>
      <c r="E49" s="367"/>
      <c r="F49" s="368"/>
      <c r="G49" s="369"/>
      <c r="H49" s="130"/>
      <c r="I49" s="370"/>
      <c r="J49" s="130"/>
      <c r="K49" s="371"/>
      <c r="L49" s="371"/>
      <c r="M49" s="130"/>
      <c r="N49" s="371"/>
      <c r="O49" s="371"/>
      <c r="P49" s="130"/>
      <c r="Q49" s="371"/>
      <c r="R49" s="371"/>
      <c r="S49" s="130"/>
      <c r="T49" s="371"/>
      <c r="U49" s="371"/>
      <c r="V49" s="130"/>
      <c r="W49" s="371"/>
      <c r="X49" s="371"/>
      <c r="Y49" s="369"/>
      <c r="Z49" s="130"/>
      <c r="AA49" s="372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373"/>
    </row>
    <row r="50" spans="1:59">
      <c r="C50" s="118"/>
      <c r="D50" s="375"/>
      <c r="E50" s="376"/>
      <c r="F50" s="377"/>
      <c r="G50" s="376"/>
      <c r="H50" s="130"/>
      <c r="I50" s="387"/>
      <c r="J50" s="379"/>
      <c r="K50" s="380"/>
      <c r="L50" s="380"/>
      <c r="M50" s="379"/>
      <c r="N50" s="380"/>
      <c r="O50" s="380"/>
      <c r="P50" s="379"/>
      <c r="Q50" s="380"/>
      <c r="R50" s="380"/>
      <c r="S50" s="379"/>
      <c r="T50" s="380"/>
      <c r="U50" s="380"/>
      <c r="V50" s="379"/>
      <c r="W50" s="380"/>
      <c r="X50" s="380"/>
      <c r="Y50" s="381"/>
      <c r="Z50" s="130"/>
      <c r="AA50" s="382"/>
      <c r="AB50" s="383"/>
      <c r="AC50" s="383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73"/>
    </row>
    <row r="51" spans="1:59">
      <c r="C51" s="99"/>
      <c r="D51" s="100"/>
      <c r="E51" s="385"/>
      <c r="F51" s="386"/>
      <c r="G51" s="369"/>
      <c r="H51" s="130"/>
      <c r="I51" s="370"/>
      <c r="J51" s="130"/>
      <c r="K51" s="371"/>
      <c r="L51" s="371"/>
      <c r="M51" s="130"/>
      <c r="N51" s="371"/>
      <c r="O51" s="371"/>
      <c r="P51" s="130"/>
      <c r="Q51" s="371"/>
      <c r="R51" s="371"/>
      <c r="S51" s="130"/>
      <c r="T51" s="371"/>
      <c r="U51" s="371"/>
      <c r="V51" s="130"/>
      <c r="W51" s="371"/>
      <c r="X51" s="371"/>
      <c r="Y51" s="369"/>
      <c r="Z51" s="130"/>
      <c r="AA51" s="372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373"/>
    </row>
    <row r="52" spans="1:59" s="360" customFormat="1">
      <c r="A52" s="353"/>
      <c r="B52" s="353"/>
      <c r="C52" s="115" t="s">
        <v>86</v>
      </c>
      <c r="D52" s="113" t="s">
        <v>104</v>
      </c>
      <c r="E52" s="354">
        <f t="shared" ref="E52:E76" si="21">SUMIFS($J52:$Y52,$J$4:$Y$4,"W*")</f>
        <v>0</v>
      </c>
      <c r="F52" s="355">
        <f t="shared" ref="F52:F76" si="22">SUMIFS($J52:$Y52,$J$4:$Y$4,"F*")</f>
        <v>0</v>
      </c>
      <c r="G52" s="354">
        <f t="shared" ref="G52:G76" si="23">SUMIFS($J52:$Y52,$J$4:$Y$4,"B*")</f>
        <v>0</v>
      </c>
      <c r="H52" s="355"/>
      <c r="I52" s="356"/>
      <c r="J52" s="355">
        <f t="shared" ref="J52:J76" si="24">SUMIFS($AB52:$BF52,$AB$3:$BF$3,J$3)</f>
        <v>0</v>
      </c>
      <c r="K52" s="357">
        <f>SUBTOTAL(9,K53:K76)</f>
        <v>0</v>
      </c>
      <c r="L52" s="357">
        <f>SUBTOTAL(9,L53:L76)</f>
        <v>0</v>
      </c>
      <c r="M52" s="355">
        <f t="shared" ref="M52:M76" si="25">SUMIFS($AB52:$BF52,$AB$3:$BF$3,M$3)</f>
        <v>0</v>
      </c>
      <c r="N52" s="357">
        <f>SUBTOTAL(9,N53:N76)</f>
        <v>0</v>
      </c>
      <c r="O52" s="357">
        <f>SUBTOTAL(9,O53:O76)</f>
        <v>0</v>
      </c>
      <c r="P52" s="355">
        <f t="shared" ref="P52:P76" si="26">SUMIFS($AB52:$BF52,$AB$3:$BF$3,P$3)</f>
        <v>0</v>
      </c>
      <c r="Q52" s="357">
        <f>SUBTOTAL(9,Q53:Q76)</f>
        <v>0</v>
      </c>
      <c r="R52" s="357">
        <f>SUBTOTAL(9,R53:R76)</f>
        <v>0</v>
      </c>
      <c r="S52" s="355">
        <f t="shared" ref="S52:S76" si="27">SUMIFS($AB52:$BF52,$AB$3:$BF$3,S$3)</f>
        <v>0</v>
      </c>
      <c r="T52" s="357">
        <f>SUBTOTAL(9,T53:T76)</f>
        <v>0</v>
      </c>
      <c r="U52" s="357">
        <f>SUBTOTAL(9,U53:U76)</f>
        <v>0</v>
      </c>
      <c r="V52" s="355">
        <f t="shared" ref="V52:V76" si="28">SUMIFS($AB52:$BF52,$AB$3:$BF$3,V$3)</f>
        <v>0</v>
      </c>
      <c r="W52" s="357">
        <f>SUBTOTAL(9,W53:W76)</f>
        <v>0</v>
      </c>
      <c r="X52" s="357">
        <f>SUBTOTAL(9,X53:X76)</f>
        <v>0</v>
      </c>
      <c r="Y52" s="354"/>
      <c r="Z52" s="355"/>
      <c r="AA52" s="358" t="str">
        <f t="shared" ref="AA52:AA76" si="29">C52</f>
        <v>III</v>
      </c>
      <c r="AB52" s="355">
        <f>SUBTOTAL(9,AB53:AB76)</f>
        <v>0</v>
      </c>
      <c r="AC52" s="355">
        <f t="shared" ref="AC52:BF52" si="30">SUBTOTAL(9,AC53:AC76)</f>
        <v>0</v>
      </c>
      <c r="AD52" s="355">
        <f t="shared" si="30"/>
        <v>0</v>
      </c>
      <c r="AE52" s="355">
        <f t="shared" si="30"/>
        <v>0</v>
      </c>
      <c r="AF52" s="355">
        <f t="shared" si="30"/>
        <v>0</v>
      </c>
      <c r="AG52" s="355">
        <f t="shared" si="30"/>
        <v>0</v>
      </c>
      <c r="AH52" s="355">
        <f t="shared" si="30"/>
        <v>0</v>
      </c>
      <c r="AI52" s="355">
        <f t="shared" si="30"/>
        <v>0</v>
      </c>
      <c r="AJ52" s="355">
        <f t="shared" si="30"/>
        <v>0</v>
      </c>
      <c r="AK52" s="355">
        <f t="shared" si="30"/>
        <v>0</v>
      </c>
      <c r="AL52" s="355">
        <f>SUBTOTAL(9,AL53:AL76)</f>
        <v>0</v>
      </c>
      <c r="AM52" s="355">
        <f t="shared" si="30"/>
        <v>0</v>
      </c>
      <c r="AN52" s="355">
        <f t="shared" si="30"/>
        <v>0</v>
      </c>
      <c r="AO52" s="355">
        <f t="shared" si="30"/>
        <v>0</v>
      </c>
      <c r="AP52" s="355">
        <f t="shared" si="30"/>
        <v>0</v>
      </c>
      <c r="AQ52" s="355">
        <f t="shared" si="30"/>
        <v>0</v>
      </c>
      <c r="AR52" s="355">
        <f t="shared" si="30"/>
        <v>0</v>
      </c>
      <c r="AS52" s="355">
        <f t="shared" si="30"/>
        <v>0</v>
      </c>
      <c r="AT52" s="355">
        <f t="shared" si="30"/>
        <v>0</v>
      </c>
      <c r="AU52" s="355">
        <f t="shared" si="30"/>
        <v>0</v>
      </c>
      <c r="AV52" s="355">
        <f t="shared" si="30"/>
        <v>0</v>
      </c>
      <c r="AW52" s="355">
        <f t="shared" si="30"/>
        <v>0</v>
      </c>
      <c r="AX52" s="355">
        <f t="shared" si="30"/>
        <v>0</v>
      </c>
      <c r="AY52" s="355">
        <f t="shared" si="30"/>
        <v>0</v>
      </c>
      <c r="AZ52" s="355">
        <f t="shared" si="30"/>
        <v>0</v>
      </c>
      <c r="BA52" s="355">
        <f t="shared" si="30"/>
        <v>0</v>
      </c>
      <c r="BB52" s="355">
        <f t="shared" si="30"/>
        <v>0</v>
      </c>
      <c r="BC52" s="355">
        <f t="shared" si="30"/>
        <v>0</v>
      </c>
      <c r="BD52" s="355">
        <f t="shared" si="30"/>
        <v>0</v>
      </c>
      <c r="BE52" s="355">
        <f t="shared" si="30"/>
        <v>0</v>
      </c>
      <c r="BF52" s="355">
        <f t="shared" si="30"/>
        <v>0</v>
      </c>
      <c r="BG52" s="359"/>
    </row>
    <row r="53" spans="1:59" s="360" customFormat="1">
      <c r="A53" s="353"/>
      <c r="B53" s="353"/>
      <c r="C53" s="97" t="s">
        <v>87</v>
      </c>
      <c r="D53" s="98"/>
      <c r="E53" s="354">
        <f t="shared" si="21"/>
        <v>0</v>
      </c>
      <c r="F53" s="355">
        <f t="shared" si="22"/>
        <v>0</v>
      </c>
      <c r="G53" s="354">
        <f t="shared" si="23"/>
        <v>0</v>
      </c>
      <c r="H53" s="355"/>
      <c r="I53" s="356"/>
      <c r="J53" s="355">
        <f t="shared" si="24"/>
        <v>0</v>
      </c>
      <c r="K53" s="357">
        <f>SUBTOTAL(9,K54:K61)</f>
        <v>0</v>
      </c>
      <c r="L53" s="357">
        <f>SUBTOTAL(9,L54:L61)</f>
        <v>0</v>
      </c>
      <c r="M53" s="355">
        <f t="shared" si="25"/>
        <v>0</v>
      </c>
      <c r="N53" s="357">
        <f>SUBTOTAL(9,N54:N61)</f>
        <v>0</v>
      </c>
      <c r="O53" s="357">
        <f>SUBTOTAL(9,O54:O61)</f>
        <v>0</v>
      </c>
      <c r="P53" s="355">
        <f t="shared" si="26"/>
        <v>0</v>
      </c>
      <c r="Q53" s="357">
        <f>SUBTOTAL(9,Q54:Q61)</f>
        <v>0</v>
      </c>
      <c r="R53" s="357">
        <f>SUBTOTAL(9,R54:R61)</f>
        <v>0</v>
      </c>
      <c r="S53" s="355">
        <f t="shared" si="27"/>
        <v>0</v>
      </c>
      <c r="T53" s="357">
        <f>SUBTOTAL(9,T54:T61)</f>
        <v>0</v>
      </c>
      <c r="U53" s="357">
        <f>SUBTOTAL(9,U54:U61)</f>
        <v>0</v>
      </c>
      <c r="V53" s="355">
        <f t="shared" si="28"/>
        <v>0</v>
      </c>
      <c r="W53" s="357">
        <f>SUBTOTAL(9,W54:W61)</f>
        <v>0</v>
      </c>
      <c r="X53" s="357">
        <f>SUBTOTAL(9,X54:X61)</f>
        <v>0</v>
      </c>
      <c r="Y53" s="354"/>
      <c r="Z53" s="355"/>
      <c r="AA53" s="358" t="str">
        <f t="shared" si="29"/>
        <v>III.1</v>
      </c>
      <c r="AB53" s="355">
        <f>SUBTOTAL(9,AB54:AB61)</f>
        <v>0</v>
      </c>
      <c r="AC53" s="355">
        <f t="shared" ref="AC53:BF53" si="31">SUBTOTAL(9,AC54:AC61)</f>
        <v>0</v>
      </c>
      <c r="AD53" s="355">
        <f t="shared" si="31"/>
        <v>0</v>
      </c>
      <c r="AE53" s="355">
        <f t="shared" si="31"/>
        <v>0</v>
      </c>
      <c r="AF53" s="355">
        <f t="shared" si="31"/>
        <v>0</v>
      </c>
      <c r="AG53" s="355">
        <f t="shared" si="31"/>
        <v>0</v>
      </c>
      <c r="AH53" s="355">
        <f t="shared" si="31"/>
        <v>0</v>
      </c>
      <c r="AI53" s="355">
        <f t="shared" si="31"/>
        <v>0</v>
      </c>
      <c r="AJ53" s="355">
        <f t="shared" si="31"/>
        <v>0</v>
      </c>
      <c r="AK53" s="355">
        <f t="shared" si="31"/>
        <v>0</v>
      </c>
      <c r="AL53" s="355">
        <f t="shared" si="31"/>
        <v>0</v>
      </c>
      <c r="AM53" s="355">
        <f t="shared" si="31"/>
        <v>0</v>
      </c>
      <c r="AN53" s="355">
        <f t="shared" si="31"/>
        <v>0</v>
      </c>
      <c r="AO53" s="355">
        <f t="shared" si="31"/>
        <v>0</v>
      </c>
      <c r="AP53" s="355">
        <f t="shared" si="31"/>
        <v>0</v>
      </c>
      <c r="AQ53" s="355">
        <f t="shared" si="31"/>
        <v>0</v>
      </c>
      <c r="AR53" s="355">
        <f t="shared" si="31"/>
        <v>0</v>
      </c>
      <c r="AS53" s="355">
        <f t="shared" si="31"/>
        <v>0</v>
      </c>
      <c r="AT53" s="355">
        <f t="shared" si="31"/>
        <v>0</v>
      </c>
      <c r="AU53" s="355">
        <f t="shared" si="31"/>
        <v>0</v>
      </c>
      <c r="AV53" s="355">
        <f t="shared" si="31"/>
        <v>0</v>
      </c>
      <c r="AW53" s="355">
        <f t="shared" si="31"/>
        <v>0</v>
      </c>
      <c r="AX53" s="355">
        <f t="shared" si="31"/>
        <v>0</v>
      </c>
      <c r="AY53" s="355">
        <f t="shared" si="31"/>
        <v>0</v>
      </c>
      <c r="AZ53" s="355">
        <f t="shared" si="31"/>
        <v>0</v>
      </c>
      <c r="BA53" s="355">
        <f t="shared" si="31"/>
        <v>0</v>
      </c>
      <c r="BB53" s="355">
        <f t="shared" si="31"/>
        <v>0</v>
      </c>
      <c r="BC53" s="355">
        <f t="shared" si="31"/>
        <v>0</v>
      </c>
      <c r="BD53" s="355">
        <f t="shared" si="31"/>
        <v>0</v>
      </c>
      <c r="BE53" s="355">
        <f t="shared" si="31"/>
        <v>0</v>
      </c>
      <c r="BF53" s="354">
        <f t="shared" si="31"/>
        <v>0</v>
      </c>
      <c r="BG53" s="359"/>
    </row>
    <row r="54" spans="1:59" s="366" customFormat="1">
      <c r="A54" s="294"/>
      <c r="B54" s="294"/>
      <c r="C54" s="186" t="s">
        <v>89</v>
      </c>
      <c r="D54" s="187" t="s">
        <v>274</v>
      </c>
      <c r="E54" s="361">
        <f t="shared" si="21"/>
        <v>0</v>
      </c>
      <c r="F54" s="293">
        <f t="shared" si="22"/>
        <v>0</v>
      </c>
      <c r="G54" s="361">
        <f t="shared" si="23"/>
        <v>0</v>
      </c>
      <c r="H54" s="293"/>
      <c r="I54" s="362"/>
      <c r="J54" s="293">
        <f t="shared" si="24"/>
        <v>0</v>
      </c>
      <c r="K54" s="363"/>
      <c r="L54" s="363"/>
      <c r="M54" s="293">
        <f t="shared" si="25"/>
        <v>0</v>
      </c>
      <c r="N54" s="363"/>
      <c r="O54" s="363"/>
      <c r="P54" s="293">
        <f t="shared" si="26"/>
        <v>0</v>
      </c>
      <c r="Q54" s="363"/>
      <c r="R54" s="363"/>
      <c r="S54" s="293">
        <f t="shared" si="27"/>
        <v>0</v>
      </c>
      <c r="T54" s="363"/>
      <c r="U54" s="363"/>
      <c r="V54" s="293">
        <f t="shared" si="28"/>
        <v>0</v>
      </c>
      <c r="W54" s="363"/>
      <c r="X54" s="363"/>
      <c r="Y54" s="361"/>
      <c r="Z54" s="293"/>
      <c r="AA54" s="364" t="str">
        <f t="shared" si="29"/>
        <v>III.1.1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361"/>
      <c r="BG54" s="365"/>
    </row>
    <row r="55" spans="1:59" s="366" customFormat="1">
      <c r="A55" s="294"/>
      <c r="B55" s="294"/>
      <c r="C55" s="186" t="s">
        <v>90</v>
      </c>
      <c r="D55" s="187" t="s">
        <v>275</v>
      </c>
      <c r="E55" s="361">
        <f t="shared" si="21"/>
        <v>0</v>
      </c>
      <c r="F55" s="293">
        <f t="shared" si="22"/>
        <v>0</v>
      </c>
      <c r="G55" s="361">
        <f t="shared" si="23"/>
        <v>0</v>
      </c>
      <c r="H55" s="293"/>
      <c r="I55" s="362"/>
      <c r="J55" s="293">
        <f t="shared" si="24"/>
        <v>0</v>
      </c>
      <c r="K55" s="363"/>
      <c r="L55" s="363"/>
      <c r="M55" s="293">
        <f t="shared" si="25"/>
        <v>0</v>
      </c>
      <c r="N55" s="363"/>
      <c r="O55" s="363"/>
      <c r="P55" s="293">
        <f t="shared" si="26"/>
        <v>0</v>
      </c>
      <c r="Q55" s="363"/>
      <c r="R55" s="363"/>
      <c r="S55" s="293">
        <f t="shared" si="27"/>
        <v>0</v>
      </c>
      <c r="T55" s="363"/>
      <c r="U55" s="363"/>
      <c r="V55" s="293">
        <f t="shared" si="28"/>
        <v>0</v>
      </c>
      <c r="W55" s="363"/>
      <c r="X55" s="363"/>
      <c r="Y55" s="361"/>
      <c r="Z55" s="293"/>
      <c r="AA55" s="364" t="str">
        <f t="shared" si="29"/>
        <v>III.1.2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/>
      <c r="BD55" s="293"/>
      <c r="BE55" s="293"/>
      <c r="BF55" s="361"/>
      <c r="BG55" s="365"/>
    </row>
    <row r="56" spans="1:59" s="366" customFormat="1">
      <c r="A56" s="294"/>
      <c r="B56" s="294"/>
      <c r="C56" s="186" t="s">
        <v>91</v>
      </c>
      <c r="D56" s="187" t="s">
        <v>276</v>
      </c>
      <c r="E56" s="361">
        <f t="shared" si="21"/>
        <v>0</v>
      </c>
      <c r="F56" s="293">
        <f t="shared" si="22"/>
        <v>0</v>
      </c>
      <c r="G56" s="361">
        <f t="shared" si="23"/>
        <v>0</v>
      </c>
      <c r="H56" s="293"/>
      <c r="I56" s="362"/>
      <c r="J56" s="293">
        <f t="shared" si="24"/>
        <v>0</v>
      </c>
      <c r="K56" s="363"/>
      <c r="L56" s="363"/>
      <c r="M56" s="293">
        <f t="shared" si="25"/>
        <v>0</v>
      </c>
      <c r="N56" s="363"/>
      <c r="O56" s="363"/>
      <c r="P56" s="293">
        <f t="shared" si="26"/>
        <v>0</v>
      </c>
      <c r="Q56" s="363"/>
      <c r="R56" s="363"/>
      <c r="S56" s="293">
        <f t="shared" si="27"/>
        <v>0</v>
      </c>
      <c r="T56" s="363"/>
      <c r="U56" s="363"/>
      <c r="V56" s="293">
        <f t="shared" si="28"/>
        <v>0</v>
      </c>
      <c r="W56" s="363"/>
      <c r="X56" s="363"/>
      <c r="Y56" s="361"/>
      <c r="Z56" s="293"/>
      <c r="AA56" s="364" t="str">
        <f t="shared" si="29"/>
        <v>III.1.3</v>
      </c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3"/>
      <c r="BD56" s="293"/>
      <c r="BE56" s="293"/>
      <c r="BF56" s="361"/>
      <c r="BG56" s="365"/>
    </row>
    <row r="57" spans="1:59" s="366" customFormat="1">
      <c r="A57" s="294"/>
      <c r="B57" s="294"/>
      <c r="C57" s="186" t="s">
        <v>92</v>
      </c>
      <c r="D57" s="187" t="s">
        <v>277</v>
      </c>
      <c r="E57" s="361">
        <f t="shared" si="21"/>
        <v>0</v>
      </c>
      <c r="F57" s="293">
        <f t="shared" si="22"/>
        <v>0</v>
      </c>
      <c r="G57" s="361">
        <f t="shared" si="23"/>
        <v>0</v>
      </c>
      <c r="H57" s="293"/>
      <c r="I57" s="362"/>
      <c r="J57" s="293">
        <f t="shared" si="24"/>
        <v>0</v>
      </c>
      <c r="K57" s="363"/>
      <c r="L57" s="363"/>
      <c r="M57" s="293">
        <f t="shared" si="25"/>
        <v>0</v>
      </c>
      <c r="N57" s="363"/>
      <c r="O57" s="363"/>
      <c r="P57" s="293">
        <f t="shared" si="26"/>
        <v>0</v>
      </c>
      <c r="Q57" s="363"/>
      <c r="R57" s="363"/>
      <c r="S57" s="293">
        <f t="shared" si="27"/>
        <v>0</v>
      </c>
      <c r="T57" s="363"/>
      <c r="U57" s="363"/>
      <c r="V57" s="293">
        <f t="shared" si="28"/>
        <v>0</v>
      </c>
      <c r="W57" s="363"/>
      <c r="X57" s="363"/>
      <c r="Y57" s="361"/>
      <c r="Z57" s="293"/>
      <c r="AA57" s="364" t="str">
        <f t="shared" si="29"/>
        <v>III.1.4</v>
      </c>
      <c r="AB57" s="293"/>
      <c r="AC57" s="293"/>
      <c r="AD57" s="293"/>
      <c r="AE57" s="293"/>
      <c r="AF57" s="293"/>
      <c r="AG57" s="293"/>
      <c r="AH57" s="293"/>
      <c r="AI57" s="293"/>
      <c r="AJ57" s="293"/>
      <c r="AK57" s="293"/>
      <c r="AL57" s="293"/>
      <c r="AM57" s="293"/>
      <c r="AN57" s="293"/>
      <c r="AO57" s="293"/>
      <c r="AP57" s="293"/>
      <c r="AQ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3"/>
      <c r="BD57" s="293"/>
      <c r="BE57" s="293"/>
      <c r="BF57" s="361"/>
      <c r="BG57" s="365"/>
    </row>
    <row r="58" spans="1:59" s="366" customFormat="1">
      <c r="A58" s="294"/>
      <c r="B58" s="294"/>
      <c r="C58" s="186" t="s">
        <v>93</v>
      </c>
      <c r="D58" s="187" t="s">
        <v>278</v>
      </c>
      <c r="E58" s="361">
        <f t="shared" si="21"/>
        <v>0</v>
      </c>
      <c r="F58" s="293">
        <f t="shared" si="22"/>
        <v>0</v>
      </c>
      <c r="G58" s="361">
        <f t="shared" si="23"/>
        <v>0</v>
      </c>
      <c r="H58" s="293"/>
      <c r="I58" s="362"/>
      <c r="J58" s="293">
        <f t="shared" si="24"/>
        <v>0</v>
      </c>
      <c r="K58" s="363"/>
      <c r="L58" s="363"/>
      <c r="M58" s="293">
        <f t="shared" si="25"/>
        <v>0</v>
      </c>
      <c r="N58" s="363"/>
      <c r="O58" s="363"/>
      <c r="P58" s="293">
        <f t="shared" si="26"/>
        <v>0</v>
      </c>
      <c r="Q58" s="363"/>
      <c r="R58" s="363"/>
      <c r="S58" s="293">
        <f t="shared" si="27"/>
        <v>0</v>
      </c>
      <c r="T58" s="363"/>
      <c r="U58" s="363"/>
      <c r="V58" s="293">
        <f t="shared" si="28"/>
        <v>0</v>
      </c>
      <c r="W58" s="363"/>
      <c r="X58" s="363"/>
      <c r="Y58" s="361"/>
      <c r="Z58" s="293"/>
      <c r="AA58" s="364" t="str">
        <f t="shared" si="29"/>
        <v>III.1.5</v>
      </c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3"/>
      <c r="BD58" s="293"/>
      <c r="BE58" s="293"/>
      <c r="BF58" s="361"/>
      <c r="BG58" s="365"/>
    </row>
    <row r="59" spans="1:59" s="366" customFormat="1">
      <c r="A59" s="294"/>
      <c r="B59" s="294"/>
      <c r="C59" s="186" t="s">
        <v>94</v>
      </c>
      <c r="D59" s="187" t="s">
        <v>279</v>
      </c>
      <c r="E59" s="361">
        <f t="shared" si="21"/>
        <v>0</v>
      </c>
      <c r="F59" s="293">
        <f t="shared" si="22"/>
        <v>0</v>
      </c>
      <c r="G59" s="361">
        <f t="shared" si="23"/>
        <v>0</v>
      </c>
      <c r="H59" s="293"/>
      <c r="I59" s="362"/>
      <c r="J59" s="293">
        <f t="shared" si="24"/>
        <v>0</v>
      </c>
      <c r="K59" s="363"/>
      <c r="L59" s="363"/>
      <c r="M59" s="293">
        <f t="shared" si="25"/>
        <v>0</v>
      </c>
      <c r="N59" s="363"/>
      <c r="O59" s="363"/>
      <c r="P59" s="293">
        <f t="shared" si="26"/>
        <v>0</v>
      </c>
      <c r="Q59" s="363"/>
      <c r="R59" s="363"/>
      <c r="S59" s="293">
        <f t="shared" si="27"/>
        <v>0</v>
      </c>
      <c r="T59" s="363"/>
      <c r="U59" s="363"/>
      <c r="V59" s="293">
        <f t="shared" si="28"/>
        <v>0</v>
      </c>
      <c r="W59" s="363"/>
      <c r="X59" s="363"/>
      <c r="Y59" s="361"/>
      <c r="Z59" s="293"/>
      <c r="AA59" s="364" t="str">
        <f t="shared" si="29"/>
        <v>III.1.6</v>
      </c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3"/>
      <c r="BD59" s="293"/>
      <c r="BE59" s="293"/>
      <c r="BF59" s="361"/>
      <c r="BG59" s="365"/>
    </row>
    <row r="60" spans="1:59" s="366" customFormat="1">
      <c r="A60" s="294"/>
      <c r="B60" s="294"/>
      <c r="C60" s="186" t="s">
        <v>95</v>
      </c>
      <c r="D60" s="187" t="s">
        <v>280</v>
      </c>
      <c r="E60" s="361">
        <f t="shared" si="21"/>
        <v>0</v>
      </c>
      <c r="F60" s="293">
        <f t="shared" si="22"/>
        <v>0</v>
      </c>
      <c r="G60" s="361">
        <f t="shared" si="23"/>
        <v>0</v>
      </c>
      <c r="H60" s="293"/>
      <c r="I60" s="362"/>
      <c r="J60" s="293">
        <f t="shared" si="24"/>
        <v>0</v>
      </c>
      <c r="K60" s="363"/>
      <c r="L60" s="363"/>
      <c r="M60" s="293">
        <f t="shared" si="25"/>
        <v>0</v>
      </c>
      <c r="N60" s="363"/>
      <c r="O60" s="363"/>
      <c r="P60" s="293">
        <f t="shared" si="26"/>
        <v>0</v>
      </c>
      <c r="Q60" s="363"/>
      <c r="R60" s="363"/>
      <c r="S60" s="293">
        <f t="shared" si="27"/>
        <v>0</v>
      </c>
      <c r="T60" s="363"/>
      <c r="U60" s="363"/>
      <c r="V60" s="293">
        <f t="shared" si="28"/>
        <v>0</v>
      </c>
      <c r="W60" s="363"/>
      <c r="X60" s="363"/>
      <c r="Y60" s="361"/>
      <c r="Z60" s="293"/>
      <c r="AA60" s="364" t="str">
        <f t="shared" si="29"/>
        <v>III.1.7</v>
      </c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3"/>
      <c r="BD60" s="293"/>
      <c r="BE60" s="293"/>
      <c r="BF60" s="361"/>
      <c r="BG60" s="365"/>
    </row>
    <row r="61" spans="1:59" s="366" customFormat="1">
      <c r="A61" s="294"/>
      <c r="B61" s="294"/>
      <c r="C61" s="186" t="s">
        <v>96</v>
      </c>
      <c r="D61" s="187" t="s">
        <v>281</v>
      </c>
      <c r="E61" s="361">
        <f t="shared" si="21"/>
        <v>0</v>
      </c>
      <c r="F61" s="293">
        <f t="shared" si="22"/>
        <v>0</v>
      </c>
      <c r="G61" s="361">
        <f t="shared" si="23"/>
        <v>0</v>
      </c>
      <c r="H61" s="293"/>
      <c r="I61" s="362"/>
      <c r="J61" s="293">
        <f t="shared" si="24"/>
        <v>0</v>
      </c>
      <c r="K61" s="363"/>
      <c r="L61" s="363"/>
      <c r="M61" s="293">
        <f t="shared" si="25"/>
        <v>0</v>
      </c>
      <c r="N61" s="363"/>
      <c r="O61" s="363"/>
      <c r="P61" s="293">
        <f t="shared" si="26"/>
        <v>0</v>
      </c>
      <c r="Q61" s="363"/>
      <c r="R61" s="363"/>
      <c r="S61" s="293">
        <f t="shared" si="27"/>
        <v>0</v>
      </c>
      <c r="T61" s="363"/>
      <c r="U61" s="363"/>
      <c r="V61" s="293">
        <f t="shared" si="28"/>
        <v>0</v>
      </c>
      <c r="W61" s="363"/>
      <c r="X61" s="363"/>
      <c r="Y61" s="361"/>
      <c r="Z61" s="293"/>
      <c r="AA61" s="364" t="str">
        <f t="shared" si="29"/>
        <v>III.1.8</v>
      </c>
      <c r="AB61" s="293"/>
      <c r="AC61" s="293"/>
      <c r="AD61" s="293"/>
      <c r="AE61" s="293"/>
      <c r="AF61" s="293"/>
      <c r="AG61" s="293"/>
      <c r="AH61" s="293"/>
      <c r="AI61" s="293"/>
      <c r="AJ61" s="293"/>
      <c r="AK61" s="293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3"/>
      <c r="BD61" s="293"/>
      <c r="BE61" s="293"/>
      <c r="BF61" s="361"/>
      <c r="BG61" s="365"/>
    </row>
    <row r="62" spans="1:59" s="366" customFormat="1">
      <c r="A62" s="294"/>
      <c r="B62" s="294"/>
      <c r="C62" s="186" t="s">
        <v>297</v>
      </c>
      <c r="D62" s="193" t="s">
        <v>282</v>
      </c>
      <c r="E62" s="361">
        <f t="shared" si="21"/>
        <v>0</v>
      </c>
      <c r="F62" s="293">
        <f t="shared" si="22"/>
        <v>0</v>
      </c>
      <c r="G62" s="361">
        <f t="shared" si="23"/>
        <v>0</v>
      </c>
      <c r="H62" s="293"/>
      <c r="I62" s="362"/>
      <c r="J62" s="293">
        <f t="shared" si="24"/>
        <v>0</v>
      </c>
      <c r="K62" s="363"/>
      <c r="L62" s="363"/>
      <c r="M62" s="293">
        <f t="shared" si="25"/>
        <v>0</v>
      </c>
      <c r="N62" s="363"/>
      <c r="O62" s="363"/>
      <c r="P62" s="293">
        <f t="shared" si="26"/>
        <v>0</v>
      </c>
      <c r="Q62" s="363"/>
      <c r="R62" s="363"/>
      <c r="S62" s="293">
        <f t="shared" si="27"/>
        <v>0</v>
      </c>
      <c r="T62" s="363"/>
      <c r="U62" s="363"/>
      <c r="V62" s="293">
        <f t="shared" si="28"/>
        <v>0</v>
      </c>
      <c r="W62" s="363"/>
      <c r="X62" s="363"/>
      <c r="Y62" s="361"/>
      <c r="Z62" s="293"/>
      <c r="AA62" s="364" t="str">
        <f t="shared" si="29"/>
        <v>III.1.9</v>
      </c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3"/>
      <c r="BD62" s="293"/>
      <c r="BE62" s="293"/>
      <c r="BF62" s="361"/>
      <c r="BG62" s="365"/>
    </row>
    <row r="63" spans="1:59" s="366" customFormat="1">
      <c r="A63" s="294"/>
      <c r="B63" s="294"/>
      <c r="C63" s="186" t="s">
        <v>298</v>
      </c>
      <c r="D63" s="193" t="s">
        <v>283</v>
      </c>
      <c r="E63" s="361">
        <f t="shared" si="21"/>
        <v>0</v>
      </c>
      <c r="F63" s="293">
        <f t="shared" si="22"/>
        <v>0</v>
      </c>
      <c r="G63" s="361">
        <f t="shared" si="23"/>
        <v>0</v>
      </c>
      <c r="H63" s="293"/>
      <c r="I63" s="362"/>
      <c r="J63" s="293">
        <f t="shared" si="24"/>
        <v>0</v>
      </c>
      <c r="K63" s="363"/>
      <c r="L63" s="363"/>
      <c r="M63" s="293">
        <f t="shared" si="25"/>
        <v>0</v>
      </c>
      <c r="N63" s="363"/>
      <c r="O63" s="363"/>
      <c r="P63" s="293">
        <f t="shared" si="26"/>
        <v>0</v>
      </c>
      <c r="Q63" s="363"/>
      <c r="R63" s="363"/>
      <c r="S63" s="293">
        <f t="shared" si="27"/>
        <v>0</v>
      </c>
      <c r="T63" s="363"/>
      <c r="U63" s="363"/>
      <c r="V63" s="293">
        <f t="shared" si="28"/>
        <v>0</v>
      </c>
      <c r="W63" s="363"/>
      <c r="X63" s="363"/>
      <c r="Y63" s="361"/>
      <c r="Z63" s="293"/>
      <c r="AA63" s="364" t="str">
        <f t="shared" si="29"/>
        <v>III.1.10</v>
      </c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3"/>
      <c r="BD63" s="293"/>
      <c r="BE63" s="293"/>
      <c r="BF63" s="361"/>
      <c r="BG63" s="365"/>
    </row>
    <row r="64" spans="1:59" s="366" customFormat="1">
      <c r="A64" s="294"/>
      <c r="B64" s="294"/>
      <c r="C64" s="186" t="s">
        <v>299</v>
      </c>
      <c r="D64" s="193" t="s">
        <v>284</v>
      </c>
      <c r="E64" s="361">
        <f t="shared" si="21"/>
        <v>0</v>
      </c>
      <c r="F64" s="293">
        <f t="shared" si="22"/>
        <v>0</v>
      </c>
      <c r="G64" s="361">
        <f t="shared" si="23"/>
        <v>0</v>
      </c>
      <c r="H64" s="293"/>
      <c r="I64" s="362"/>
      <c r="J64" s="293">
        <f t="shared" si="24"/>
        <v>0</v>
      </c>
      <c r="K64" s="363"/>
      <c r="L64" s="363"/>
      <c r="M64" s="293">
        <f t="shared" si="25"/>
        <v>0</v>
      </c>
      <c r="N64" s="363"/>
      <c r="O64" s="363"/>
      <c r="P64" s="293">
        <f t="shared" si="26"/>
        <v>0</v>
      </c>
      <c r="Q64" s="363"/>
      <c r="R64" s="363"/>
      <c r="S64" s="293">
        <f t="shared" si="27"/>
        <v>0</v>
      </c>
      <c r="T64" s="363"/>
      <c r="U64" s="363"/>
      <c r="V64" s="293">
        <f t="shared" si="28"/>
        <v>0</v>
      </c>
      <c r="W64" s="363"/>
      <c r="X64" s="363"/>
      <c r="Y64" s="361"/>
      <c r="Z64" s="293"/>
      <c r="AA64" s="364" t="str">
        <f t="shared" si="29"/>
        <v>III.1.11</v>
      </c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361"/>
      <c r="BG64" s="365"/>
    </row>
    <row r="65" spans="1:59" s="366" customFormat="1">
      <c r="A65" s="294"/>
      <c r="B65" s="294"/>
      <c r="C65" s="186" t="s">
        <v>300</v>
      </c>
      <c r="D65" s="193" t="s">
        <v>285</v>
      </c>
      <c r="E65" s="361">
        <f t="shared" si="21"/>
        <v>0</v>
      </c>
      <c r="F65" s="293">
        <f t="shared" si="22"/>
        <v>0</v>
      </c>
      <c r="G65" s="361">
        <f t="shared" si="23"/>
        <v>0</v>
      </c>
      <c r="H65" s="293"/>
      <c r="I65" s="362"/>
      <c r="J65" s="293">
        <f t="shared" si="24"/>
        <v>0</v>
      </c>
      <c r="K65" s="363"/>
      <c r="L65" s="363"/>
      <c r="M65" s="293">
        <f t="shared" si="25"/>
        <v>0</v>
      </c>
      <c r="N65" s="363"/>
      <c r="O65" s="363"/>
      <c r="P65" s="293">
        <f t="shared" si="26"/>
        <v>0</v>
      </c>
      <c r="Q65" s="363"/>
      <c r="R65" s="363"/>
      <c r="S65" s="293">
        <f t="shared" si="27"/>
        <v>0</v>
      </c>
      <c r="T65" s="363"/>
      <c r="U65" s="363"/>
      <c r="V65" s="293">
        <f t="shared" si="28"/>
        <v>0</v>
      </c>
      <c r="W65" s="363"/>
      <c r="X65" s="363"/>
      <c r="Y65" s="361"/>
      <c r="Z65" s="293"/>
      <c r="AA65" s="364" t="str">
        <f t="shared" si="29"/>
        <v>III.1.12</v>
      </c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L65" s="293"/>
      <c r="AM65" s="293"/>
      <c r="AN65" s="293"/>
      <c r="AO65" s="293"/>
      <c r="AP65" s="293"/>
      <c r="AQ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3"/>
      <c r="BD65" s="293"/>
      <c r="BE65" s="293"/>
      <c r="BF65" s="361"/>
      <c r="BG65" s="365"/>
    </row>
    <row r="66" spans="1:59" s="366" customFormat="1">
      <c r="A66" s="294"/>
      <c r="B66" s="294"/>
      <c r="C66" s="186" t="s">
        <v>301</v>
      </c>
      <c r="D66" s="193" t="s">
        <v>286</v>
      </c>
      <c r="E66" s="361">
        <f t="shared" si="21"/>
        <v>0</v>
      </c>
      <c r="F66" s="293">
        <f t="shared" si="22"/>
        <v>0</v>
      </c>
      <c r="G66" s="361">
        <f t="shared" si="23"/>
        <v>0</v>
      </c>
      <c r="H66" s="293"/>
      <c r="I66" s="362"/>
      <c r="J66" s="293">
        <f t="shared" si="24"/>
        <v>0</v>
      </c>
      <c r="K66" s="363"/>
      <c r="L66" s="363"/>
      <c r="M66" s="293">
        <f t="shared" si="25"/>
        <v>0</v>
      </c>
      <c r="N66" s="363"/>
      <c r="O66" s="363"/>
      <c r="P66" s="293">
        <f t="shared" si="26"/>
        <v>0</v>
      </c>
      <c r="Q66" s="363"/>
      <c r="R66" s="363"/>
      <c r="S66" s="293">
        <f t="shared" si="27"/>
        <v>0</v>
      </c>
      <c r="T66" s="363"/>
      <c r="U66" s="363"/>
      <c r="V66" s="293">
        <f t="shared" si="28"/>
        <v>0</v>
      </c>
      <c r="W66" s="363"/>
      <c r="X66" s="363"/>
      <c r="Y66" s="361"/>
      <c r="Z66" s="293"/>
      <c r="AA66" s="364" t="str">
        <f t="shared" si="29"/>
        <v>III.1.13</v>
      </c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3"/>
      <c r="BD66" s="293"/>
      <c r="BE66" s="293"/>
      <c r="BF66" s="361"/>
      <c r="BG66" s="365"/>
    </row>
    <row r="67" spans="1:59" s="366" customFormat="1">
      <c r="A67" s="294"/>
      <c r="B67" s="294"/>
      <c r="C67" s="186" t="s">
        <v>302</v>
      </c>
      <c r="D67" s="187" t="s">
        <v>287</v>
      </c>
      <c r="E67" s="361">
        <f t="shared" si="21"/>
        <v>0</v>
      </c>
      <c r="F67" s="293">
        <f t="shared" si="22"/>
        <v>0</v>
      </c>
      <c r="G67" s="361">
        <f t="shared" si="23"/>
        <v>0</v>
      </c>
      <c r="H67" s="293"/>
      <c r="I67" s="362"/>
      <c r="J67" s="293">
        <f t="shared" si="24"/>
        <v>0</v>
      </c>
      <c r="K67" s="363"/>
      <c r="L67" s="363"/>
      <c r="M67" s="293">
        <f t="shared" si="25"/>
        <v>0</v>
      </c>
      <c r="N67" s="363"/>
      <c r="O67" s="363"/>
      <c r="P67" s="293">
        <f t="shared" si="26"/>
        <v>0</v>
      </c>
      <c r="Q67" s="363"/>
      <c r="R67" s="363"/>
      <c r="S67" s="293">
        <f t="shared" si="27"/>
        <v>0</v>
      </c>
      <c r="T67" s="363"/>
      <c r="U67" s="363"/>
      <c r="V67" s="293">
        <f t="shared" si="28"/>
        <v>0</v>
      </c>
      <c r="W67" s="363"/>
      <c r="X67" s="363"/>
      <c r="Y67" s="361"/>
      <c r="Z67" s="293"/>
      <c r="AA67" s="364" t="str">
        <f t="shared" si="29"/>
        <v>III.1.14</v>
      </c>
      <c r="AB67" s="293"/>
      <c r="AC67" s="293"/>
      <c r="AD67" s="293"/>
      <c r="AE67" s="293"/>
      <c r="AF67" s="293"/>
      <c r="AG67" s="293"/>
      <c r="AH67" s="293"/>
      <c r="AI67" s="293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3"/>
      <c r="BD67" s="293"/>
      <c r="BE67" s="293"/>
      <c r="BF67" s="361"/>
      <c r="BG67" s="365"/>
    </row>
    <row r="68" spans="1:59" s="366" customFormat="1">
      <c r="A68" s="294"/>
      <c r="B68" s="294"/>
      <c r="C68" s="186" t="s">
        <v>303</v>
      </c>
      <c r="D68" s="193" t="s">
        <v>288</v>
      </c>
      <c r="E68" s="361">
        <f t="shared" si="21"/>
        <v>0</v>
      </c>
      <c r="F68" s="293">
        <f t="shared" si="22"/>
        <v>0</v>
      </c>
      <c r="G68" s="361">
        <f t="shared" si="23"/>
        <v>0</v>
      </c>
      <c r="H68" s="293"/>
      <c r="I68" s="362"/>
      <c r="J68" s="293">
        <f t="shared" si="24"/>
        <v>0</v>
      </c>
      <c r="K68" s="363"/>
      <c r="L68" s="363"/>
      <c r="M68" s="293">
        <f t="shared" si="25"/>
        <v>0</v>
      </c>
      <c r="N68" s="363"/>
      <c r="O68" s="363"/>
      <c r="P68" s="293">
        <f t="shared" si="26"/>
        <v>0</v>
      </c>
      <c r="Q68" s="363"/>
      <c r="R68" s="363"/>
      <c r="S68" s="293">
        <f t="shared" si="27"/>
        <v>0</v>
      </c>
      <c r="T68" s="363"/>
      <c r="U68" s="363"/>
      <c r="V68" s="293">
        <f t="shared" si="28"/>
        <v>0</v>
      </c>
      <c r="W68" s="363"/>
      <c r="X68" s="363"/>
      <c r="Y68" s="361"/>
      <c r="Z68" s="293"/>
      <c r="AA68" s="364" t="str">
        <f t="shared" si="29"/>
        <v>III.1.15</v>
      </c>
      <c r="AB68" s="293"/>
      <c r="AC68" s="293"/>
      <c r="AD68" s="293"/>
      <c r="AE68" s="293"/>
      <c r="AF68" s="293"/>
      <c r="AG68" s="293"/>
      <c r="AH68" s="293"/>
      <c r="AI68" s="293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3"/>
      <c r="BD68" s="293"/>
      <c r="BE68" s="293"/>
      <c r="BF68" s="361"/>
      <c r="BG68" s="365"/>
    </row>
    <row r="69" spans="1:59" s="366" customFormat="1">
      <c r="A69" s="294"/>
      <c r="B69" s="294"/>
      <c r="C69" s="186" t="s">
        <v>304</v>
      </c>
      <c r="D69" s="193" t="s">
        <v>289</v>
      </c>
      <c r="E69" s="361">
        <f t="shared" si="21"/>
        <v>0</v>
      </c>
      <c r="F69" s="293">
        <f t="shared" si="22"/>
        <v>0</v>
      </c>
      <c r="G69" s="361">
        <f t="shared" si="23"/>
        <v>0</v>
      </c>
      <c r="H69" s="293"/>
      <c r="I69" s="362"/>
      <c r="J69" s="293">
        <f t="shared" si="24"/>
        <v>0</v>
      </c>
      <c r="K69" s="363"/>
      <c r="L69" s="363"/>
      <c r="M69" s="293">
        <f t="shared" si="25"/>
        <v>0</v>
      </c>
      <c r="N69" s="363"/>
      <c r="O69" s="363"/>
      <c r="P69" s="293">
        <f t="shared" si="26"/>
        <v>0</v>
      </c>
      <c r="Q69" s="363"/>
      <c r="R69" s="363"/>
      <c r="S69" s="293">
        <f t="shared" si="27"/>
        <v>0</v>
      </c>
      <c r="T69" s="363"/>
      <c r="U69" s="363"/>
      <c r="V69" s="293">
        <f t="shared" si="28"/>
        <v>0</v>
      </c>
      <c r="W69" s="363"/>
      <c r="X69" s="363"/>
      <c r="Y69" s="361"/>
      <c r="Z69" s="293"/>
      <c r="AA69" s="364" t="str">
        <f t="shared" si="29"/>
        <v>III.1.16</v>
      </c>
      <c r="AB69" s="293"/>
      <c r="AC69" s="293"/>
      <c r="AD69" s="293"/>
      <c r="AE69" s="293"/>
      <c r="AF69" s="293"/>
      <c r="AG69" s="293"/>
      <c r="AH69" s="293"/>
      <c r="AI69" s="293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361"/>
      <c r="BG69" s="365"/>
    </row>
    <row r="70" spans="1:59" s="366" customFormat="1">
      <c r="A70" s="294"/>
      <c r="B70" s="294"/>
      <c r="C70" s="186" t="s">
        <v>305</v>
      </c>
      <c r="D70" s="193" t="s">
        <v>290</v>
      </c>
      <c r="E70" s="361">
        <f t="shared" si="21"/>
        <v>0</v>
      </c>
      <c r="F70" s="293">
        <f t="shared" si="22"/>
        <v>0</v>
      </c>
      <c r="G70" s="361">
        <f t="shared" si="23"/>
        <v>0</v>
      </c>
      <c r="H70" s="293"/>
      <c r="I70" s="362"/>
      <c r="J70" s="293">
        <f t="shared" si="24"/>
        <v>0</v>
      </c>
      <c r="K70" s="363"/>
      <c r="L70" s="363"/>
      <c r="M70" s="293">
        <f t="shared" si="25"/>
        <v>0</v>
      </c>
      <c r="N70" s="363"/>
      <c r="O70" s="363"/>
      <c r="P70" s="293">
        <f t="shared" si="26"/>
        <v>0</v>
      </c>
      <c r="Q70" s="363"/>
      <c r="R70" s="363"/>
      <c r="S70" s="293">
        <f t="shared" si="27"/>
        <v>0</v>
      </c>
      <c r="T70" s="363"/>
      <c r="U70" s="363"/>
      <c r="V70" s="293">
        <f t="shared" si="28"/>
        <v>0</v>
      </c>
      <c r="W70" s="363"/>
      <c r="X70" s="363"/>
      <c r="Y70" s="361"/>
      <c r="Z70" s="293"/>
      <c r="AA70" s="364" t="str">
        <f t="shared" si="29"/>
        <v>III.1.17</v>
      </c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361"/>
      <c r="BG70" s="365"/>
    </row>
    <row r="71" spans="1:59" s="366" customFormat="1">
      <c r="A71" s="294"/>
      <c r="B71" s="294"/>
      <c r="C71" s="186" t="s">
        <v>306</v>
      </c>
      <c r="D71" s="193" t="s">
        <v>291</v>
      </c>
      <c r="E71" s="361">
        <f t="shared" si="21"/>
        <v>0</v>
      </c>
      <c r="F71" s="293">
        <f t="shared" si="22"/>
        <v>0</v>
      </c>
      <c r="G71" s="361">
        <f t="shared" si="23"/>
        <v>0</v>
      </c>
      <c r="H71" s="293"/>
      <c r="I71" s="362"/>
      <c r="J71" s="293">
        <f t="shared" si="24"/>
        <v>0</v>
      </c>
      <c r="K71" s="363"/>
      <c r="L71" s="363"/>
      <c r="M71" s="293">
        <f t="shared" si="25"/>
        <v>0</v>
      </c>
      <c r="N71" s="363"/>
      <c r="O71" s="363"/>
      <c r="P71" s="293">
        <f t="shared" si="26"/>
        <v>0</v>
      </c>
      <c r="Q71" s="363"/>
      <c r="R71" s="363"/>
      <c r="S71" s="293">
        <f t="shared" si="27"/>
        <v>0</v>
      </c>
      <c r="T71" s="363"/>
      <c r="U71" s="363"/>
      <c r="V71" s="293">
        <f t="shared" si="28"/>
        <v>0</v>
      </c>
      <c r="W71" s="363"/>
      <c r="X71" s="363"/>
      <c r="Y71" s="361"/>
      <c r="Z71" s="293"/>
      <c r="AA71" s="364" t="str">
        <f t="shared" si="29"/>
        <v>III.1.18</v>
      </c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3"/>
      <c r="BD71" s="293"/>
      <c r="BE71" s="293"/>
      <c r="BF71" s="361"/>
      <c r="BG71" s="365"/>
    </row>
    <row r="72" spans="1:59" s="366" customFormat="1">
      <c r="A72" s="294"/>
      <c r="B72" s="294"/>
      <c r="C72" s="186" t="s">
        <v>307</v>
      </c>
      <c r="D72" s="193" t="s">
        <v>292</v>
      </c>
      <c r="E72" s="361">
        <f t="shared" si="21"/>
        <v>0</v>
      </c>
      <c r="F72" s="293">
        <f t="shared" si="22"/>
        <v>0</v>
      </c>
      <c r="G72" s="361">
        <f t="shared" si="23"/>
        <v>0</v>
      </c>
      <c r="H72" s="293"/>
      <c r="I72" s="362"/>
      <c r="J72" s="293">
        <f t="shared" si="24"/>
        <v>0</v>
      </c>
      <c r="K72" s="363"/>
      <c r="L72" s="363"/>
      <c r="M72" s="293">
        <f t="shared" si="25"/>
        <v>0</v>
      </c>
      <c r="N72" s="363"/>
      <c r="O72" s="363"/>
      <c r="P72" s="293">
        <f t="shared" si="26"/>
        <v>0</v>
      </c>
      <c r="Q72" s="363"/>
      <c r="R72" s="363"/>
      <c r="S72" s="293">
        <f t="shared" si="27"/>
        <v>0</v>
      </c>
      <c r="T72" s="363"/>
      <c r="U72" s="363"/>
      <c r="V72" s="293">
        <f t="shared" si="28"/>
        <v>0</v>
      </c>
      <c r="W72" s="363"/>
      <c r="X72" s="363"/>
      <c r="Y72" s="361"/>
      <c r="Z72" s="293"/>
      <c r="AA72" s="364" t="str">
        <f t="shared" si="29"/>
        <v>III.1.19</v>
      </c>
      <c r="AB72" s="293"/>
      <c r="AC72" s="293"/>
      <c r="AD72" s="293"/>
      <c r="AE72" s="293"/>
      <c r="AF72" s="293"/>
      <c r="AG72" s="293"/>
      <c r="AH72" s="293"/>
      <c r="AI72" s="293"/>
      <c r="AJ72" s="293"/>
      <c r="AK72" s="293"/>
      <c r="AL72" s="293"/>
      <c r="AM72" s="293"/>
      <c r="AN72" s="293"/>
      <c r="AO72" s="293"/>
      <c r="AP72" s="293"/>
      <c r="AQ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3"/>
      <c r="BD72" s="293"/>
      <c r="BE72" s="293"/>
      <c r="BF72" s="361"/>
      <c r="BG72" s="365"/>
    </row>
    <row r="73" spans="1:59" s="366" customFormat="1">
      <c r="A73" s="294"/>
      <c r="B73" s="294"/>
      <c r="C73" s="186" t="s">
        <v>308</v>
      </c>
      <c r="D73" s="193" t="s">
        <v>293</v>
      </c>
      <c r="E73" s="361">
        <f t="shared" si="21"/>
        <v>0</v>
      </c>
      <c r="F73" s="293">
        <f t="shared" si="22"/>
        <v>0</v>
      </c>
      <c r="G73" s="361">
        <f t="shared" si="23"/>
        <v>0</v>
      </c>
      <c r="H73" s="293"/>
      <c r="I73" s="362"/>
      <c r="J73" s="293">
        <f t="shared" si="24"/>
        <v>0</v>
      </c>
      <c r="K73" s="363"/>
      <c r="L73" s="363"/>
      <c r="M73" s="293">
        <f t="shared" si="25"/>
        <v>0</v>
      </c>
      <c r="N73" s="363"/>
      <c r="O73" s="363"/>
      <c r="P73" s="293">
        <f t="shared" si="26"/>
        <v>0</v>
      </c>
      <c r="Q73" s="363"/>
      <c r="R73" s="363"/>
      <c r="S73" s="293">
        <f t="shared" si="27"/>
        <v>0</v>
      </c>
      <c r="T73" s="363"/>
      <c r="U73" s="363"/>
      <c r="V73" s="293">
        <f t="shared" si="28"/>
        <v>0</v>
      </c>
      <c r="W73" s="363"/>
      <c r="X73" s="363"/>
      <c r="Y73" s="361"/>
      <c r="Z73" s="293"/>
      <c r="AA73" s="364" t="str">
        <f t="shared" si="29"/>
        <v>III.1.20</v>
      </c>
      <c r="AB73" s="293"/>
      <c r="AC73" s="293"/>
      <c r="AD73" s="293"/>
      <c r="AE73" s="293"/>
      <c r="AF73" s="293"/>
      <c r="AG73" s="293"/>
      <c r="AH73" s="293"/>
      <c r="AI73" s="293"/>
      <c r="AJ73" s="293"/>
      <c r="AK73" s="293"/>
      <c r="AL73" s="293"/>
      <c r="AM73" s="293"/>
      <c r="AN73" s="293"/>
      <c r="AO73" s="293"/>
      <c r="AP73" s="293"/>
      <c r="AQ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3"/>
      <c r="BD73" s="293"/>
      <c r="BE73" s="293"/>
      <c r="BF73" s="361"/>
      <c r="BG73" s="365"/>
    </row>
    <row r="74" spans="1:59" s="366" customFormat="1">
      <c r="A74" s="294"/>
      <c r="B74" s="294"/>
      <c r="C74" s="186" t="s">
        <v>309</v>
      </c>
      <c r="D74" s="193" t="s">
        <v>294</v>
      </c>
      <c r="E74" s="361">
        <f t="shared" si="21"/>
        <v>0</v>
      </c>
      <c r="F74" s="293">
        <f t="shared" si="22"/>
        <v>0</v>
      </c>
      <c r="G74" s="361">
        <f t="shared" si="23"/>
        <v>0</v>
      </c>
      <c r="H74" s="293"/>
      <c r="I74" s="362"/>
      <c r="J74" s="293">
        <f t="shared" si="24"/>
        <v>0</v>
      </c>
      <c r="K74" s="363"/>
      <c r="L74" s="363"/>
      <c r="M74" s="293">
        <f t="shared" si="25"/>
        <v>0</v>
      </c>
      <c r="N74" s="363"/>
      <c r="O74" s="363"/>
      <c r="P74" s="293">
        <f t="shared" si="26"/>
        <v>0</v>
      </c>
      <c r="Q74" s="363"/>
      <c r="R74" s="363"/>
      <c r="S74" s="293">
        <f t="shared" si="27"/>
        <v>0</v>
      </c>
      <c r="T74" s="363"/>
      <c r="U74" s="363"/>
      <c r="V74" s="293">
        <f t="shared" si="28"/>
        <v>0</v>
      </c>
      <c r="W74" s="363"/>
      <c r="X74" s="363"/>
      <c r="Y74" s="361"/>
      <c r="Z74" s="293"/>
      <c r="AA74" s="364" t="str">
        <f t="shared" si="29"/>
        <v>III.1.21</v>
      </c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3"/>
      <c r="BD74" s="293"/>
      <c r="BE74" s="293"/>
      <c r="BF74" s="361"/>
      <c r="BG74" s="365"/>
    </row>
    <row r="75" spans="1:59" s="366" customFormat="1">
      <c r="A75" s="294"/>
      <c r="B75" s="294"/>
      <c r="C75" s="186" t="s">
        <v>310</v>
      </c>
      <c r="D75" s="193" t="s">
        <v>295</v>
      </c>
      <c r="E75" s="361">
        <f t="shared" si="21"/>
        <v>0</v>
      </c>
      <c r="F75" s="293">
        <f t="shared" si="22"/>
        <v>0</v>
      </c>
      <c r="G75" s="361">
        <f t="shared" si="23"/>
        <v>0</v>
      </c>
      <c r="H75" s="293"/>
      <c r="I75" s="362"/>
      <c r="J75" s="293">
        <f t="shared" si="24"/>
        <v>0</v>
      </c>
      <c r="K75" s="363"/>
      <c r="L75" s="363"/>
      <c r="M75" s="293">
        <f t="shared" si="25"/>
        <v>0</v>
      </c>
      <c r="N75" s="363"/>
      <c r="O75" s="363"/>
      <c r="P75" s="293">
        <f t="shared" si="26"/>
        <v>0</v>
      </c>
      <c r="Q75" s="363"/>
      <c r="R75" s="363"/>
      <c r="S75" s="293">
        <f t="shared" si="27"/>
        <v>0</v>
      </c>
      <c r="T75" s="363"/>
      <c r="U75" s="363"/>
      <c r="V75" s="293">
        <f t="shared" si="28"/>
        <v>0</v>
      </c>
      <c r="W75" s="363"/>
      <c r="X75" s="363"/>
      <c r="Y75" s="361"/>
      <c r="Z75" s="293"/>
      <c r="AA75" s="364" t="str">
        <f t="shared" si="29"/>
        <v>III.1.22</v>
      </c>
      <c r="AB75" s="293"/>
      <c r="AC75" s="293"/>
      <c r="AD75" s="293"/>
      <c r="AE75" s="293"/>
      <c r="AF75" s="293"/>
      <c r="AG75" s="293"/>
      <c r="AH75" s="293"/>
      <c r="AI75" s="293"/>
      <c r="AJ75" s="293"/>
      <c r="AK75" s="293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361"/>
      <c r="BG75" s="365"/>
    </row>
    <row r="76" spans="1:59" s="366" customFormat="1">
      <c r="A76" s="294"/>
      <c r="B76" s="294"/>
      <c r="C76" s="186" t="s">
        <v>311</v>
      </c>
      <c r="D76" s="193" t="s">
        <v>296</v>
      </c>
      <c r="E76" s="361">
        <f t="shared" si="21"/>
        <v>0</v>
      </c>
      <c r="F76" s="293">
        <f t="shared" si="22"/>
        <v>0</v>
      </c>
      <c r="G76" s="361">
        <f t="shared" si="23"/>
        <v>0</v>
      </c>
      <c r="H76" s="293"/>
      <c r="I76" s="362"/>
      <c r="J76" s="293">
        <f t="shared" si="24"/>
        <v>0</v>
      </c>
      <c r="K76" s="363"/>
      <c r="L76" s="363"/>
      <c r="M76" s="293">
        <f t="shared" si="25"/>
        <v>0</v>
      </c>
      <c r="N76" s="363"/>
      <c r="O76" s="363"/>
      <c r="P76" s="293">
        <f t="shared" si="26"/>
        <v>0</v>
      </c>
      <c r="Q76" s="363"/>
      <c r="R76" s="363"/>
      <c r="S76" s="293">
        <f t="shared" si="27"/>
        <v>0</v>
      </c>
      <c r="T76" s="363"/>
      <c r="U76" s="363"/>
      <c r="V76" s="293">
        <f t="shared" si="28"/>
        <v>0</v>
      </c>
      <c r="W76" s="363"/>
      <c r="X76" s="363"/>
      <c r="Y76" s="361"/>
      <c r="Z76" s="293"/>
      <c r="AA76" s="364" t="str">
        <f t="shared" si="29"/>
        <v>III.1.23</v>
      </c>
      <c r="AB76" s="293"/>
      <c r="AC76" s="293"/>
      <c r="AD76" s="293"/>
      <c r="AE76" s="293"/>
      <c r="AF76" s="293"/>
      <c r="AG76" s="293"/>
      <c r="AH76" s="293"/>
      <c r="AI76" s="293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3"/>
      <c r="BD76" s="293"/>
      <c r="BE76" s="293"/>
      <c r="BF76" s="361"/>
      <c r="BG76" s="365"/>
    </row>
    <row r="77" spans="1:59" s="366" customFormat="1">
      <c r="A77" s="294"/>
      <c r="B77" s="294"/>
      <c r="C77" s="186"/>
      <c r="D77" s="193"/>
      <c r="E77" s="388"/>
      <c r="F77" s="389"/>
      <c r="G77" s="361"/>
      <c r="H77" s="293"/>
      <c r="I77" s="362"/>
      <c r="J77" s="293"/>
      <c r="K77" s="363"/>
      <c r="L77" s="363"/>
      <c r="M77" s="293"/>
      <c r="N77" s="363"/>
      <c r="O77" s="363"/>
      <c r="P77" s="293"/>
      <c r="Q77" s="363"/>
      <c r="R77" s="363"/>
      <c r="S77" s="293"/>
      <c r="T77" s="363"/>
      <c r="U77" s="363"/>
      <c r="V77" s="293"/>
      <c r="W77" s="363"/>
      <c r="X77" s="363"/>
      <c r="Y77" s="361"/>
      <c r="Z77" s="293"/>
      <c r="AA77" s="364"/>
      <c r="AB77" s="293"/>
      <c r="AC77" s="293"/>
      <c r="AD77" s="293"/>
      <c r="AE77" s="293"/>
      <c r="AF77" s="293"/>
      <c r="AG77" s="293"/>
      <c r="AH77" s="293"/>
      <c r="AI77" s="293"/>
      <c r="AJ77" s="293"/>
      <c r="AK77" s="293"/>
      <c r="AL77" s="293"/>
      <c r="AM77" s="293"/>
      <c r="AN77" s="293"/>
      <c r="AO77" s="293"/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3"/>
      <c r="BD77" s="293"/>
      <c r="BE77" s="293"/>
      <c r="BF77" s="361"/>
      <c r="BG77" s="365"/>
    </row>
    <row r="78" spans="1:59" s="366" customFormat="1">
      <c r="A78" s="294"/>
      <c r="B78" s="294"/>
      <c r="C78" s="211"/>
      <c r="D78" s="212"/>
      <c r="E78" s="390"/>
      <c r="F78" s="391"/>
      <c r="G78" s="390"/>
      <c r="H78" s="293"/>
      <c r="I78" s="392"/>
      <c r="J78" s="393"/>
      <c r="K78" s="394"/>
      <c r="L78" s="394"/>
      <c r="M78" s="393"/>
      <c r="N78" s="394"/>
      <c r="O78" s="394"/>
      <c r="P78" s="393"/>
      <c r="Q78" s="394"/>
      <c r="R78" s="394"/>
      <c r="S78" s="393"/>
      <c r="T78" s="394"/>
      <c r="U78" s="394"/>
      <c r="V78" s="393"/>
      <c r="W78" s="394"/>
      <c r="X78" s="394"/>
      <c r="Y78" s="395"/>
      <c r="Z78" s="293"/>
      <c r="AA78" s="396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8"/>
    </row>
    <row r="79" spans="1:59">
      <c r="C79" s="99"/>
      <c r="D79" s="100"/>
      <c r="E79" s="385"/>
      <c r="F79" s="386"/>
      <c r="G79" s="369"/>
      <c r="H79" s="130"/>
      <c r="I79" s="370"/>
      <c r="J79" s="130"/>
      <c r="K79" s="371"/>
      <c r="L79" s="371"/>
      <c r="M79" s="130"/>
      <c r="N79" s="371"/>
      <c r="O79" s="371"/>
      <c r="P79" s="130"/>
      <c r="Q79" s="371"/>
      <c r="R79" s="371"/>
      <c r="S79" s="130"/>
      <c r="T79" s="371"/>
      <c r="U79" s="371"/>
      <c r="V79" s="130"/>
      <c r="W79" s="371"/>
      <c r="X79" s="371"/>
      <c r="Y79" s="369"/>
      <c r="Z79" s="130"/>
      <c r="AA79" s="372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373"/>
    </row>
    <row r="80" spans="1:59" s="360" customFormat="1" ht="15" thickBot="1">
      <c r="A80" s="353"/>
      <c r="B80" s="353"/>
      <c r="C80" s="99" t="s">
        <v>312</v>
      </c>
      <c r="D80" s="100" t="s">
        <v>313</v>
      </c>
      <c r="E80" s="354">
        <f>SUMIFS($J80:$Y80,$J$4:$Y$4,"W*")</f>
        <v>42</v>
      </c>
      <c r="F80" s="355">
        <f>SUMIFS($J80:$Y80,$J$4:$Y$4,"F*")</f>
        <v>0</v>
      </c>
      <c r="G80" s="354">
        <f>SUMIFS($J80:$Y80,$J$4:$Y$4,"B*")</f>
        <v>0</v>
      </c>
      <c r="H80" s="355"/>
      <c r="I80" s="356"/>
      <c r="J80" s="355">
        <f>SUMIFS($AB80:$BF80,$AB$3:$BF$3,J$3)</f>
        <v>3</v>
      </c>
      <c r="K80" s="357"/>
      <c r="L80" s="357"/>
      <c r="M80" s="355">
        <f>SUMIFS($AB80:$BF80,$AB$3:$BF$3,M$3)</f>
        <v>15</v>
      </c>
      <c r="N80" s="357"/>
      <c r="O80" s="357"/>
      <c r="P80" s="355">
        <f>SUMIFS($AB80:$BF80,$AB$3:$BF$3,P$3)</f>
        <v>24</v>
      </c>
      <c r="Q80" s="357"/>
      <c r="R80" s="357"/>
      <c r="S80" s="355">
        <f>SUMIFS($AB80:$BF80,$AB$3:$BF$3,S$3)</f>
        <v>0</v>
      </c>
      <c r="T80" s="357"/>
      <c r="U80" s="357"/>
      <c r="V80" s="355">
        <f>SUMIFS($AB80:$BF80,$AB$3:$BF$3,V$3)</f>
        <v>0</v>
      </c>
      <c r="W80" s="357"/>
      <c r="X80" s="357"/>
      <c r="Y80" s="399"/>
      <c r="Z80" s="355"/>
      <c r="AA80" s="358" t="str">
        <f>C80</f>
        <v>SUM</v>
      </c>
      <c r="AB80" s="400">
        <f t="shared" ref="AB80:BF80" si="32">SUMIFS(AB$5:AB$79,$AA$5:$AA$79,"I") + SUMIFS(AB$5:AB$79,$AA$5:$AA$79,"II")+ SUMIFS(AB$5:AB$79,$AA$5:$AA$79,"III")</f>
        <v>1</v>
      </c>
      <c r="AC80" s="400">
        <f t="shared" si="32"/>
        <v>0</v>
      </c>
      <c r="AD80" s="400">
        <f t="shared" si="32"/>
        <v>2</v>
      </c>
      <c r="AE80" s="400">
        <f t="shared" si="32"/>
        <v>0</v>
      </c>
      <c r="AF80" s="400">
        <f t="shared" si="32"/>
        <v>2</v>
      </c>
      <c r="AG80" s="400">
        <f t="shared" si="32"/>
        <v>0</v>
      </c>
      <c r="AH80" s="400">
        <f t="shared" si="32"/>
        <v>3</v>
      </c>
      <c r="AI80" s="400">
        <f t="shared" si="32"/>
        <v>0</v>
      </c>
      <c r="AJ80" s="400">
        <f t="shared" si="32"/>
        <v>5</v>
      </c>
      <c r="AK80" s="400">
        <f t="shared" si="32"/>
        <v>5</v>
      </c>
      <c r="AL80" s="400">
        <f t="shared" si="32"/>
        <v>0</v>
      </c>
      <c r="AM80" s="400">
        <f t="shared" si="32"/>
        <v>6</v>
      </c>
      <c r="AN80" s="400">
        <f t="shared" si="32"/>
        <v>0</v>
      </c>
      <c r="AO80" s="400">
        <f t="shared" si="32"/>
        <v>6</v>
      </c>
      <c r="AP80" s="400">
        <f t="shared" si="32"/>
        <v>6</v>
      </c>
      <c r="AQ80" s="400">
        <f t="shared" si="32"/>
        <v>6</v>
      </c>
      <c r="AR80" s="400">
        <f t="shared" si="32"/>
        <v>0</v>
      </c>
      <c r="AS80" s="400">
        <f t="shared" si="32"/>
        <v>0</v>
      </c>
      <c r="AT80" s="400">
        <f t="shared" si="32"/>
        <v>0</v>
      </c>
      <c r="AU80" s="400">
        <f t="shared" si="32"/>
        <v>0</v>
      </c>
      <c r="AV80" s="400">
        <f t="shared" si="32"/>
        <v>0</v>
      </c>
      <c r="AW80" s="400">
        <f t="shared" si="32"/>
        <v>0</v>
      </c>
      <c r="AX80" s="400">
        <f t="shared" si="32"/>
        <v>0</v>
      </c>
      <c r="AY80" s="400">
        <f t="shared" si="32"/>
        <v>0</v>
      </c>
      <c r="AZ80" s="400">
        <f t="shared" si="32"/>
        <v>0</v>
      </c>
      <c r="BA80" s="400">
        <f t="shared" si="32"/>
        <v>0</v>
      </c>
      <c r="BB80" s="400">
        <f t="shared" si="32"/>
        <v>0</v>
      </c>
      <c r="BC80" s="400">
        <f t="shared" si="32"/>
        <v>0</v>
      </c>
      <c r="BD80" s="400">
        <f t="shared" si="32"/>
        <v>0</v>
      </c>
      <c r="BE80" s="400">
        <f t="shared" si="32"/>
        <v>0</v>
      </c>
      <c r="BF80" s="400">
        <f t="shared" si="32"/>
        <v>0</v>
      </c>
      <c r="BG80" s="359"/>
    </row>
    <row r="81" spans="1:59" s="360" customFormat="1" ht="15.5" thickTop="1" thickBot="1">
      <c r="A81" s="353"/>
      <c r="B81" s="353"/>
      <c r="C81" s="116"/>
      <c r="D81" s="117"/>
      <c r="E81" s="401"/>
      <c r="F81" s="400"/>
      <c r="G81" s="401"/>
      <c r="H81" s="355"/>
      <c r="I81" s="402"/>
      <c r="J81" s="400"/>
      <c r="K81" s="403"/>
      <c r="L81" s="403"/>
      <c r="M81" s="400"/>
      <c r="N81" s="403"/>
      <c r="O81" s="403"/>
      <c r="P81" s="400"/>
      <c r="Q81" s="403"/>
      <c r="R81" s="403"/>
      <c r="S81" s="400"/>
      <c r="T81" s="403"/>
      <c r="U81" s="403"/>
      <c r="V81" s="400"/>
      <c r="W81" s="403"/>
      <c r="X81" s="403"/>
      <c r="Y81" s="401"/>
      <c r="Z81" s="355"/>
      <c r="AA81" s="404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0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5"/>
    </row>
    <row r="82" spans="1:59" ht="15" thickTop="1"/>
  </sheetData>
  <mergeCells count="2">
    <mergeCell ref="C3:C4"/>
    <mergeCell ref="D3:D4"/>
  </mergeCells>
  <conditionalFormatting sqref="AB81:BF1048457 AB79:BF79 AB5:BF77">
    <cfRule type="expression" dxfId="31" priority="7">
      <formula>_xlfn.ISFORMULA($AB5)</formula>
    </cfRule>
    <cfRule type="expression" dxfId="30" priority="8">
      <formula>COUNTA($AB5:$BF5)=0</formula>
    </cfRule>
  </conditionalFormatting>
  <conditionalFormatting sqref="AB80:BF80">
    <cfRule type="expression" dxfId="29" priority="5">
      <formula>_xlfn.ISFORMULA($AB80)</formula>
    </cfRule>
    <cfRule type="expression" dxfId="28" priority="6">
      <formula>COUNTA($AB80:$BF80)=0</formula>
    </cfRule>
  </conditionalFormatting>
  <conditionalFormatting sqref="K5:L80 N5:O80 Q5:R80 T5:U80 W5:X80">
    <cfRule type="expression" dxfId="27" priority="3">
      <formula>_xlfn.ISFORMULA($K5)</formula>
    </cfRule>
    <cfRule type="expression" dxfId="26" priority="4">
      <formula>COUNTA($K5:$L5)=0</formula>
    </cfRule>
  </conditionalFormatting>
  <conditionalFormatting sqref="AB1048573:BF1048576">
    <cfRule type="expression" dxfId="25" priority="9">
      <formula>_xlfn.ISFORMULA($AB1048573)</formula>
    </cfRule>
    <cfRule type="expression" dxfId="24" priority="10">
      <formula>COUNTA($AB70:$BF112)=0</formula>
    </cfRule>
  </conditionalFormatting>
  <conditionalFormatting sqref="AB1048502:BF1048572">
    <cfRule type="expression" dxfId="23" priority="11">
      <formula>_xlfn.ISFORMULA($AB1048502)</formula>
    </cfRule>
    <cfRule type="expression" dxfId="22" priority="12">
      <formula>COUNTA($AB43:$BF1048576)=0</formula>
    </cfRule>
  </conditionalFormatting>
  <conditionalFormatting sqref="AB78:BF78">
    <cfRule type="expression" dxfId="21" priority="1">
      <formula>_xlfn.ISFORMULA($AB78)</formula>
    </cfRule>
    <cfRule type="expression" dxfId="20" priority="2">
      <formula>COUNTA($AB78:$BF78)=0</formula>
    </cfRule>
  </conditionalFormatting>
  <conditionalFormatting sqref="AB1048459:BF1048501">
    <cfRule type="expression" dxfId="19" priority="13">
      <formula>_xlfn.ISFORMULA($AB1048459)</formula>
    </cfRule>
    <cfRule type="expression" dxfId="18" priority="14">
      <formula>COUNTA($AB1:$BF1048459)=0</formula>
    </cfRule>
  </conditionalFormatting>
  <conditionalFormatting sqref="AB1048458:BF1048458">
    <cfRule type="expression" dxfId="17" priority="15">
      <formula>_xlfn.ISFORMULA($AB1048458)</formula>
    </cfRule>
    <cfRule type="expression" dxfId="16" priority="16">
      <formula>COUNTA($AB1048458:$BF1048576)=0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3881-436D-4AA7-AB3C-C7EA4205BDD1}">
  <dimension ref="A1:BG82"/>
  <sheetViews>
    <sheetView zoomScale="60" zoomScaleNormal="60" workbookViewId="0">
      <pane xSplit="4" ySplit="4" topLeftCell="E5" activePane="bottomRight" state="frozen"/>
      <selection pane="topRight" activeCell="C1" sqref="C1"/>
      <selection pane="bottomLeft" activeCell="A3" sqref="A3"/>
      <selection pane="bottomRight" activeCell="F11" sqref="F11"/>
    </sheetView>
  </sheetViews>
  <sheetFormatPr defaultColWidth="24.6328125" defaultRowHeight="14.5" outlineLevelCol="1"/>
  <cols>
    <col min="1" max="2" width="1.6328125" customWidth="1"/>
    <col min="4" max="4" width="50.90625" customWidth="1"/>
    <col min="5" max="5" width="24.6328125" style="374"/>
    <col min="6" max="7" width="24.6328125" style="374" customWidth="1" outlineLevel="1"/>
    <col min="8" max="8" width="6.6328125" style="374" customWidth="1"/>
    <col min="9" max="9" width="1.6328125" customWidth="1"/>
    <col min="10" max="10" width="24.6328125" style="374"/>
    <col min="11" max="12" width="24.6328125" style="374" customWidth="1" outlineLevel="1"/>
    <col min="13" max="13" width="24.6328125" style="374"/>
    <col min="14" max="15" width="24.6328125" style="374" customWidth="1" outlineLevel="1"/>
    <col min="16" max="16" width="24.6328125" style="374"/>
    <col min="17" max="18" width="24.6328125" style="374" customWidth="1" outlineLevel="1"/>
    <col min="19" max="19" width="24.6328125" style="374"/>
    <col min="20" max="21" width="24.6328125" style="374" customWidth="1" outlineLevel="1"/>
    <col min="22" max="22" width="24.6328125" style="374"/>
    <col min="23" max="24" width="24.6328125" style="374" customWidth="1" outlineLevel="1"/>
    <col min="25" max="25" width="4.26953125" style="374" customWidth="1"/>
    <col min="26" max="27" width="6.6328125" style="374" customWidth="1"/>
    <col min="28" max="58" width="24.6328125" style="374"/>
    <col min="59" max="59" width="1.6328125" customWidth="1"/>
    <col min="60" max="16384" width="24.6328125" style="374"/>
  </cols>
  <sheetData>
    <row r="1" spans="1:59" customFormat="1" ht="6" customHeight="1"/>
    <row r="2" spans="1:59" customFormat="1" ht="6" customHeight="1" thickBot="1"/>
    <row r="3" spans="1:59" s="339" customFormat="1" ht="16" thickTop="1">
      <c r="C3" s="425" t="s">
        <v>0</v>
      </c>
      <c r="D3" s="427" t="s">
        <v>325</v>
      </c>
      <c r="E3" s="289">
        <f>DATE(YEAR('[1]CF YTD 2025'!$E$3),8,1)</f>
        <v>45870</v>
      </c>
      <c r="F3" s="284"/>
      <c r="G3" s="285"/>
      <c r="I3" s="340"/>
      <c r="J3" s="266">
        <v>1</v>
      </c>
      <c r="K3" s="238">
        <v>1</v>
      </c>
      <c r="L3" s="238">
        <v>1</v>
      </c>
      <c r="M3" s="234">
        <v>2</v>
      </c>
      <c r="N3" s="246">
        <v>2</v>
      </c>
      <c r="O3" s="246">
        <v>2</v>
      </c>
      <c r="P3" s="236">
        <v>3</v>
      </c>
      <c r="Q3" s="248">
        <v>3</v>
      </c>
      <c r="R3" s="248">
        <v>3</v>
      </c>
      <c r="S3" s="250">
        <v>4</v>
      </c>
      <c r="T3" s="251">
        <v>4</v>
      </c>
      <c r="U3" s="251">
        <v>4</v>
      </c>
      <c r="V3" s="254">
        <v>5</v>
      </c>
      <c r="W3" s="255">
        <v>5</v>
      </c>
      <c r="X3" s="255">
        <v>5</v>
      </c>
      <c r="Y3" s="341"/>
      <c r="AA3" s="340" t="s">
        <v>0</v>
      </c>
      <c r="AB3" s="342">
        <f t="shared" ref="AB3:BF3" si="0">IF(AB4="", "", IFERROR(
    INT((AB4 - (DATE(YEAR(AB4), MONTH(AB4), 1) - WEEKDAY(DATE(YEAR(AB4), MONTH(AB4), 1), 2) + 1)) / 7) + 1,
    ""
))</f>
        <v>1</v>
      </c>
      <c r="AC3" s="342">
        <f t="shared" si="0"/>
        <v>1</v>
      </c>
      <c r="AD3" s="342">
        <f t="shared" si="0"/>
        <v>1</v>
      </c>
      <c r="AE3" s="342">
        <f t="shared" si="0"/>
        <v>2</v>
      </c>
      <c r="AF3" s="342">
        <f t="shared" si="0"/>
        <v>2</v>
      </c>
      <c r="AG3" s="342">
        <f t="shared" si="0"/>
        <v>2</v>
      </c>
      <c r="AH3" s="342">
        <f t="shared" si="0"/>
        <v>2</v>
      </c>
      <c r="AI3" s="342">
        <f t="shared" si="0"/>
        <v>2</v>
      </c>
      <c r="AJ3" s="342">
        <f t="shared" si="0"/>
        <v>2</v>
      </c>
      <c r="AK3" s="342">
        <f t="shared" si="0"/>
        <v>2</v>
      </c>
      <c r="AL3" s="342">
        <f t="shared" si="0"/>
        <v>3</v>
      </c>
      <c r="AM3" s="342">
        <f t="shared" si="0"/>
        <v>3</v>
      </c>
      <c r="AN3" s="342">
        <f t="shared" si="0"/>
        <v>3</v>
      </c>
      <c r="AO3" s="342">
        <f t="shared" si="0"/>
        <v>3</v>
      </c>
      <c r="AP3" s="342">
        <f t="shared" si="0"/>
        <v>3</v>
      </c>
      <c r="AQ3" s="342">
        <f t="shared" si="0"/>
        <v>3</v>
      </c>
      <c r="AR3" s="342">
        <f t="shared" si="0"/>
        <v>3</v>
      </c>
      <c r="AS3" s="342">
        <f t="shared" si="0"/>
        <v>4</v>
      </c>
      <c r="AT3" s="342">
        <f t="shared" si="0"/>
        <v>4</v>
      </c>
      <c r="AU3" s="342">
        <f t="shared" si="0"/>
        <v>4</v>
      </c>
      <c r="AV3" s="342">
        <f t="shared" si="0"/>
        <v>4</v>
      </c>
      <c r="AW3" s="342">
        <f t="shared" si="0"/>
        <v>4</v>
      </c>
      <c r="AX3" s="342">
        <f t="shared" si="0"/>
        <v>4</v>
      </c>
      <c r="AY3" s="342">
        <f t="shared" si="0"/>
        <v>4</v>
      </c>
      <c r="AZ3" s="342">
        <f t="shared" si="0"/>
        <v>5</v>
      </c>
      <c r="BA3" s="342">
        <f t="shared" si="0"/>
        <v>5</v>
      </c>
      <c r="BB3" s="342">
        <f t="shared" si="0"/>
        <v>5</v>
      </c>
      <c r="BC3" s="342">
        <f t="shared" si="0"/>
        <v>5</v>
      </c>
      <c r="BD3" s="342">
        <f t="shared" si="0"/>
        <v>5</v>
      </c>
      <c r="BE3" s="342">
        <f t="shared" si="0"/>
        <v>5</v>
      </c>
      <c r="BF3" s="342">
        <f t="shared" si="0"/>
        <v>5</v>
      </c>
      <c r="BG3" s="343"/>
    </row>
    <row r="4" spans="1:59" s="339" customFormat="1" ht="15.5">
      <c r="C4" s="426"/>
      <c r="D4" s="428"/>
      <c r="E4" s="344" t="s">
        <v>324</v>
      </c>
      <c r="F4" s="233" t="s">
        <v>323</v>
      </c>
      <c r="G4" s="258" t="s">
        <v>230</v>
      </c>
      <c r="I4" s="345"/>
      <c r="J4" s="346" t="s">
        <v>2</v>
      </c>
      <c r="K4" s="239" t="str">
        <f>"F" &amp; K3 &amp; "/R" &amp; K3</f>
        <v>F1/R1</v>
      </c>
      <c r="L4" s="239" t="str">
        <f>"B"&amp;L3</f>
        <v>B1</v>
      </c>
      <c r="M4" s="347" t="s">
        <v>3</v>
      </c>
      <c r="N4" s="247" t="str">
        <f>"F" &amp; N3 &amp; "/R" &amp; N3</f>
        <v>F2/R2</v>
      </c>
      <c r="O4" s="247" t="str">
        <f>"B"&amp;O3</f>
        <v>B2</v>
      </c>
      <c r="P4" s="348" t="s">
        <v>4</v>
      </c>
      <c r="Q4" s="249" t="str">
        <f>"F" &amp; Q3 &amp; "/R" &amp; Q3</f>
        <v>F3/R3</v>
      </c>
      <c r="R4" s="249" t="str">
        <f>"B"&amp;R3</f>
        <v>B3</v>
      </c>
      <c r="S4" s="349" t="s">
        <v>5</v>
      </c>
      <c r="T4" s="253" t="str">
        <f>"F" &amp; T3 &amp; "/R" &amp; T3</f>
        <v>F4/R4</v>
      </c>
      <c r="U4" s="253" t="str">
        <f>"B"&amp;U3</f>
        <v>B4</v>
      </c>
      <c r="V4" s="350" t="s">
        <v>6</v>
      </c>
      <c r="W4" s="257" t="str">
        <f>"F" &amp; W3 &amp; "/R" &amp; W3</f>
        <v>F5/R5</v>
      </c>
      <c r="X4" s="257" t="str">
        <f>"B"&amp;X3</f>
        <v>B5</v>
      </c>
      <c r="Y4" s="344"/>
      <c r="AA4" s="345"/>
      <c r="AB4" s="351" cm="1">
        <f t="array" ref="AB4:BF4">TRANSPOSE(_xlfn.SEQUENCE(DAY(EOMONTH($E$3,0)),1,DATE(YEAR($E$3),MONTH($E$3),1)))</f>
        <v>45870</v>
      </c>
      <c r="AC4" s="351">
        <v>45871</v>
      </c>
      <c r="AD4" s="351">
        <v>45872</v>
      </c>
      <c r="AE4" s="351">
        <v>45873</v>
      </c>
      <c r="AF4" s="351">
        <v>45874</v>
      </c>
      <c r="AG4" s="351">
        <v>45875</v>
      </c>
      <c r="AH4" s="351">
        <v>45876</v>
      </c>
      <c r="AI4" s="351">
        <v>45877</v>
      </c>
      <c r="AJ4" s="351">
        <v>45878</v>
      </c>
      <c r="AK4" s="351">
        <v>45879</v>
      </c>
      <c r="AL4" s="351">
        <v>45880</v>
      </c>
      <c r="AM4" s="351">
        <v>45881</v>
      </c>
      <c r="AN4" s="351">
        <v>45882</v>
      </c>
      <c r="AO4" s="351">
        <v>45883</v>
      </c>
      <c r="AP4" s="351">
        <v>45884</v>
      </c>
      <c r="AQ4" s="351">
        <v>45885</v>
      </c>
      <c r="AR4" s="351">
        <v>45886</v>
      </c>
      <c r="AS4" s="351">
        <v>45887</v>
      </c>
      <c r="AT4" s="351">
        <v>45888</v>
      </c>
      <c r="AU4" s="351">
        <v>45889</v>
      </c>
      <c r="AV4" s="351">
        <v>45890</v>
      </c>
      <c r="AW4" s="351">
        <v>45891</v>
      </c>
      <c r="AX4" s="351">
        <v>45892</v>
      </c>
      <c r="AY4" s="351">
        <v>45893</v>
      </c>
      <c r="AZ4" s="351">
        <v>45894</v>
      </c>
      <c r="BA4" s="351">
        <v>45895</v>
      </c>
      <c r="BB4" s="351">
        <v>45896</v>
      </c>
      <c r="BC4" s="351">
        <v>45897</v>
      </c>
      <c r="BD4" s="351">
        <v>45898</v>
      </c>
      <c r="BE4" s="351">
        <v>45899</v>
      </c>
      <c r="BF4" s="351">
        <v>45900</v>
      </c>
      <c r="BG4" s="352"/>
    </row>
    <row r="5" spans="1:59" s="360" customFormat="1">
      <c r="A5" s="353"/>
      <c r="B5" s="353"/>
      <c r="C5" s="112" t="s">
        <v>7</v>
      </c>
      <c r="D5" s="113" t="s">
        <v>8</v>
      </c>
      <c r="E5" s="354">
        <f t="shared" ref="E5:E24" si="1">SUMIFS($J5:$Y5,$J$4:$Y$4,"W*")</f>
        <v>42</v>
      </c>
      <c r="F5" s="355">
        <f t="shared" ref="F5:F24" si="2">SUMIFS($J5:$Y5,$J$4:$Y$4,"F*")</f>
        <v>800</v>
      </c>
      <c r="G5" s="354">
        <f t="shared" ref="G5:G24" si="3">SUMIFS($J5:$Y5,$J$4:$Y$4,"B*")</f>
        <v>1600</v>
      </c>
      <c r="H5" s="355"/>
      <c r="I5" s="356"/>
      <c r="J5" s="355">
        <f t="shared" ref="J5:J24" si="4">SUMIFS($AB5:$BF5,$AB$3:$BF$3,J$3)</f>
        <v>3</v>
      </c>
      <c r="K5" s="357">
        <f>SUBTOTAL(9,K6:K14)</f>
        <v>100</v>
      </c>
      <c r="L5" s="357">
        <f>SUBTOTAL(9,L6:L14)</f>
        <v>200</v>
      </c>
      <c r="M5" s="355">
        <f t="shared" ref="M5:M24" si="5">SUMIFS($AB5:$BF5,$AB$3:$BF$3,M$3)</f>
        <v>15</v>
      </c>
      <c r="N5" s="357">
        <f>SUBTOTAL(9,N6:N14)</f>
        <v>200</v>
      </c>
      <c r="O5" s="357">
        <f>SUBTOTAL(9,O6:O14)</f>
        <v>400</v>
      </c>
      <c r="P5" s="355">
        <f t="shared" ref="P5:P24" si="6">SUMIFS($AB5:$BF5,$AB$3:$BF$3,P$3)</f>
        <v>24</v>
      </c>
      <c r="Q5" s="357">
        <f>SUBTOTAL(9,Q6:Q14)</f>
        <v>0</v>
      </c>
      <c r="R5" s="357">
        <f>SUBTOTAL(9,R6:R14)</f>
        <v>0</v>
      </c>
      <c r="S5" s="355">
        <f t="shared" ref="S5:S24" si="7">SUMIFS($AB5:$BF5,$AB$3:$BF$3,S$3)</f>
        <v>0</v>
      </c>
      <c r="T5" s="357">
        <f>SUBTOTAL(9,T6:T14)</f>
        <v>0</v>
      </c>
      <c r="U5" s="357">
        <f>SUBTOTAL(9,U6:U14)</f>
        <v>0</v>
      </c>
      <c r="V5" s="355">
        <f t="shared" ref="V5:V24" si="8">SUMIFS($AB5:$BF5,$AB$3:$BF$3,V$3)</f>
        <v>0</v>
      </c>
      <c r="W5" s="357">
        <f>SUBTOTAL(9,W6:W14)</f>
        <v>500</v>
      </c>
      <c r="X5" s="357">
        <f>SUBTOTAL(9,X6:X14)</f>
        <v>1000</v>
      </c>
      <c r="Y5" s="354"/>
      <c r="Z5" s="355"/>
      <c r="AA5" s="358" t="str">
        <f t="shared" ref="AA5:AA24" si="9">C5</f>
        <v>I</v>
      </c>
      <c r="AB5" s="355">
        <f>SUBTOTAL(9,AB6:AB25)</f>
        <v>1</v>
      </c>
      <c r="AC5" s="355">
        <f t="shared" ref="AC5:BF5" si="10">SUBTOTAL(9,AC6:AC25)</f>
        <v>0</v>
      </c>
      <c r="AD5" s="355">
        <f t="shared" si="10"/>
        <v>2</v>
      </c>
      <c r="AE5" s="355">
        <f t="shared" si="10"/>
        <v>0</v>
      </c>
      <c r="AF5" s="355">
        <f t="shared" si="10"/>
        <v>2</v>
      </c>
      <c r="AG5" s="355">
        <f t="shared" si="10"/>
        <v>0</v>
      </c>
      <c r="AH5" s="355">
        <f t="shared" si="10"/>
        <v>3</v>
      </c>
      <c r="AI5" s="355">
        <f t="shared" si="10"/>
        <v>0</v>
      </c>
      <c r="AJ5" s="355">
        <f t="shared" si="10"/>
        <v>5</v>
      </c>
      <c r="AK5" s="355">
        <f t="shared" si="10"/>
        <v>5</v>
      </c>
      <c r="AL5" s="355">
        <f t="shared" si="10"/>
        <v>0</v>
      </c>
      <c r="AM5" s="355">
        <f t="shared" si="10"/>
        <v>6</v>
      </c>
      <c r="AN5" s="355">
        <f t="shared" si="10"/>
        <v>0</v>
      </c>
      <c r="AO5" s="355">
        <f t="shared" si="10"/>
        <v>6</v>
      </c>
      <c r="AP5" s="355">
        <f t="shared" si="10"/>
        <v>6</v>
      </c>
      <c r="AQ5" s="355">
        <f t="shared" si="10"/>
        <v>6</v>
      </c>
      <c r="AR5" s="355">
        <f t="shared" si="10"/>
        <v>0</v>
      </c>
      <c r="AS5" s="355">
        <f t="shared" si="10"/>
        <v>0</v>
      </c>
      <c r="AT5" s="355">
        <f t="shared" si="10"/>
        <v>0</v>
      </c>
      <c r="AU5" s="355">
        <f t="shared" si="10"/>
        <v>0</v>
      </c>
      <c r="AV5" s="355">
        <f t="shared" si="10"/>
        <v>0</v>
      </c>
      <c r="AW5" s="355">
        <f t="shared" si="10"/>
        <v>0</v>
      </c>
      <c r="AX5" s="355">
        <f t="shared" si="10"/>
        <v>0</v>
      </c>
      <c r="AY5" s="355">
        <f t="shared" si="10"/>
        <v>0</v>
      </c>
      <c r="AZ5" s="355">
        <f t="shared" si="10"/>
        <v>0</v>
      </c>
      <c r="BA5" s="355">
        <f t="shared" si="10"/>
        <v>0</v>
      </c>
      <c r="BB5" s="355">
        <f t="shared" si="10"/>
        <v>0</v>
      </c>
      <c r="BC5" s="355">
        <f t="shared" si="10"/>
        <v>0</v>
      </c>
      <c r="BD5" s="355">
        <f t="shared" si="10"/>
        <v>0</v>
      </c>
      <c r="BE5" s="355">
        <f t="shared" si="10"/>
        <v>0</v>
      </c>
      <c r="BF5" s="355">
        <f t="shared" si="10"/>
        <v>0</v>
      </c>
      <c r="BG5" s="359"/>
    </row>
    <row r="6" spans="1:59" s="366" customFormat="1">
      <c r="A6" s="294"/>
      <c r="B6" s="294"/>
      <c r="C6" s="290" t="s">
        <v>56</v>
      </c>
      <c r="D6" s="291" t="s">
        <v>16</v>
      </c>
      <c r="E6" s="361">
        <f t="shared" si="1"/>
        <v>1</v>
      </c>
      <c r="F6" s="293">
        <f t="shared" si="2"/>
        <v>800</v>
      </c>
      <c r="G6" s="361">
        <f t="shared" si="3"/>
        <v>1600</v>
      </c>
      <c r="H6" s="293"/>
      <c r="I6" s="362"/>
      <c r="J6" s="293">
        <f t="shared" si="4"/>
        <v>1</v>
      </c>
      <c r="K6" s="363">
        <v>100</v>
      </c>
      <c r="L6" s="363">
        <v>200</v>
      </c>
      <c r="M6" s="293">
        <f t="shared" si="5"/>
        <v>0</v>
      </c>
      <c r="N6" s="363">
        <v>200</v>
      </c>
      <c r="O6" s="363">
        <v>400</v>
      </c>
      <c r="P6" s="293">
        <f t="shared" si="6"/>
        <v>0</v>
      </c>
      <c r="Q6" s="363"/>
      <c r="R6" s="363"/>
      <c r="S6" s="293">
        <f t="shared" si="7"/>
        <v>0</v>
      </c>
      <c r="T6" s="363"/>
      <c r="U6" s="363"/>
      <c r="V6" s="293">
        <f t="shared" si="8"/>
        <v>0</v>
      </c>
      <c r="W6" s="363">
        <v>500</v>
      </c>
      <c r="X6" s="363">
        <v>1000</v>
      </c>
      <c r="Y6" s="361"/>
      <c r="Z6" s="293"/>
      <c r="AA6" s="364" t="str">
        <f t="shared" si="9"/>
        <v>I.1</v>
      </c>
      <c r="AB6" s="293">
        <v>1</v>
      </c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365"/>
    </row>
    <row r="7" spans="1:59" s="366" customFormat="1">
      <c r="A7" s="294"/>
      <c r="B7" s="294"/>
      <c r="C7" s="290"/>
      <c r="D7" s="294"/>
      <c r="E7" s="361"/>
      <c r="F7" s="293"/>
      <c r="G7" s="361"/>
      <c r="H7" s="293"/>
      <c r="I7" s="362"/>
      <c r="J7" s="293"/>
      <c r="K7" s="363"/>
      <c r="L7" s="363"/>
      <c r="M7" s="293"/>
      <c r="N7" s="363"/>
      <c r="O7" s="363"/>
      <c r="P7" s="293"/>
      <c r="Q7" s="363"/>
      <c r="R7" s="363"/>
      <c r="S7" s="293"/>
      <c r="T7" s="363"/>
      <c r="U7" s="363"/>
      <c r="V7" s="293"/>
      <c r="W7" s="363"/>
      <c r="X7" s="363"/>
      <c r="Y7" s="361"/>
      <c r="Z7" s="293"/>
      <c r="AA7" s="364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365"/>
    </row>
    <row r="8" spans="1:59" s="366" customFormat="1">
      <c r="A8" s="294"/>
      <c r="B8" s="294"/>
      <c r="C8" s="290" t="s">
        <v>47</v>
      </c>
      <c r="D8" s="291" t="s">
        <v>10</v>
      </c>
      <c r="E8" s="361">
        <f t="shared" si="1"/>
        <v>2</v>
      </c>
      <c r="F8" s="293">
        <f t="shared" si="2"/>
        <v>0</v>
      </c>
      <c r="G8" s="361">
        <f t="shared" si="3"/>
        <v>0</v>
      </c>
      <c r="H8" s="293"/>
      <c r="I8" s="362"/>
      <c r="J8" s="293">
        <f t="shared" si="4"/>
        <v>2</v>
      </c>
      <c r="K8" s="363"/>
      <c r="L8" s="363"/>
      <c r="M8" s="293">
        <f t="shared" si="5"/>
        <v>0</v>
      </c>
      <c r="N8" s="363"/>
      <c r="O8" s="363"/>
      <c r="P8" s="293">
        <f t="shared" si="6"/>
        <v>0</v>
      </c>
      <c r="Q8" s="363"/>
      <c r="R8" s="363"/>
      <c r="S8" s="293">
        <f t="shared" si="7"/>
        <v>0</v>
      </c>
      <c r="T8" s="363"/>
      <c r="U8" s="363"/>
      <c r="V8" s="293">
        <f t="shared" si="8"/>
        <v>0</v>
      </c>
      <c r="W8" s="363"/>
      <c r="X8" s="363"/>
      <c r="Y8" s="361"/>
      <c r="Z8" s="293"/>
      <c r="AA8" s="364" t="str">
        <f t="shared" si="9"/>
        <v>I.2</v>
      </c>
      <c r="AB8" s="293"/>
      <c r="AC8" s="293"/>
      <c r="AD8" s="293">
        <v>2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365"/>
    </row>
    <row r="9" spans="1:59" s="366" customFormat="1">
      <c r="A9" s="294"/>
      <c r="B9" s="294"/>
      <c r="C9" s="290"/>
      <c r="D9" s="292"/>
      <c r="E9" s="361"/>
      <c r="F9" s="293"/>
      <c r="G9" s="361"/>
      <c r="H9" s="293"/>
      <c r="I9" s="362"/>
      <c r="J9" s="293"/>
      <c r="K9" s="363"/>
      <c r="L9" s="363"/>
      <c r="M9" s="293"/>
      <c r="N9" s="363"/>
      <c r="O9" s="363"/>
      <c r="P9" s="293"/>
      <c r="Q9" s="363"/>
      <c r="R9" s="363"/>
      <c r="S9" s="293"/>
      <c r="T9" s="363"/>
      <c r="U9" s="363"/>
      <c r="V9" s="293"/>
      <c r="W9" s="363"/>
      <c r="X9" s="363"/>
      <c r="Y9" s="361"/>
      <c r="Z9" s="293"/>
      <c r="AA9" s="364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365"/>
    </row>
    <row r="10" spans="1:59" s="366" customFormat="1">
      <c r="A10" s="294"/>
      <c r="B10" s="294"/>
      <c r="C10" s="290" t="s">
        <v>50</v>
      </c>
      <c r="D10" s="291" t="s">
        <v>9</v>
      </c>
      <c r="E10" s="361">
        <f t="shared" si="1"/>
        <v>2</v>
      </c>
      <c r="F10" s="293">
        <f t="shared" si="2"/>
        <v>0</v>
      </c>
      <c r="G10" s="361">
        <f t="shared" si="3"/>
        <v>0</v>
      </c>
      <c r="H10" s="293"/>
      <c r="I10" s="362"/>
      <c r="J10" s="293">
        <f t="shared" si="4"/>
        <v>0</v>
      </c>
      <c r="K10" s="363"/>
      <c r="L10" s="363"/>
      <c r="M10" s="293">
        <f t="shared" si="5"/>
        <v>2</v>
      </c>
      <c r="N10" s="363"/>
      <c r="O10" s="363"/>
      <c r="P10" s="293">
        <f t="shared" si="6"/>
        <v>0</v>
      </c>
      <c r="Q10" s="363"/>
      <c r="R10" s="363"/>
      <c r="S10" s="293">
        <f t="shared" si="7"/>
        <v>0</v>
      </c>
      <c r="T10" s="363"/>
      <c r="U10" s="363"/>
      <c r="V10" s="293">
        <f t="shared" si="8"/>
        <v>0</v>
      </c>
      <c r="W10" s="363"/>
      <c r="X10" s="363"/>
      <c r="Y10" s="361"/>
      <c r="Z10" s="293"/>
      <c r="AA10" s="364" t="str">
        <f t="shared" si="9"/>
        <v>I.3</v>
      </c>
      <c r="AB10" s="293"/>
      <c r="AC10" s="293"/>
      <c r="AD10" s="293"/>
      <c r="AE10" s="293"/>
      <c r="AF10" s="293">
        <v>2</v>
      </c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A10" s="293"/>
      <c r="BB10" s="293"/>
      <c r="BC10" s="293"/>
      <c r="BD10" s="293"/>
      <c r="BE10" s="293"/>
      <c r="BF10" s="293"/>
      <c r="BG10" s="365"/>
    </row>
    <row r="11" spans="1:59" s="366" customFormat="1">
      <c r="A11" s="294"/>
      <c r="B11" s="294"/>
      <c r="C11" s="290"/>
      <c r="D11" s="292"/>
      <c r="E11" s="361"/>
      <c r="F11" s="293"/>
      <c r="G11" s="361"/>
      <c r="H11" s="293"/>
      <c r="I11" s="362"/>
      <c r="J11" s="293"/>
      <c r="K11" s="363"/>
      <c r="L11" s="363"/>
      <c r="M11" s="293"/>
      <c r="N11" s="363"/>
      <c r="O11" s="363"/>
      <c r="P11" s="293"/>
      <c r="Q11" s="363"/>
      <c r="R11" s="363"/>
      <c r="S11" s="293"/>
      <c r="T11" s="363"/>
      <c r="U11" s="363"/>
      <c r="V11" s="293"/>
      <c r="W11" s="363"/>
      <c r="X11" s="363"/>
      <c r="Y11" s="361"/>
      <c r="Z11" s="293"/>
      <c r="AA11" s="364"/>
      <c r="AB11" s="293"/>
      <c r="AC11" s="293"/>
      <c r="AD11" s="293"/>
      <c r="AE11" s="293"/>
      <c r="AF11" s="293"/>
      <c r="AG11" s="293"/>
      <c r="AH11" s="293"/>
      <c r="AI11" s="293"/>
      <c r="AJ11" s="293"/>
      <c r="AK11" s="293"/>
      <c r="AL11" s="293"/>
      <c r="AM11" s="293"/>
      <c r="AN11" s="293"/>
      <c r="AO11" s="293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293"/>
      <c r="BD11" s="293"/>
      <c r="BE11" s="293"/>
      <c r="BF11" s="293"/>
      <c r="BG11" s="365"/>
    </row>
    <row r="12" spans="1:59" s="366" customFormat="1">
      <c r="A12" s="294"/>
      <c r="B12" s="294"/>
      <c r="C12" s="290" t="s">
        <v>54</v>
      </c>
      <c r="D12" s="291" t="s">
        <v>257</v>
      </c>
      <c r="E12" s="361">
        <f t="shared" si="1"/>
        <v>3</v>
      </c>
      <c r="F12" s="293">
        <f t="shared" si="2"/>
        <v>0</v>
      </c>
      <c r="G12" s="361">
        <f t="shared" si="3"/>
        <v>0</v>
      </c>
      <c r="H12" s="293"/>
      <c r="I12" s="362"/>
      <c r="J12" s="293">
        <f t="shared" si="4"/>
        <v>0</v>
      </c>
      <c r="K12" s="363"/>
      <c r="L12" s="363"/>
      <c r="M12" s="293">
        <f t="shared" si="5"/>
        <v>3</v>
      </c>
      <c r="N12" s="363"/>
      <c r="O12" s="363"/>
      <c r="P12" s="293">
        <f t="shared" si="6"/>
        <v>0</v>
      </c>
      <c r="Q12" s="363"/>
      <c r="R12" s="363"/>
      <c r="S12" s="293">
        <f t="shared" si="7"/>
        <v>0</v>
      </c>
      <c r="T12" s="363"/>
      <c r="U12" s="363"/>
      <c r="V12" s="293">
        <f t="shared" si="8"/>
        <v>0</v>
      </c>
      <c r="W12" s="363"/>
      <c r="X12" s="363"/>
      <c r="Y12" s="361"/>
      <c r="Z12" s="293"/>
      <c r="AA12" s="364" t="str">
        <f t="shared" si="9"/>
        <v>I.4</v>
      </c>
      <c r="AB12" s="293"/>
      <c r="AC12" s="293"/>
      <c r="AD12" s="293"/>
      <c r="AE12" s="293"/>
      <c r="AF12" s="293"/>
      <c r="AG12" s="293"/>
      <c r="AH12" s="293">
        <v>3</v>
      </c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365"/>
    </row>
    <row r="13" spans="1:59" s="366" customFormat="1">
      <c r="A13" s="294"/>
      <c r="B13" s="294"/>
      <c r="C13" s="290"/>
      <c r="D13" s="292"/>
      <c r="E13" s="361"/>
      <c r="F13" s="293"/>
      <c r="G13" s="361"/>
      <c r="H13" s="293"/>
      <c r="I13" s="362"/>
      <c r="J13" s="293"/>
      <c r="K13" s="363"/>
      <c r="L13" s="363"/>
      <c r="M13" s="293"/>
      <c r="N13" s="363"/>
      <c r="O13" s="363"/>
      <c r="P13" s="293"/>
      <c r="Q13" s="363"/>
      <c r="R13" s="363"/>
      <c r="S13" s="293"/>
      <c r="T13" s="363"/>
      <c r="U13" s="363"/>
      <c r="V13" s="293"/>
      <c r="W13" s="363"/>
      <c r="X13" s="363"/>
      <c r="Y13" s="361"/>
      <c r="Z13" s="293"/>
      <c r="AA13" s="364"/>
      <c r="AB13" s="293"/>
      <c r="AC13" s="293"/>
      <c r="AD13" s="293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365"/>
    </row>
    <row r="14" spans="1:59" s="366" customFormat="1">
      <c r="A14" s="294"/>
      <c r="B14" s="294"/>
      <c r="C14" s="290" t="s">
        <v>55</v>
      </c>
      <c r="D14" s="291" t="s">
        <v>261</v>
      </c>
      <c r="E14" s="361">
        <f t="shared" si="1"/>
        <v>5</v>
      </c>
      <c r="F14" s="293">
        <f t="shared" si="2"/>
        <v>0</v>
      </c>
      <c r="G14" s="361">
        <f t="shared" si="3"/>
        <v>0</v>
      </c>
      <c r="H14" s="293"/>
      <c r="I14" s="362"/>
      <c r="J14" s="293">
        <f t="shared" si="4"/>
        <v>0</v>
      </c>
      <c r="K14" s="363"/>
      <c r="L14" s="363"/>
      <c r="M14" s="293">
        <f t="shared" si="5"/>
        <v>5</v>
      </c>
      <c r="N14" s="363"/>
      <c r="O14" s="363"/>
      <c r="P14" s="293">
        <f t="shared" si="6"/>
        <v>0</v>
      </c>
      <c r="Q14" s="363"/>
      <c r="R14" s="363"/>
      <c r="S14" s="293">
        <f t="shared" si="7"/>
        <v>0</v>
      </c>
      <c r="T14" s="363"/>
      <c r="U14" s="363"/>
      <c r="V14" s="293">
        <f t="shared" si="8"/>
        <v>0</v>
      </c>
      <c r="W14" s="363"/>
      <c r="X14" s="363"/>
      <c r="Y14" s="361"/>
      <c r="Z14" s="293"/>
      <c r="AA14" s="364" t="str">
        <f t="shared" si="9"/>
        <v>I.5</v>
      </c>
      <c r="AB14" s="293"/>
      <c r="AC14" s="293"/>
      <c r="AD14" s="293"/>
      <c r="AE14" s="293"/>
      <c r="AF14" s="293"/>
      <c r="AG14" s="293"/>
      <c r="AH14" s="293"/>
      <c r="AI14" s="293"/>
      <c r="AJ14" s="293">
        <v>5</v>
      </c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365"/>
    </row>
    <row r="15" spans="1:59" s="366" customFormat="1">
      <c r="A15" s="294"/>
      <c r="B15" s="294"/>
      <c r="C15" s="290"/>
      <c r="D15" s="292"/>
      <c r="E15" s="361"/>
      <c r="F15" s="293"/>
      <c r="G15" s="361"/>
      <c r="H15" s="293"/>
      <c r="I15" s="362"/>
      <c r="J15" s="293"/>
      <c r="K15" s="363"/>
      <c r="L15" s="363"/>
      <c r="M15" s="293"/>
      <c r="N15" s="363"/>
      <c r="O15" s="363"/>
      <c r="P15" s="293"/>
      <c r="Q15" s="363"/>
      <c r="R15" s="363"/>
      <c r="S15" s="293"/>
      <c r="T15" s="363"/>
      <c r="U15" s="363"/>
      <c r="V15" s="293"/>
      <c r="W15" s="363"/>
      <c r="X15" s="363"/>
      <c r="Y15" s="361"/>
      <c r="Z15" s="293"/>
      <c r="AA15" s="364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  <c r="BA15" s="293"/>
      <c r="BB15" s="293"/>
      <c r="BC15" s="293"/>
      <c r="BD15" s="293"/>
      <c r="BE15" s="293"/>
      <c r="BF15" s="293"/>
      <c r="BG15" s="365"/>
    </row>
    <row r="16" spans="1:59" s="366" customFormat="1">
      <c r="A16" s="294"/>
      <c r="B16" s="294"/>
      <c r="C16" s="290" t="s">
        <v>109</v>
      </c>
      <c r="D16" s="291" t="s">
        <v>262</v>
      </c>
      <c r="E16" s="361">
        <f t="shared" si="1"/>
        <v>5</v>
      </c>
      <c r="F16" s="293">
        <f t="shared" si="2"/>
        <v>0</v>
      </c>
      <c r="G16" s="361">
        <f t="shared" si="3"/>
        <v>0</v>
      </c>
      <c r="H16" s="293"/>
      <c r="I16" s="362"/>
      <c r="J16" s="293">
        <f t="shared" si="4"/>
        <v>0</v>
      </c>
      <c r="K16" s="363"/>
      <c r="L16" s="363"/>
      <c r="M16" s="293">
        <f t="shared" si="5"/>
        <v>5</v>
      </c>
      <c r="N16" s="363"/>
      <c r="O16" s="363"/>
      <c r="P16" s="293">
        <f t="shared" si="6"/>
        <v>0</v>
      </c>
      <c r="Q16" s="363"/>
      <c r="R16" s="363"/>
      <c r="S16" s="293">
        <f t="shared" si="7"/>
        <v>0</v>
      </c>
      <c r="T16" s="363"/>
      <c r="U16" s="363"/>
      <c r="V16" s="293">
        <f t="shared" si="8"/>
        <v>0</v>
      </c>
      <c r="W16" s="363"/>
      <c r="X16" s="363"/>
      <c r="Y16" s="361"/>
      <c r="Z16" s="293"/>
      <c r="AA16" s="364" t="str">
        <f t="shared" si="9"/>
        <v>I.6</v>
      </c>
      <c r="AB16" s="293"/>
      <c r="AC16" s="293"/>
      <c r="AD16" s="293"/>
      <c r="AE16" s="293"/>
      <c r="AF16" s="293"/>
      <c r="AG16" s="293"/>
      <c r="AH16" s="293"/>
      <c r="AI16" s="293"/>
      <c r="AJ16" s="293"/>
      <c r="AK16" s="293">
        <v>5</v>
      </c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365"/>
    </row>
    <row r="17" spans="1:59" s="366" customFormat="1">
      <c r="A17" s="294"/>
      <c r="B17" s="294"/>
      <c r="C17" s="290"/>
      <c r="D17" s="292"/>
      <c r="E17" s="361"/>
      <c r="F17" s="293"/>
      <c r="G17" s="361"/>
      <c r="H17" s="293"/>
      <c r="I17" s="362"/>
      <c r="J17" s="293"/>
      <c r="K17" s="363"/>
      <c r="L17" s="363"/>
      <c r="M17" s="293"/>
      <c r="N17" s="363"/>
      <c r="O17" s="363"/>
      <c r="P17" s="293"/>
      <c r="Q17" s="363"/>
      <c r="R17" s="363"/>
      <c r="S17" s="293"/>
      <c r="T17" s="363"/>
      <c r="U17" s="363"/>
      <c r="V17" s="293"/>
      <c r="W17" s="363"/>
      <c r="X17" s="363"/>
      <c r="Y17" s="361"/>
      <c r="Z17" s="293"/>
      <c r="AA17" s="364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293"/>
      <c r="BD17" s="293"/>
      <c r="BE17" s="293"/>
      <c r="BF17" s="293"/>
      <c r="BG17" s="365"/>
    </row>
    <row r="18" spans="1:59" s="366" customFormat="1">
      <c r="A18" s="294"/>
      <c r="B18" s="294"/>
      <c r="C18" s="290" t="s">
        <v>263</v>
      </c>
      <c r="D18" s="291" t="s">
        <v>264</v>
      </c>
      <c r="E18" s="361">
        <f t="shared" si="1"/>
        <v>6</v>
      </c>
      <c r="F18" s="293">
        <f t="shared" si="2"/>
        <v>0</v>
      </c>
      <c r="G18" s="361">
        <f t="shared" si="3"/>
        <v>0</v>
      </c>
      <c r="H18" s="293"/>
      <c r="I18" s="362"/>
      <c r="J18" s="293">
        <f t="shared" si="4"/>
        <v>0</v>
      </c>
      <c r="K18" s="363"/>
      <c r="L18" s="363"/>
      <c r="M18" s="293">
        <f t="shared" si="5"/>
        <v>0</v>
      </c>
      <c r="N18" s="363"/>
      <c r="O18" s="363"/>
      <c r="P18" s="293">
        <f t="shared" si="6"/>
        <v>6</v>
      </c>
      <c r="Q18" s="363"/>
      <c r="R18" s="363"/>
      <c r="S18" s="293">
        <f t="shared" si="7"/>
        <v>0</v>
      </c>
      <c r="T18" s="363"/>
      <c r="U18" s="363"/>
      <c r="V18" s="293">
        <f t="shared" si="8"/>
        <v>0</v>
      </c>
      <c r="W18" s="363"/>
      <c r="X18" s="363"/>
      <c r="Y18" s="361"/>
      <c r="Z18" s="293"/>
      <c r="AA18" s="364" t="str">
        <f t="shared" si="9"/>
        <v>I.7</v>
      </c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>
        <v>6</v>
      </c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/>
      <c r="BF18" s="293"/>
      <c r="BG18" s="365"/>
    </row>
    <row r="19" spans="1:59" s="366" customFormat="1">
      <c r="A19" s="294"/>
      <c r="B19" s="294"/>
      <c r="C19" s="290"/>
      <c r="D19" s="292"/>
      <c r="E19" s="361"/>
      <c r="F19" s="293"/>
      <c r="G19" s="361"/>
      <c r="H19" s="293"/>
      <c r="I19" s="362"/>
      <c r="J19" s="293"/>
      <c r="K19" s="363"/>
      <c r="L19" s="363"/>
      <c r="M19" s="293"/>
      <c r="N19" s="363"/>
      <c r="O19" s="363"/>
      <c r="P19" s="293"/>
      <c r="Q19" s="363"/>
      <c r="R19" s="363"/>
      <c r="S19" s="293"/>
      <c r="T19" s="363"/>
      <c r="U19" s="363"/>
      <c r="V19" s="293"/>
      <c r="W19" s="363"/>
      <c r="X19" s="363"/>
      <c r="Y19" s="361"/>
      <c r="Z19" s="293"/>
      <c r="AA19" s="364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293"/>
      <c r="BD19" s="293"/>
      <c r="BE19" s="293"/>
      <c r="BF19" s="293"/>
      <c r="BG19" s="365"/>
    </row>
    <row r="20" spans="1:59" s="366" customFormat="1">
      <c r="A20" s="294"/>
      <c r="B20" s="294"/>
      <c r="C20" s="290" t="s">
        <v>265</v>
      </c>
      <c r="D20" s="291" t="s">
        <v>130</v>
      </c>
      <c r="E20" s="361">
        <f t="shared" si="1"/>
        <v>6</v>
      </c>
      <c r="F20" s="293">
        <f t="shared" si="2"/>
        <v>0</v>
      </c>
      <c r="G20" s="361">
        <f t="shared" si="3"/>
        <v>0</v>
      </c>
      <c r="H20" s="293"/>
      <c r="I20" s="362"/>
      <c r="J20" s="293">
        <f t="shared" si="4"/>
        <v>0</v>
      </c>
      <c r="K20" s="363"/>
      <c r="L20" s="363"/>
      <c r="M20" s="293">
        <f t="shared" si="5"/>
        <v>0</v>
      </c>
      <c r="N20" s="363"/>
      <c r="O20" s="363"/>
      <c r="P20" s="293">
        <f t="shared" si="6"/>
        <v>6</v>
      </c>
      <c r="Q20" s="363"/>
      <c r="R20" s="363"/>
      <c r="S20" s="293">
        <f t="shared" si="7"/>
        <v>0</v>
      </c>
      <c r="T20" s="363"/>
      <c r="U20" s="363"/>
      <c r="V20" s="293">
        <f t="shared" si="8"/>
        <v>0</v>
      </c>
      <c r="W20" s="363"/>
      <c r="X20" s="363"/>
      <c r="Y20" s="361"/>
      <c r="Z20" s="293"/>
      <c r="AA20" s="364" t="str">
        <f t="shared" si="9"/>
        <v>I.8</v>
      </c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293">
        <v>6</v>
      </c>
      <c r="AP20" s="293"/>
      <c r="AQ20" s="293"/>
      <c r="AR20" s="293"/>
      <c r="AS20" s="293"/>
      <c r="AT20" s="293"/>
      <c r="AU20" s="293"/>
      <c r="AV20" s="293"/>
      <c r="AW20" s="293"/>
      <c r="AX20" s="293"/>
      <c r="AY20" s="293"/>
      <c r="AZ20" s="293"/>
      <c r="BA20" s="293"/>
      <c r="BB20" s="293"/>
      <c r="BC20" s="293"/>
      <c r="BD20" s="293"/>
      <c r="BE20" s="293"/>
      <c r="BF20" s="293"/>
      <c r="BG20" s="365"/>
    </row>
    <row r="21" spans="1:59" s="366" customFormat="1">
      <c r="A21" s="294"/>
      <c r="B21" s="294"/>
      <c r="C21" s="290"/>
      <c r="D21" s="292"/>
      <c r="E21" s="361"/>
      <c r="F21" s="293"/>
      <c r="G21" s="361"/>
      <c r="H21" s="293"/>
      <c r="I21" s="362"/>
      <c r="J21" s="293"/>
      <c r="K21" s="363"/>
      <c r="L21" s="363"/>
      <c r="M21" s="293"/>
      <c r="N21" s="363"/>
      <c r="O21" s="363"/>
      <c r="P21" s="293"/>
      <c r="Q21" s="363"/>
      <c r="R21" s="363"/>
      <c r="S21" s="293"/>
      <c r="T21" s="363"/>
      <c r="U21" s="363"/>
      <c r="V21" s="293"/>
      <c r="W21" s="363"/>
      <c r="X21" s="363"/>
      <c r="Y21" s="361"/>
      <c r="Z21" s="293"/>
      <c r="AA21" s="364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365"/>
    </row>
    <row r="22" spans="1:59" s="366" customFormat="1">
      <c r="A22" s="294"/>
      <c r="B22" s="294"/>
      <c r="C22" s="290" t="s">
        <v>266</v>
      </c>
      <c r="D22" s="291" t="s">
        <v>267</v>
      </c>
      <c r="E22" s="361">
        <f t="shared" si="1"/>
        <v>6</v>
      </c>
      <c r="F22" s="293">
        <f t="shared" si="2"/>
        <v>0</v>
      </c>
      <c r="G22" s="361">
        <f t="shared" si="3"/>
        <v>0</v>
      </c>
      <c r="H22" s="293"/>
      <c r="I22" s="362"/>
      <c r="J22" s="293">
        <f t="shared" si="4"/>
        <v>0</v>
      </c>
      <c r="K22" s="363"/>
      <c r="L22" s="363"/>
      <c r="M22" s="293">
        <f t="shared" si="5"/>
        <v>0</v>
      </c>
      <c r="N22" s="363"/>
      <c r="O22" s="363"/>
      <c r="P22" s="293">
        <f t="shared" si="6"/>
        <v>6</v>
      </c>
      <c r="Q22" s="363"/>
      <c r="R22" s="363"/>
      <c r="S22" s="293">
        <f t="shared" si="7"/>
        <v>0</v>
      </c>
      <c r="T22" s="363"/>
      <c r="U22" s="363"/>
      <c r="V22" s="293">
        <f t="shared" si="8"/>
        <v>0</v>
      </c>
      <c r="W22" s="363"/>
      <c r="X22" s="363"/>
      <c r="Y22" s="361"/>
      <c r="Z22" s="293"/>
      <c r="AA22" s="364" t="str">
        <f t="shared" si="9"/>
        <v>I.9</v>
      </c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93"/>
      <c r="AM22" s="293"/>
      <c r="AN22" s="293"/>
      <c r="AO22" s="293"/>
      <c r="AP22" s="293">
        <v>6</v>
      </c>
      <c r="AQ22" s="293"/>
      <c r="AR22" s="293"/>
      <c r="AS22" s="293"/>
      <c r="AT22" s="293"/>
      <c r="AU22" s="293"/>
      <c r="AV22" s="293"/>
      <c r="AW22" s="293"/>
      <c r="AX22" s="293"/>
      <c r="AY22" s="293"/>
      <c r="AZ22" s="293"/>
      <c r="BA22" s="293"/>
      <c r="BB22" s="293"/>
      <c r="BC22" s="293"/>
      <c r="BD22" s="293"/>
      <c r="BE22" s="293"/>
      <c r="BF22" s="293"/>
      <c r="BG22" s="365"/>
    </row>
    <row r="23" spans="1:59" s="366" customFormat="1">
      <c r="A23" s="294"/>
      <c r="B23" s="294"/>
      <c r="C23" s="290"/>
      <c r="D23" s="292"/>
      <c r="E23" s="361"/>
      <c r="F23" s="293"/>
      <c r="G23" s="361"/>
      <c r="H23" s="293"/>
      <c r="I23" s="362"/>
      <c r="J23" s="293"/>
      <c r="K23" s="363"/>
      <c r="L23" s="363"/>
      <c r="M23" s="293"/>
      <c r="N23" s="363"/>
      <c r="O23" s="363"/>
      <c r="P23" s="293"/>
      <c r="Q23" s="363"/>
      <c r="R23" s="363"/>
      <c r="S23" s="293"/>
      <c r="T23" s="363"/>
      <c r="U23" s="363"/>
      <c r="V23" s="293"/>
      <c r="W23" s="363"/>
      <c r="X23" s="363"/>
      <c r="Y23" s="361"/>
      <c r="Z23" s="293"/>
      <c r="AA23" s="364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  <c r="AS23" s="293"/>
      <c r="AT23" s="293"/>
      <c r="AU23" s="293"/>
      <c r="AV23" s="293"/>
      <c r="AW23" s="293"/>
      <c r="AX23" s="293"/>
      <c r="AY23" s="293"/>
      <c r="AZ23" s="293"/>
      <c r="BA23" s="293"/>
      <c r="BB23" s="293"/>
      <c r="BC23" s="293"/>
      <c r="BD23" s="293"/>
      <c r="BE23" s="293"/>
      <c r="BF23" s="293"/>
      <c r="BG23" s="365"/>
    </row>
    <row r="24" spans="1:59" s="366" customFormat="1">
      <c r="A24" s="294"/>
      <c r="B24" s="294"/>
      <c r="C24" s="290" t="s">
        <v>268</v>
      </c>
      <c r="D24" s="291" t="s">
        <v>269</v>
      </c>
      <c r="E24" s="361">
        <f t="shared" si="1"/>
        <v>6</v>
      </c>
      <c r="F24" s="293">
        <f t="shared" si="2"/>
        <v>0</v>
      </c>
      <c r="G24" s="361">
        <f t="shared" si="3"/>
        <v>0</v>
      </c>
      <c r="H24" s="293"/>
      <c r="I24" s="362"/>
      <c r="J24" s="293">
        <f t="shared" si="4"/>
        <v>0</v>
      </c>
      <c r="K24" s="363"/>
      <c r="L24" s="363"/>
      <c r="M24" s="293">
        <f t="shared" si="5"/>
        <v>0</v>
      </c>
      <c r="N24" s="363"/>
      <c r="O24" s="363"/>
      <c r="P24" s="293">
        <f t="shared" si="6"/>
        <v>6</v>
      </c>
      <c r="Q24" s="363"/>
      <c r="R24" s="363"/>
      <c r="S24" s="293">
        <f t="shared" si="7"/>
        <v>0</v>
      </c>
      <c r="T24" s="363"/>
      <c r="U24" s="363"/>
      <c r="V24" s="293">
        <f t="shared" si="8"/>
        <v>0</v>
      </c>
      <c r="W24" s="363"/>
      <c r="X24" s="363"/>
      <c r="Y24" s="361"/>
      <c r="Z24" s="293"/>
      <c r="AA24" s="364" t="str">
        <f t="shared" si="9"/>
        <v>I.10</v>
      </c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  <c r="AQ24" s="293">
        <v>6</v>
      </c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/>
      <c r="BD24" s="293"/>
      <c r="BE24" s="293"/>
      <c r="BF24" s="293"/>
      <c r="BG24" s="365"/>
    </row>
    <row r="25" spans="1:59" s="366" customFormat="1">
      <c r="A25" s="294"/>
      <c r="B25" s="294"/>
      <c r="C25" s="290"/>
      <c r="D25" s="292"/>
      <c r="E25" s="361"/>
      <c r="F25" s="293"/>
      <c r="G25" s="361"/>
      <c r="H25" s="293"/>
      <c r="I25" s="362"/>
      <c r="J25" s="293"/>
      <c r="K25" s="363"/>
      <c r="L25" s="363"/>
      <c r="M25" s="293"/>
      <c r="N25" s="363"/>
      <c r="O25" s="363"/>
      <c r="P25" s="293"/>
      <c r="Q25" s="363"/>
      <c r="R25" s="363"/>
      <c r="S25" s="293"/>
      <c r="T25" s="363"/>
      <c r="U25" s="363"/>
      <c r="V25" s="293"/>
      <c r="W25" s="363"/>
      <c r="X25" s="363"/>
      <c r="Y25" s="361"/>
      <c r="Z25" s="293"/>
      <c r="AA25" s="364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3"/>
      <c r="BG25" s="365"/>
    </row>
    <row r="26" spans="1:59">
      <c r="C26" s="101"/>
      <c r="D26" s="11"/>
      <c r="E26" s="367"/>
      <c r="F26" s="368"/>
      <c r="G26" s="369"/>
      <c r="H26" s="130"/>
      <c r="I26" s="370"/>
      <c r="J26" s="130"/>
      <c r="K26" s="371"/>
      <c r="L26" s="371"/>
      <c r="M26" s="130"/>
      <c r="N26" s="371"/>
      <c r="O26" s="371"/>
      <c r="P26" s="130"/>
      <c r="Q26" s="371"/>
      <c r="R26" s="371"/>
      <c r="S26" s="130"/>
      <c r="T26" s="371"/>
      <c r="U26" s="371"/>
      <c r="V26" s="130"/>
      <c r="W26" s="371"/>
      <c r="X26" s="371"/>
      <c r="Y26" s="369"/>
      <c r="Z26" s="130"/>
      <c r="AA26" s="372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373"/>
    </row>
    <row r="27" spans="1:59">
      <c r="C27" s="118"/>
      <c r="D27" s="375"/>
      <c r="E27" s="376"/>
      <c r="F27" s="377"/>
      <c r="G27" s="376"/>
      <c r="H27" s="130"/>
      <c r="I27" s="378"/>
      <c r="J27" s="379"/>
      <c r="K27" s="380"/>
      <c r="L27" s="380"/>
      <c r="M27" s="379"/>
      <c r="N27" s="380"/>
      <c r="O27" s="380"/>
      <c r="P27" s="379"/>
      <c r="Q27" s="380"/>
      <c r="R27" s="380"/>
      <c r="S27" s="379"/>
      <c r="T27" s="380"/>
      <c r="U27" s="380"/>
      <c r="V27" s="379"/>
      <c r="W27" s="380"/>
      <c r="X27" s="380"/>
      <c r="Y27" s="381"/>
      <c r="Z27" s="130"/>
      <c r="AA27" s="382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4"/>
    </row>
    <row r="28" spans="1:59">
      <c r="C28" s="97"/>
      <c r="D28" s="98"/>
      <c r="E28" s="385"/>
      <c r="F28" s="386"/>
      <c r="G28" s="369"/>
      <c r="H28" s="130"/>
      <c r="I28" s="370"/>
      <c r="J28" s="130"/>
      <c r="K28" s="371"/>
      <c r="L28" s="371"/>
      <c r="M28" s="130"/>
      <c r="N28" s="371"/>
      <c r="O28" s="371"/>
      <c r="P28" s="130"/>
      <c r="Q28" s="371"/>
      <c r="R28" s="371"/>
      <c r="S28" s="130"/>
      <c r="T28" s="371"/>
      <c r="U28" s="371"/>
      <c r="V28" s="130"/>
      <c r="W28" s="371"/>
      <c r="X28" s="371"/>
      <c r="Y28" s="369"/>
      <c r="Z28" s="130"/>
      <c r="AA28" s="372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373"/>
    </row>
    <row r="29" spans="1:59" s="360" customFormat="1">
      <c r="A29" s="353"/>
      <c r="B29" s="353"/>
      <c r="C29" s="115" t="s">
        <v>17</v>
      </c>
      <c r="D29" s="113" t="s">
        <v>18</v>
      </c>
      <c r="E29" s="354">
        <f t="shared" ref="E29:E47" si="11">SUMIFS($J29:$Y29,$J$4:$Y$4,"W*")</f>
        <v>0</v>
      </c>
      <c r="F29" s="355">
        <f t="shared" ref="F29:F47" si="12">SUMIFS($J29:$Y29,$J$4:$Y$4,"F*")</f>
        <v>0</v>
      </c>
      <c r="G29" s="354">
        <f t="shared" ref="G29:G47" si="13">SUMIFS($J29:$Y29,$J$4:$Y$4,"B*")</f>
        <v>0</v>
      </c>
      <c r="H29" s="355"/>
      <c r="I29" s="356"/>
      <c r="J29" s="355">
        <f t="shared" ref="J29:J47" si="14">SUMIFS($AB29:$BF29,$AB$3:$BF$3,J$3)</f>
        <v>0</v>
      </c>
      <c r="K29" s="357">
        <f>SUBTOTAL(9,K30:K38)</f>
        <v>0</v>
      </c>
      <c r="L29" s="357">
        <f>SUBTOTAL(9,L30:L38)</f>
        <v>0</v>
      </c>
      <c r="M29" s="355">
        <f t="shared" ref="M29:M47" si="15">SUMIFS($AB29:$BF29,$AB$3:$BF$3,M$3)</f>
        <v>0</v>
      </c>
      <c r="N29" s="357">
        <f>SUBTOTAL(9,N30:N38)</f>
        <v>0</v>
      </c>
      <c r="O29" s="357">
        <f>SUBTOTAL(9,O30:O38)</f>
        <v>0</v>
      </c>
      <c r="P29" s="355">
        <f t="shared" ref="P29:P47" si="16">SUMIFS($AB29:$BF29,$AB$3:$BF$3,P$3)</f>
        <v>0</v>
      </c>
      <c r="Q29" s="357">
        <f>SUBTOTAL(9,Q30:Q38)</f>
        <v>0</v>
      </c>
      <c r="R29" s="357">
        <f>SUBTOTAL(9,R30:R38)</f>
        <v>0</v>
      </c>
      <c r="S29" s="355">
        <f t="shared" ref="S29:S47" si="17">SUMIFS($AB29:$BF29,$AB$3:$BF$3,S$3)</f>
        <v>0</v>
      </c>
      <c r="T29" s="357">
        <f>SUBTOTAL(9,T30:T38)</f>
        <v>0</v>
      </c>
      <c r="U29" s="357">
        <f>SUBTOTAL(9,U30:U38)</f>
        <v>0</v>
      </c>
      <c r="V29" s="355">
        <f t="shared" ref="V29:V47" si="18">SUMIFS($AB29:$BF29,$AB$3:$BF$3,V$3)</f>
        <v>0</v>
      </c>
      <c r="W29" s="357">
        <f>SUBTOTAL(9,W30:W38)</f>
        <v>0</v>
      </c>
      <c r="X29" s="357">
        <f>SUBTOTAL(9,X30:X38)</f>
        <v>0</v>
      </c>
      <c r="Y29" s="354"/>
      <c r="Z29" s="355"/>
      <c r="AA29" s="358" t="str">
        <f t="shared" ref="AA29:AA47" si="19">C29</f>
        <v>II</v>
      </c>
      <c r="AB29" s="355">
        <f t="shared" ref="AB29:BF29" si="20">SUBTOTAL(9,AB30:AB48)</f>
        <v>0</v>
      </c>
      <c r="AC29" s="355">
        <f t="shared" si="20"/>
        <v>0</v>
      </c>
      <c r="AD29" s="355">
        <f t="shared" si="20"/>
        <v>0</v>
      </c>
      <c r="AE29" s="355">
        <f t="shared" si="20"/>
        <v>0</v>
      </c>
      <c r="AF29" s="355">
        <f t="shared" si="20"/>
        <v>0</v>
      </c>
      <c r="AG29" s="355">
        <f t="shared" si="20"/>
        <v>0</v>
      </c>
      <c r="AH29" s="355">
        <f t="shared" si="20"/>
        <v>0</v>
      </c>
      <c r="AI29" s="355">
        <f t="shared" si="20"/>
        <v>0</v>
      </c>
      <c r="AJ29" s="355">
        <f t="shared" si="20"/>
        <v>0</v>
      </c>
      <c r="AK29" s="355">
        <f t="shared" si="20"/>
        <v>0</v>
      </c>
      <c r="AL29" s="355">
        <f t="shared" si="20"/>
        <v>0</v>
      </c>
      <c r="AM29" s="355">
        <f t="shared" si="20"/>
        <v>0</v>
      </c>
      <c r="AN29" s="355">
        <f t="shared" si="20"/>
        <v>0</v>
      </c>
      <c r="AO29" s="355">
        <f t="shared" si="20"/>
        <v>0</v>
      </c>
      <c r="AP29" s="355">
        <f t="shared" si="20"/>
        <v>0</v>
      </c>
      <c r="AQ29" s="355">
        <f t="shared" si="20"/>
        <v>0</v>
      </c>
      <c r="AR29" s="355">
        <f t="shared" si="20"/>
        <v>0</v>
      </c>
      <c r="AS29" s="355">
        <f t="shared" si="20"/>
        <v>0</v>
      </c>
      <c r="AT29" s="355">
        <f t="shared" si="20"/>
        <v>0</v>
      </c>
      <c r="AU29" s="355">
        <f t="shared" si="20"/>
        <v>0</v>
      </c>
      <c r="AV29" s="355">
        <f t="shared" si="20"/>
        <v>0</v>
      </c>
      <c r="AW29" s="355">
        <f t="shared" si="20"/>
        <v>0</v>
      </c>
      <c r="AX29" s="355">
        <f t="shared" si="20"/>
        <v>0</v>
      </c>
      <c r="AY29" s="355">
        <f t="shared" si="20"/>
        <v>0</v>
      </c>
      <c r="AZ29" s="355">
        <f t="shared" si="20"/>
        <v>0</v>
      </c>
      <c r="BA29" s="355">
        <f t="shared" si="20"/>
        <v>0</v>
      </c>
      <c r="BB29" s="355">
        <f t="shared" si="20"/>
        <v>0</v>
      </c>
      <c r="BC29" s="355">
        <f t="shared" si="20"/>
        <v>0</v>
      </c>
      <c r="BD29" s="355">
        <f t="shared" si="20"/>
        <v>0</v>
      </c>
      <c r="BE29" s="355">
        <f t="shared" si="20"/>
        <v>0</v>
      </c>
      <c r="BF29" s="355">
        <f t="shared" si="20"/>
        <v>0</v>
      </c>
      <c r="BG29" s="359"/>
    </row>
    <row r="30" spans="1:59" s="366" customFormat="1">
      <c r="A30" s="294"/>
      <c r="B30" s="294"/>
      <c r="C30" s="290" t="s">
        <v>68</v>
      </c>
      <c r="D30" s="291" t="s">
        <v>270</v>
      </c>
      <c r="E30" s="361">
        <f t="shared" si="11"/>
        <v>0</v>
      </c>
      <c r="F30" s="293">
        <f t="shared" si="12"/>
        <v>0</v>
      </c>
      <c r="G30" s="361">
        <f t="shared" si="13"/>
        <v>0</v>
      </c>
      <c r="H30" s="293"/>
      <c r="I30" s="362"/>
      <c r="J30" s="293">
        <f t="shared" si="14"/>
        <v>0</v>
      </c>
      <c r="K30" s="363"/>
      <c r="L30" s="363"/>
      <c r="M30" s="293">
        <f t="shared" si="15"/>
        <v>0</v>
      </c>
      <c r="N30" s="363"/>
      <c r="O30" s="363"/>
      <c r="P30" s="293">
        <f t="shared" si="16"/>
        <v>0</v>
      </c>
      <c r="Q30" s="363"/>
      <c r="R30" s="363"/>
      <c r="S30" s="293">
        <f t="shared" si="17"/>
        <v>0</v>
      </c>
      <c r="T30" s="363"/>
      <c r="U30" s="363"/>
      <c r="V30" s="293">
        <f t="shared" si="18"/>
        <v>0</v>
      </c>
      <c r="W30" s="363"/>
      <c r="X30" s="363"/>
      <c r="Y30" s="361"/>
      <c r="Z30" s="293"/>
      <c r="AA30" s="364" t="str">
        <f t="shared" si="19"/>
        <v>II.1</v>
      </c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  <c r="BD30" s="293"/>
      <c r="BE30" s="293"/>
      <c r="BF30" s="293"/>
      <c r="BG30" s="365"/>
    </row>
    <row r="31" spans="1:59" s="366" customFormat="1">
      <c r="A31" s="294"/>
      <c r="B31" s="294"/>
      <c r="C31" s="290"/>
      <c r="D31" s="294"/>
      <c r="E31" s="361"/>
      <c r="F31" s="293"/>
      <c r="G31" s="361"/>
      <c r="H31" s="293"/>
      <c r="I31" s="362"/>
      <c r="J31" s="293"/>
      <c r="K31" s="363"/>
      <c r="L31" s="363"/>
      <c r="M31" s="293"/>
      <c r="N31" s="363"/>
      <c r="O31" s="363"/>
      <c r="P31" s="293"/>
      <c r="Q31" s="363"/>
      <c r="R31" s="363"/>
      <c r="S31" s="293"/>
      <c r="T31" s="363"/>
      <c r="U31" s="363"/>
      <c r="V31" s="293"/>
      <c r="W31" s="363"/>
      <c r="X31" s="363"/>
      <c r="Y31" s="361"/>
      <c r="Z31" s="293"/>
      <c r="AA31" s="364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93"/>
      <c r="AM31" s="293"/>
      <c r="AN31" s="293"/>
      <c r="AO31" s="293"/>
      <c r="AP31" s="293"/>
      <c r="AQ31" s="293"/>
      <c r="AR31" s="293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  <c r="BD31" s="293"/>
      <c r="BE31" s="293"/>
      <c r="BF31" s="293"/>
      <c r="BG31" s="365"/>
    </row>
    <row r="32" spans="1:59" s="366" customFormat="1">
      <c r="A32" s="294"/>
      <c r="B32" s="294"/>
      <c r="C32" s="290" t="s">
        <v>79</v>
      </c>
      <c r="D32" s="291" t="s">
        <v>271</v>
      </c>
      <c r="E32" s="361">
        <f t="shared" si="11"/>
        <v>0</v>
      </c>
      <c r="F32" s="293">
        <f t="shared" si="12"/>
        <v>0</v>
      </c>
      <c r="G32" s="361">
        <f t="shared" si="13"/>
        <v>0</v>
      </c>
      <c r="H32" s="293"/>
      <c r="I32" s="362"/>
      <c r="J32" s="293">
        <f t="shared" si="14"/>
        <v>0</v>
      </c>
      <c r="K32" s="363"/>
      <c r="L32" s="363"/>
      <c r="M32" s="293">
        <f t="shared" si="15"/>
        <v>0</v>
      </c>
      <c r="N32" s="363"/>
      <c r="O32" s="363"/>
      <c r="P32" s="293">
        <f t="shared" si="16"/>
        <v>0</v>
      </c>
      <c r="Q32" s="363"/>
      <c r="R32" s="363"/>
      <c r="S32" s="293">
        <f t="shared" si="17"/>
        <v>0</v>
      </c>
      <c r="T32" s="363"/>
      <c r="U32" s="363"/>
      <c r="V32" s="293">
        <f t="shared" si="18"/>
        <v>0</v>
      </c>
      <c r="W32" s="363"/>
      <c r="X32" s="363"/>
      <c r="Y32" s="361"/>
      <c r="Z32" s="293"/>
      <c r="AA32" s="364" t="str">
        <f t="shared" si="19"/>
        <v>II.2</v>
      </c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365"/>
    </row>
    <row r="33" spans="1:59" s="366" customFormat="1">
      <c r="A33" s="294"/>
      <c r="B33" s="294"/>
      <c r="C33" s="290"/>
      <c r="D33" s="292"/>
      <c r="E33" s="361"/>
      <c r="F33" s="293"/>
      <c r="G33" s="361"/>
      <c r="H33" s="293"/>
      <c r="I33" s="362"/>
      <c r="J33" s="293"/>
      <c r="K33" s="363"/>
      <c r="L33" s="363"/>
      <c r="M33" s="293"/>
      <c r="N33" s="363"/>
      <c r="O33" s="363"/>
      <c r="P33" s="293"/>
      <c r="Q33" s="363"/>
      <c r="R33" s="363"/>
      <c r="S33" s="293"/>
      <c r="T33" s="363"/>
      <c r="U33" s="363"/>
      <c r="V33" s="293"/>
      <c r="W33" s="363"/>
      <c r="X33" s="363"/>
      <c r="Y33" s="361"/>
      <c r="Z33" s="293"/>
      <c r="AA33" s="364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365"/>
    </row>
    <row r="34" spans="1:59" s="366" customFormat="1">
      <c r="A34" s="294"/>
      <c r="B34" s="294"/>
      <c r="C34" s="290"/>
      <c r="D34" s="292"/>
      <c r="E34" s="361"/>
      <c r="F34" s="293"/>
      <c r="G34" s="361"/>
      <c r="H34" s="293"/>
      <c r="I34" s="362"/>
      <c r="J34" s="293"/>
      <c r="K34" s="363"/>
      <c r="L34" s="363"/>
      <c r="M34" s="293"/>
      <c r="N34" s="363"/>
      <c r="O34" s="363"/>
      <c r="P34" s="293"/>
      <c r="Q34" s="363"/>
      <c r="R34" s="363"/>
      <c r="S34" s="293"/>
      <c r="T34" s="363"/>
      <c r="U34" s="363"/>
      <c r="V34" s="293"/>
      <c r="W34" s="363"/>
      <c r="X34" s="363"/>
      <c r="Y34" s="361"/>
      <c r="Z34" s="293"/>
      <c r="AA34" s="364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365"/>
    </row>
    <row r="35" spans="1:59" s="366" customFormat="1">
      <c r="A35" s="294"/>
      <c r="B35" s="294"/>
      <c r="C35" s="290"/>
      <c r="D35" s="292"/>
      <c r="E35" s="361"/>
      <c r="F35" s="293"/>
      <c r="G35" s="361"/>
      <c r="H35" s="293"/>
      <c r="I35" s="362"/>
      <c r="J35" s="293"/>
      <c r="K35" s="363"/>
      <c r="L35" s="363"/>
      <c r="M35" s="293"/>
      <c r="N35" s="363"/>
      <c r="O35" s="363"/>
      <c r="P35" s="293"/>
      <c r="Q35" s="363"/>
      <c r="R35" s="363"/>
      <c r="S35" s="293"/>
      <c r="T35" s="363"/>
      <c r="U35" s="363"/>
      <c r="V35" s="293"/>
      <c r="W35" s="363"/>
      <c r="X35" s="363"/>
      <c r="Y35" s="361"/>
      <c r="Z35" s="293"/>
      <c r="AA35" s="364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365"/>
    </row>
    <row r="36" spans="1:59" s="366" customFormat="1">
      <c r="A36" s="294"/>
      <c r="B36" s="294"/>
      <c r="C36" s="290" t="s">
        <v>81</v>
      </c>
      <c r="D36" s="291" t="s">
        <v>272</v>
      </c>
      <c r="E36" s="361">
        <f t="shared" si="11"/>
        <v>0</v>
      </c>
      <c r="F36" s="293">
        <f t="shared" si="12"/>
        <v>0</v>
      </c>
      <c r="G36" s="361">
        <f t="shared" si="13"/>
        <v>0</v>
      </c>
      <c r="H36" s="293"/>
      <c r="I36" s="362"/>
      <c r="J36" s="293">
        <f t="shared" si="14"/>
        <v>0</v>
      </c>
      <c r="K36" s="363"/>
      <c r="L36" s="363"/>
      <c r="M36" s="293">
        <f t="shared" si="15"/>
        <v>0</v>
      </c>
      <c r="N36" s="363"/>
      <c r="O36" s="363"/>
      <c r="P36" s="293">
        <f t="shared" si="16"/>
        <v>0</v>
      </c>
      <c r="Q36" s="363"/>
      <c r="R36" s="363"/>
      <c r="S36" s="293">
        <f t="shared" si="17"/>
        <v>0</v>
      </c>
      <c r="T36" s="363"/>
      <c r="U36" s="363"/>
      <c r="V36" s="293">
        <f t="shared" si="18"/>
        <v>0</v>
      </c>
      <c r="W36" s="363"/>
      <c r="X36" s="363"/>
      <c r="Y36" s="361"/>
      <c r="Z36" s="293"/>
      <c r="AA36" s="364" t="str">
        <f t="shared" si="19"/>
        <v>II.3</v>
      </c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365"/>
    </row>
    <row r="37" spans="1:59" s="366" customFormat="1">
      <c r="A37" s="294"/>
      <c r="B37" s="294"/>
      <c r="C37" s="290"/>
      <c r="D37" s="292"/>
      <c r="E37" s="361"/>
      <c r="F37" s="293"/>
      <c r="G37" s="361"/>
      <c r="H37" s="293"/>
      <c r="I37" s="362"/>
      <c r="J37" s="293"/>
      <c r="K37" s="363"/>
      <c r="L37" s="363"/>
      <c r="M37" s="293"/>
      <c r="N37" s="363"/>
      <c r="O37" s="363"/>
      <c r="P37" s="293"/>
      <c r="Q37" s="363"/>
      <c r="R37" s="363"/>
      <c r="S37" s="293"/>
      <c r="T37" s="363"/>
      <c r="U37" s="363"/>
      <c r="V37" s="293"/>
      <c r="W37" s="363"/>
      <c r="X37" s="363"/>
      <c r="Y37" s="361"/>
      <c r="Z37" s="293"/>
      <c r="AA37" s="364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365"/>
    </row>
    <row r="38" spans="1:59" s="366" customFormat="1">
      <c r="A38" s="294"/>
      <c r="B38" s="294"/>
      <c r="C38" s="290"/>
      <c r="D38" s="292"/>
      <c r="E38" s="361"/>
      <c r="F38" s="293"/>
      <c r="G38" s="361"/>
      <c r="H38" s="293"/>
      <c r="I38" s="362"/>
      <c r="J38" s="293"/>
      <c r="K38" s="363"/>
      <c r="L38" s="363"/>
      <c r="M38" s="293"/>
      <c r="N38" s="363"/>
      <c r="O38" s="363"/>
      <c r="P38" s="293"/>
      <c r="Q38" s="363"/>
      <c r="R38" s="363"/>
      <c r="S38" s="293"/>
      <c r="T38" s="363"/>
      <c r="U38" s="363"/>
      <c r="V38" s="293"/>
      <c r="W38" s="363"/>
      <c r="X38" s="363"/>
      <c r="Y38" s="361"/>
      <c r="Z38" s="293"/>
      <c r="AA38" s="364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365"/>
    </row>
    <row r="39" spans="1:59" s="366" customFormat="1">
      <c r="A39" s="294"/>
      <c r="B39" s="294"/>
      <c r="C39" s="290" t="s">
        <v>82</v>
      </c>
      <c r="D39" s="291" t="s">
        <v>259</v>
      </c>
      <c r="E39" s="361">
        <f t="shared" si="11"/>
        <v>0</v>
      </c>
      <c r="F39" s="293">
        <f t="shared" si="12"/>
        <v>0</v>
      </c>
      <c r="G39" s="361">
        <f t="shared" si="13"/>
        <v>0</v>
      </c>
      <c r="H39" s="293"/>
      <c r="I39" s="362"/>
      <c r="J39" s="293">
        <f t="shared" si="14"/>
        <v>0</v>
      </c>
      <c r="K39" s="363"/>
      <c r="L39" s="363"/>
      <c r="M39" s="293">
        <f t="shared" si="15"/>
        <v>0</v>
      </c>
      <c r="N39" s="363"/>
      <c r="O39" s="363"/>
      <c r="P39" s="293">
        <f t="shared" si="16"/>
        <v>0</v>
      </c>
      <c r="Q39" s="363"/>
      <c r="R39" s="363"/>
      <c r="S39" s="293">
        <f t="shared" si="17"/>
        <v>0</v>
      </c>
      <c r="T39" s="363"/>
      <c r="U39" s="363"/>
      <c r="V39" s="293">
        <f t="shared" si="18"/>
        <v>0</v>
      </c>
      <c r="W39" s="363"/>
      <c r="X39" s="363"/>
      <c r="Y39" s="361"/>
      <c r="Z39" s="293"/>
      <c r="AA39" s="364" t="str">
        <f t="shared" si="19"/>
        <v>II.4</v>
      </c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365"/>
    </row>
    <row r="40" spans="1:59" s="366" customFormat="1">
      <c r="A40" s="294"/>
      <c r="B40" s="294"/>
      <c r="C40" s="290"/>
      <c r="D40" s="292"/>
      <c r="E40" s="361"/>
      <c r="F40" s="293"/>
      <c r="G40" s="361"/>
      <c r="H40" s="293"/>
      <c r="I40" s="362"/>
      <c r="J40" s="293"/>
      <c r="K40" s="363"/>
      <c r="L40" s="363"/>
      <c r="M40" s="293"/>
      <c r="N40" s="363"/>
      <c r="O40" s="363"/>
      <c r="P40" s="293"/>
      <c r="Q40" s="363"/>
      <c r="R40" s="363"/>
      <c r="S40" s="293"/>
      <c r="T40" s="363"/>
      <c r="U40" s="363"/>
      <c r="V40" s="293"/>
      <c r="W40" s="363"/>
      <c r="X40" s="363"/>
      <c r="Y40" s="361"/>
      <c r="Z40" s="293"/>
      <c r="AA40" s="364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365"/>
    </row>
    <row r="41" spans="1:59" s="366" customFormat="1">
      <c r="A41" s="294"/>
      <c r="B41" s="294"/>
      <c r="C41" s="290" t="s">
        <v>83</v>
      </c>
      <c r="D41" s="291" t="s">
        <v>69</v>
      </c>
      <c r="E41" s="361">
        <f t="shared" si="11"/>
        <v>0</v>
      </c>
      <c r="F41" s="293">
        <f t="shared" si="12"/>
        <v>0</v>
      </c>
      <c r="G41" s="361">
        <f t="shared" si="13"/>
        <v>0</v>
      </c>
      <c r="H41" s="293"/>
      <c r="I41" s="362"/>
      <c r="J41" s="293">
        <f t="shared" si="14"/>
        <v>0</v>
      </c>
      <c r="K41" s="363"/>
      <c r="L41" s="363"/>
      <c r="M41" s="293">
        <f t="shared" si="15"/>
        <v>0</v>
      </c>
      <c r="N41" s="363"/>
      <c r="O41" s="363"/>
      <c r="P41" s="293">
        <f t="shared" si="16"/>
        <v>0</v>
      </c>
      <c r="Q41" s="363"/>
      <c r="R41" s="363"/>
      <c r="S41" s="293">
        <f t="shared" si="17"/>
        <v>0</v>
      </c>
      <c r="T41" s="363"/>
      <c r="U41" s="363"/>
      <c r="V41" s="293">
        <f t="shared" si="18"/>
        <v>0</v>
      </c>
      <c r="W41" s="363"/>
      <c r="X41" s="363"/>
      <c r="Y41" s="361"/>
      <c r="Z41" s="293"/>
      <c r="AA41" s="364" t="str">
        <f t="shared" si="19"/>
        <v>II.5</v>
      </c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  <c r="AS41" s="293"/>
      <c r="AT41" s="293"/>
      <c r="AU41" s="293"/>
      <c r="AV41" s="293"/>
      <c r="AW41" s="293"/>
      <c r="AX41" s="293"/>
      <c r="AY41" s="293"/>
      <c r="AZ41" s="293"/>
      <c r="BA41" s="293"/>
      <c r="BB41" s="293"/>
      <c r="BC41" s="293"/>
      <c r="BD41" s="293"/>
      <c r="BE41" s="293"/>
      <c r="BF41" s="293"/>
      <c r="BG41" s="365"/>
    </row>
    <row r="42" spans="1:59" s="366" customFormat="1">
      <c r="A42" s="294"/>
      <c r="B42" s="294"/>
      <c r="C42" s="290"/>
      <c r="D42" s="292"/>
      <c r="E42" s="361"/>
      <c r="F42" s="293"/>
      <c r="G42" s="361"/>
      <c r="H42" s="293"/>
      <c r="I42" s="362"/>
      <c r="J42" s="293"/>
      <c r="K42" s="363"/>
      <c r="L42" s="363"/>
      <c r="M42" s="293"/>
      <c r="N42" s="363"/>
      <c r="O42" s="363"/>
      <c r="P42" s="293"/>
      <c r="Q42" s="363"/>
      <c r="R42" s="363"/>
      <c r="S42" s="293"/>
      <c r="T42" s="363"/>
      <c r="U42" s="363"/>
      <c r="V42" s="293"/>
      <c r="W42" s="363"/>
      <c r="X42" s="363"/>
      <c r="Y42" s="361"/>
      <c r="Z42" s="293"/>
      <c r="AA42" s="364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293"/>
      <c r="AR42" s="293"/>
      <c r="AS42" s="293"/>
      <c r="AT42" s="293"/>
      <c r="AU42" s="293"/>
      <c r="AV42" s="293"/>
      <c r="AW42" s="293"/>
      <c r="AX42" s="293"/>
      <c r="AY42" s="293"/>
      <c r="AZ42" s="293"/>
      <c r="BA42" s="293"/>
      <c r="BB42" s="293"/>
      <c r="BC42" s="293"/>
      <c r="BD42" s="293"/>
      <c r="BE42" s="293"/>
      <c r="BF42" s="293"/>
      <c r="BG42" s="365"/>
    </row>
    <row r="43" spans="1:59" s="366" customFormat="1">
      <c r="A43" s="294"/>
      <c r="B43" s="294"/>
      <c r="C43" s="290" t="s">
        <v>84</v>
      </c>
      <c r="D43" s="193" t="s">
        <v>258</v>
      </c>
      <c r="E43" s="361">
        <f t="shared" si="11"/>
        <v>0</v>
      </c>
      <c r="F43" s="293">
        <f t="shared" si="12"/>
        <v>0</v>
      </c>
      <c r="G43" s="361">
        <f t="shared" si="13"/>
        <v>0</v>
      </c>
      <c r="H43" s="293"/>
      <c r="I43" s="362"/>
      <c r="J43" s="293">
        <f t="shared" si="14"/>
        <v>0</v>
      </c>
      <c r="K43" s="363"/>
      <c r="L43" s="363"/>
      <c r="M43" s="293">
        <f t="shared" si="15"/>
        <v>0</v>
      </c>
      <c r="N43" s="363"/>
      <c r="O43" s="363"/>
      <c r="P43" s="293">
        <f t="shared" si="16"/>
        <v>0</v>
      </c>
      <c r="Q43" s="363"/>
      <c r="R43" s="363"/>
      <c r="S43" s="293">
        <f t="shared" si="17"/>
        <v>0</v>
      </c>
      <c r="T43" s="363"/>
      <c r="U43" s="363"/>
      <c r="V43" s="293">
        <f t="shared" si="18"/>
        <v>0</v>
      </c>
      <c r="W43" s="363"/>
      <c r="X43" s="363"/>
      <c r="Y43" s="361"/>
      <c r="Z43" s="293"/>
      <c r="AA43" s="364" t="str">
        <f t="shared" si="19"/>
        <v>II.6</v>
      </c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L43" s="293"/>
      <c r="AM43" s="293"/>
      <c r="AN43" s="293"/>
      <c r="AO43" s="293"/>
      <c r="AP43" s="293"/>
      <c r="AQ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3"/>
      <c r="BD43" s="293"/>
      <c r="BE43" s="293"/>
      <c r="BF43" s="293"/>
      <c r="BG43" s="365"/>
    </row>
    <row r="44" spans="1:59" s="366" customFormat="1">
      <c r="A44" s="294"/>
      <c r="B44" s="294"/>
      <c r="C44" s="290"/>
      <c r="D44" s="292"/>
      <c r="E44" s="361"/>
      <c r="F44" s="293"/>
      <c r="G44" s="361"/>
      <c r="H44" s="293"/>
      <c r="I44" s="362"/>
      <c r="J44" s="293"/>
      <c r="K44" s="363"/>
      <c r="L44" s="363"/>
      <c r="M44" s="293"/>
      <c r="N44" s="363"/>
      <c r="O44" s="363"/>
      <c r="P44" s="293"/>
      <c r="Q44" s="363"/>
      <c r="R44" s="363"/>
      <c r="S44" s="293"/>
      <c r="T44" s="363"/>
      <c r="U44" s="363"/>
      <c r="V44" s="293"/>
      <c r="W44" s="363"/>
      <c r="X44" s="363"/>
      <c r="Y44" s="361"/>
      <c r="Z44" s="293"/>
      <c r="AA44" s="364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/>
      <c r="BG44" s="365"/>
    </row>
    <row r="45" spans="1:59" s="366" customFormat="1">
      <c r="A45" s="294"/>
      <c r="B45" s="294"/>
      <c r="C45" s="290" t="s">
        <v>116</v>
      </c>
      <c r="D45" s="291" t="s">
        <v>80</v>
      </c>
      <c r="E45" s="361">
        <f t="shared" si="11"/>
        <v>0</v>
      </c>
      <c r="F45" s="293">
        <f t="shared" si="12"/>
        <v>0</v>
      </c>
      <c r="G45" s="361">
        <f t="shared" si="13"/>
        <v>0</v>
      </c>
      <c r="H45" s="293"/>
      <c r="I45" s="362"/>
      <c r="J45" s="293">
        <f t="shared" si="14"/>
        <v>0</v>
      </c>
      <c r="K45" s="363"/>
      <c r="L45" s="363"/>
      <c r="M45" s="293">
        <f t="shared" si="15"/>
        <v>0</v>
      </c>
      <c r="N45" s="363"/>
      <c r="O45" s="363"/>
      <c r="P45" s="293">
        <f t="shared" si="16"/>
        <v>0</v>
      </c>
      <c r="Q45" s="363"/>
      <c r="R45" s="363"/>
      <c r="S45" s="293">
        <f t="shared" si="17"/>
        <v>0</v>
      </c>
      <c r="T45" s="363"/>
      <c r="U45" s="363"/>
      <c r="V45" s="293">
        <f t="shared" si="18"/>
        <v>0</v>
      </c>
      <c r="W45" s="363"/>
      <c r="X45" s="363"/>
      <c r="Y45" s="361"/>
      <c r="Z45" s="293"/>
      <c r="AA45" s="364" t="str">
        <f t="shared" si="19"/>
        <v>II.7</v>
      </c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3"/>
      <c r="BD45" s="293"/>
      <c r="BE45" s="293"/>
      <c r="BF45" s="293"/>
      <c r="BG45" s="365"/>
    </row>
    <row r="46" spans="1:59" s="366" customFormat="1">
      <c r="A46" s="294"/>
      <c r="B46" s="294"/>
      <c r="C46" s="290"/>
      <c r="D46" s="292"/>
      <c r="E46" s="361"/>
      <c r="F46" s="293"/>
      <c r="G46" s="361"/>
      <c r="H46" s="293"/>
      <c r="I46" s="362"/>
      <c r="J46" s="293"/>
      <c r="K46" s="363"/>
      <c r="L46" s="363"/>
      <c r="M46" s="293"/>
      <c r="N46" s="363"/>
      <c r="O46" s="363"/>
      <c r="P46" s="293"/>
      <c r="Q46" s="363"/>
      <c r="R46" s="363"/>
      <c r="S46" s="293"/>
      <c r="T46" s="363"/>
      <c r="U46" s="363"/>
      <c r="V46" s="293"/>
      <c r="W46" s="363"/>
      <c r="X46" s="363"/>
      <c r="Y46" s="361"/>
      <c r="Z46" s="293"/>
      <c r="AA46" s="364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365"/>
    </row>
    <row r="47" spans="1:59" s="366" customFormat="1">
      <c r="A47" s="294"/>
      <c r="B47" s="294"/>
      <c r="C47" s="290" t="s">
        <v>118</v>
      </c>
      <c r="D47" s="291" t="s">
        <v>273</v>
      </c>
      <c r="E47" s="361">
        <f t="shared" si="11"/>
        <v>0</v>
      </c>
      <c r="F47" s="293">
        <f t="shared" si="12"/>
        <v>0</v>
      </c>
      <c r="G47" s="361">
        <f t="shared" si="13"/>
        <v>0</v>
      </c>
      <c r="H47" s="293"/>
      <c r="I47" s="362"/>
      <c r="J47" s="293">
        <f t="shared" si="14"/>
        <v>0</v>
      </c>
      <c r="K47" s="363"/>
      <c r="L47" s="363"/>
      <c r="M47" s="293">
        <f t="shared" si="15"/>
        <v>0</v>
      </c>
      <c r="N47" s="363"/>
      <c r="O47" s="363"/>
      <c r="P47" s="293">
        <f t="shared" si="16"/>
        <v>0</v>
      </c>
      <c r="Q47" s="363"/>
      <c r="R47" s="363"/>
      <c r="S47" s="293">
        <f t="shared" si="17"/>
        <v>0</v>
      </c>
      <c r="T47" s="363"/>
      <c r="U47" s="363"/>
      <c r="V47" s="293">
        <f t="shared" si="18"/>
        <v>0</v>
      </c>
      <c r="W47" s="363"/>
      <c r="X47" s="363"/>
      <c r="Y47" s="361"/>
      <c r="Z47" s="293"/>
      <c r="AA47" s="364" t="str">
        <f t="shared" si="19"/>
        <v>II.8</v>
      </c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3"/>
      <c r="BD47" s="293"/>
      <c r="BE47" s="293"/>
      <c r="BF47" s="293"/>
      <c r="BG47" s="365"/>
    </row>
    <row r="48" spans="1:59" s="366" customFormat="1">
      <c r="A48" s="294"/>
      <c r="B48" s="294"/>
      <c r="C48" s="290"/>
      <c r="D48" s="292"/>
      <c r="E48" s="361"/>
      <c r="F48" s="293"/>
      <c r="G48" s="361"/>
      <c r="H48" s="293"/>
      <c r="I48" s="362"/>
      <c r="J48" s="293"/>
      <c r="K48" s="363"/>
      <c r="L48" s="363"/>
      <c r="M48" s="293"/>
      <c r="N48" s="363"/>
      <c r="O48" s="363"/>
      <c r="P48" s="293"/>
      <c r="Q48" s="363"/>
      <c r="R48" s="363"/>
      <c r="S48" s="293"/>
      <c r="T48" s="363"/>
      <c r="U48" s="363"/>
      <c r="V48" s="293"/>
      <c r="W48" s="363"/>
      <c r="X48" s="363"/>
      <c r="Y48" s="361"/>
      <c r="Z48" s="293"/>
      <c r="AA48" s="364"/>
      <c r="AB48" s="293"/>
      <c r="AC48" s="293"/>
      <c r="AD48" s="293"/>
      <c r="AE48" s="293"/>
      <c r="AF48" s="293"/>
      <c r="AG48" s="293"/>
      <c r="AH48" s="293"/>
      <c r="AI48" s="293"/>
      <c r="AJ48" s="293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3"/>
      <c r="BD48" s="293"/>
      <c r="BE48" s="293"/>
      <c r="BF48" s="293"/>
      <c r="BG48" s="365"/>
    </row>
    <row r="49" spans="1:59">
      <c r="C49" s="101"/>
      <c r="D49" s="11"/>
      <c r="E49" s="367"/>
      <c r="F49" s="368"/>
      <c r="G49" s="369"/>
      <c r="H49" s="130"/>
      <c r="I49" s="370"/>
      <c r="J49" s="130"/>
      <c r="K49" s="371"/>
      <c r="L49" s="371"/>
      <c r="M49" s="130"/>
      <c r="N49" s="371"/>
      <c r="O49" s="371"/>
      <c r="P49" s="130"/>
      <c r="Q49" s="371"/>
      <c r="R49" s="371"/>
      <c r="S49" s="130"/>
      <c r="T49" s="371"/>
      <c r="U49" s="371"/>
      <c r="V49" s="130"/>
      <c r="W49" s="371"/>
      <c r="X49" s="371"/>
      <c r="Y49" s="369"/>
      <c r="Z49" s="130"/>
      <c r="AA49" s="372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373"/>
    </row>
    <row r="50" spans="1:59">
      <c r="C50" s="118"/>
      <c r="D50" s="375"/>
      <c r="E50" s="376"/>
      <c r="F50" s="377"/>
      <c r="G50" s="376"/>
      <c r="H50" s="130"/>
      <c r="I50" s="387"/>
      <c r="J50" s="379"/>
      <c r="K50" s="380"/>
      <c r="L50" s="380"/>
      <c r="M50" s="379"/>
      <c r="N50" s="380"/>
      <c r="O50" s="380"/>
      <c r="P50" s="379"/>
      <c r="Q50" s="380"/>
      <c r="R50" s="380"/>
      <c r="S50" s="379"/>
      <c r="T50" s="380"/>
      <c r="U50" s="380"/>
      <c r="V50" s="379"/>
      <c r="W50" s="380"/>
      <c r="X50" s="380"/>
      <c r="Y50" s="381"/>
      <c r="Z50" s="130"/>
      <c r="AA50" s="382"/>
      <c r="AB50" s="383"/>
      <c r="AC50" s="383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73"/>
    </row>
    <row r="51" spans="1:59">
      <c r="C51" s="99"/>
      <c r="D51" s="100"/>
      <c r="E51" s="385"/>
      <c r="F51" s="386"/>
      <c r="G51" s="369"/>
      <c r="H51" s="130"/>
      <c r="I51" s="370"/>
      <c r="J51" s="130"/>
      <c r="K51" s="371"/>
      <c r="L51" s="371"/>
      <c r="M51" s="130"/>
      <c r="N51" s="371"/>
      <c r="O51" s="371"/>
      <c r="P51" s="130"/>
      <c r="Q51" s="371"/>
      <c r="R51" s="371"/>
      <c r="S51" s="130"/>
      <c r="T51" s="371"/>
      <c r="U51" s="371"/>
      <c r="V51" s="130"/>
      <c r="W51" s="371"/>
      <c r="X51" s="371"/>
      <c r="Y51" s="369"/>
      <c r="Z51" s="130"/>
      <c r="AA51" s="372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373"/>
    </row>
    <row r="52" spans="1:59" s="360" customFormat="1">
      <c r="A52" s="353"/>
      <c r="B52" s="353"/>
      <c r="C52" s="115" t="s">
        <v>86</v>
      </c>
      <c r="D52" s="113" t="s">
        <v>104</v>
      </c>
      <c r="E52" s="354">
        <f t="shared" ref="E52:E76" si="21">SUMIFS($J52:$Y52,$J$4:$Y$4,"W*")</f>
        <v>0</v>
      </c>
      <c r="F52" s="355">
        <f t="shared" ref="F52:F76" si="22">SUMIFS($J52:$Y52,$J$4:$Y$4,"F*")</f>
        <v>0</v>
      </c>
      <c r="G52" s="354">
        <f t="shared" ref="G52:G76" si="23">SUMIFS($J52:$Y52,$J$4:$Y$4,"B*")</f>
        <v>0</v>
      </c>
      <c r="H52" s="355"/>
      <c r="I52" s="356"/>
      <c r="J52" s="355">
        <f t="shared" ref="J52:J76" si="24">SUMIFS($AB52:$BF52,$AB$3:$BF$3,J$3)</f>
        <v>0</v>
      </c>
      <c r="K52" s="357">
        <f>SUBTOTAL(9,K53:K76)</f>
        <v>0</v>
      </c>
      <c r="L52" s="357">
        <f>SUBTOTAL(9,L53:L76)</f>
        <v>0</v>
      </c>
      <c r="M52" s="355">
        <f t="shared" ref="M52:M76" si="25">SUMIFS($AB52:$BF52,$AB$3:$BF$3,M$3)</f>
        <v>0</v>
      </c>
      <c r="N52" s="357">
        <f>SUBTOTAL(9,N53:N76)</f>
        <v>0</v>
      </c>
      <c r="O52" s="357">
        <f>SUBTOTAL(9,O53:O76)</f>
        <v>0</v>
      </c>
      <c r="P52" s="355">
        <f t="shared" ref="P52:P76" si="26">SUMIFS($AB52:$BF52,$AB$3:$BF$3,P$3)</f>
        <v>0</v>
      </c>
      <c r="Q52" s="357">
        <f>SUBTOTAL(9,Q53:Q76)</f>
        <v>0</v>
      </c>
      <c r="R52" s="357">
        <f>SUBTOTAL(9,R53:R76)</f>
        <v>0</v>
      </c>
      <c r="S52" s="355">
        <f t="shared" ref="S52:S76" si="27">SUMIFS($AB52:$BF52,$AB$3:$BF$3,S$3)</f>
        <v>0</v>
      </c>
      <c r="T52" s="357">
        <f>SUBTOTAL(9,T53:T76)</f>
        <v>0</v>
      </c>
      <c r="U52" s="357">
        <f>SUBTOTAL(9,U53:U76)</f>
        <v>0</v>
      </c>
      <c r="V52" s="355">
        <f t="shared" ref="V52:V76" si="28">SUMIFS($AB52:$BF52,$AB$3:$BF$3,V$3)</f>
        <v>0</v>
      </c>
      <c r="W52" s="357">
        <f>SUBTOTAL(9,W53:W76)</f>
        <v>0</v>
      </c>
      <c r="X52" s="357">
        <f>SUBTOTAL(9,X53:X76)</f>
        <v>0</v>
      </c>
      <c r="Y52" s="354"/>
      <c r="Z52" s="355"/>
      <c r="AA52" s="358" t="str">
        <f t="shared" ref="AA52:AA76" si="29">C52</f>
        <v>III</v>
      </c>
      <c r="AB52" s="355">
        <f>SUBTOTAL(9,AB53:AB76)</f>
        <v>0</v>
      </c>
      <c r="AC52" s="355">
        <f t="shared" ref="AC52:BF52" si="30">SUBTOTAL(9,AC53:AC76)</f>
        <v>0</v>
      </c>
      <c r="AD52" s="355">
        <f t="shared" si="30"/>
        <v>0</v>
      </c>
      <c r="AE52" s="355">
        <f t="shared" si="30"/>
        <v>0</v>
      </c>
      <c r="AF52" s="355">
        <f t="shared" si="30"/>
        <v>0</v>
      </c>
      <c r="AG52" s="355">
        <f t="shared" si="30"/>
        <v>0</v>
      </c>
      <c r="AH52" s="355">
        <f t="shared" si="30"/>
        <v>0</v>
      </c>
      <c r="AI52" s="355">
        <f t="shared" si="30"/>
        <v>0</v>
      </c>
      <c r="AJ52" s="355">
        <f t="shared" si="30"/>
        <v>0</v>
      </c>
      <c r="AK52" s="355">
        <f t="shared" si="30"/>
        <v>0</v>
      </c>
      <c r="AL52" s="355">
        <f>SUBTOTAL(9,AL53:AL76)</f>
        <v>0</v>
      </c>
      <c r="AM52" s="355">
        <f t="shared" si="30"/>
        <v>0</v>
      </c>
      <c r="AN52" s="355">
        <f t="shared" si="30"/>
        <v>0</v>
      </c>
      <c r="AO52" s="355">
        <f t="shared" si="30"/>
        <v>0</v>
      </c>
      <c r="AP52" s="355">
        <f t="shared" si="30"/>
        <v>0</v>
      </c>
      <c r="AQ52" s="355">
        <f t="shared" si="30"/>
        <v>0</v>
      </c>
      <c r="AR52" s="355">
        <f t="shared" si="30"/>
        <v>0</v>
      </c>
      <c r="AS52" s="355">
        <f t="shared" si="30"/>
        <v>0</v>
      </c>
      <c r="AT52" s="355">
        <f t="shared" si="30"/>
        <v>0</v>
      </c>
      <c r="AU52" s="355">
        <f t="shared" si="30"/>
        <v>0</v>
      </c>
      <c r="AV52" s="355">
        <f t="shared" si="30"/>
        <v>0</v>
      </c>
      <c r="AW52" s="355">
        <f t="shared" si="30"/>
        <v>0</v>
      </c>
      <c r="AX52" s="355">
        <f t="shared" si="30"/>
        <v>0</v>
      </c>
      <c r="AY52" s="355">
        <f t="shared" si="30"/>
        <v>0</v>
      </c>
      <c r="AZ52" s="355">
        <f t="shared" si="30"/>
        <v>0</v>
      </c>
      <c r="BA52" s="355">
        <f t="shared" si="30"/>
        <v>0</v>
      </c>
      <c r="BB52" s="355">
        <f t="shared" si="30"/>
        <v>0</v>
      </c>
      <c r="BC52" s="355">
        <f t="shared" si="30"/>
        <v>0</v>
      </c>
      <c r="BD52" s="355">
        <f t="shared" si="30"/>
        <v>0</v>
      </c>
      <c r="BE52" s="355">
        <f t="shared" si="30"/>
        <v>0</v>
      </c>
      <c r="BF52" s="355">
        <f t="shared" si="30"/>
        <v>0</v>
      </c>
      <c r="BG52" s="359"/>
    </row>
    <row r="53" spans="1:59" s="360" customFormat="1">
      <c r="A53" s="353"/>
      <c r="B53" s="353"/>
      <c r="C53" s="97" t="s">
        <v>87</v>
      </c>
      <c r="D53" s="98"/>
      <c r="E53" s="354">
        <f t="shared" si="21"/>
        <v>0</v>
      </c>
      <c r="F53" s="355">
        <f t="shared" si="22"/>
        <v>0</v>
      </c>
      <c r="G53" s="354">
        <f t="shared" si="23"/>
        <v>0</v>
      </c>
      <c r="H53" s="355"/>
      <c r="I53" s="356"/>
      <c r="J53" s="355">
        <f t="shared" si="24"/>
        <v>0</v>
      </c>
      <c r="K53" s="357">
        <f>SUBTOTAL(9,K54:K61)</f>
        <v>0</v>
      </c>
      <c r="L53" s="357">
        <f>SUBTOTAL(9,L54:L61)</f>
        <v>0</v>
      </c>
      <c r="M53" s="355">
        <f t="shared" si="25"/>
        <v>0</v>
      </c>
      <c r="N53" s="357">
        <f>SUBTOTAL(9,N54:N61)</f>
        <v>0</v>
      </c>
      <c r="O53" s="357">
        <f>SUBTOTAL(9,O54:O61)</f>
        <v>0</v>
      </c>
      <c r="P53" s="355">
        <f t="shared" si="26"/>
        <v>0</v>
      </c>
      <c r="Q53" s="357">
        <f>SUBTOTAL(9,Q54:Q61)</f>
        <v>0</v>
      </c>
      <c r="R53" s="357">
        <f>SUBTOTAL(9,R54:R61)</f>
        <v>0</v>
      </c>
      <c r="S53" s="355">
        <f t="shared" si="27"/>
        <v>0</v>
      </c>
      <c r="T53" s="357">
        <f>SUBTOTAL(9,T54:T61)</f>
        <v>0</v>
      </c>
      <c r="U53" s="357">
        <f>SUBTOTAL(9,U54:U61)</f>
        <v>0</v>
      </c>
      <c r="V53" s="355">
        <f t="shared" si="28"/>
        <v>0</v>
      </c>
      <c r="W53" s="357">
        <f>SUBTOTAL(9,W54:W61)</f>
        <v>0</v>
      </c>
      <c r="X53" s="357">
        <f>SUBTOTAL(9,X54:X61)</f>
        <v>0</v>
      </c>
      <c r="Y53" s="354"/>
      <c r="Z53" s="355"/>
      <c r="AA53" s="358" t="str">
        <f t="shared" si="29"/>
        <v>III.1</v>
      </c>
      <c r="AB53" s="355">
        <f>SUBTOTAL(9,AB54:AB61)</f>
        <v>0</v>
      </c>
      <c r="AC53" s="355">
        <f t="shared" ref="AC53:BF53" si="31">SUBTOTAL(9,AC54:AC61)</f>
        <v>0</v>
      </c>
      <c r="AD53" s="355">
        <f t="shared" si="31"/>
        <v>0</v>
      </c>
      <c r="AE53" s="355">
        <f t="shared" si="31"/>
        <v>0</v>
      </c>
      <c r="AF53" s="355">
        <f t="shared" si="31"/>
        <v>0</v>
      </c>
      <c r="AG53" s="355">
        <f t="shared" si="31"/>
        <v>0</v>
      </c>
      <c r="AH53" s="355">
        <f t="shared" si="31"/>
        <v>0</v>
      </c>
      <c r="AI53" s="355">
        <f t="shared" si="31"/>
        <v>0</v>
      </c>
      <c r="AJ53" s="355">
        <f t="shared" si="31"/>
        <v>0</v>
      </c>
      <c r="AK53" s="355">
        <f t="shared" si="31"/>
        <v>0</v>
      </c>
      <c r="AL53" s="355">
        <f t="shared" si="31"/>
        <v>0</v>
      </c>
      <c r="AM53" s="355">
        <f t="shared" si="31"/>
        <v>0</v>
      </c>
      <c r="AN53" s="355">
        <f t="shared" si="31"/>
        <v>0</v>
      </c>
      <c r="AO53" s="355">
        <f t="shared" si="31"/>
        <v>0</v>
      </c>
      <c r="AP53" s="355">
        <f t="shared" si="31"/>
        <v>0</v>
      </c>
      <c r="AQ53" s="355">
        <f t="shared" si="31"/>
        <v>0</v>
      </c>
      <c r="AR53" s="355">
        <f t="shared" si="31"/>
        <v>0</v>
      </c>
      <c r="AS53" s="355">
        <f t="shared" si="31"/>
        <v>0</v>
      </c>
      <c r="AT53" s="355">
        <f t="shared" si="31"/>
        <v>0</v>
      </c>
      <c r="AU53" s="355">
        <f t="shared" si="31"/>
        <v>0</v>
      </c>
      <c r="AV53" s="355">
        <f t="shared" si="31"/>
        <v>0</v>
      </c>
      <c r="AW53" s="355">
        <f t="shared" si="31"/>
        <v>0</v>
      </c>
      <c r="AX53" s="355">
        <f t="shared" si="31"/>
        <v>0</v>
      </c>
      <c r="AY53" s="355">
        <f t="shared" si="31"/>
        <v>0</v>
      </c>
      <c r="AZ53" s="355">
        <f t="shared" si="31"/>
        <v>0</v>
      </c>
      <c r="BA53" s="355">
        <f t="shared" si="31"/>
        <v>0</v>
      </c>
      <c r="BB53" s="355">
        <f t="shared" si="31"/>
        <v>0</v>
      </c>
      <c r="BC53" s="355">
        <f t="shared" si="31"/>
        <v>0</v>
      </c>
      <c r="BD53" s="355">
        <f t="shared" si="31"/>
        <v>0</v>
      </c>
      <c r="BE53" s="355">
        <f t="shared" si="31"/>
        <v>0</v>
      </c>
      <c r="BF53" s="354">
        <f t="shared" si="31"/>
        <v>0</v>
      </c>
      <c r="BG53" s="359"/>
    </row>
    <row r="54" spans="1:59" s="366" customFormat="1">
      <c r="A54" s="294"/>
      <c r="B54" s="294"/>
      <c r="C54" s="186" t="s">
        <v>89</v>
      </c>
      <c r="D54" s="187" t="s">
        <v>274</v>
      </c>
      <c r="E54" s="361">
        <f t="shared" si="21"/>
        <v>0</v>
      </c>
      <c r="F54" s="293">
        <f t="shared" si="22"/>
        <v>0</v>
      </c>
      <c r="G54" s="361">
        <f t="shared" si="23"/>
        <v>0</v>
      </c>
      <c r="H54" s="293"/>
      <c r="I54" s="362"/>
      <c r="J54" s="293">
        <f t="shared" si="24"/>
        <v>0</v>
      </c>
      <c r="K54" s="363"/>
      <c r="L54" s="363"/>
      <c r="M54" s="293">
        <f t="shared" si="25"/>
        <v>0</v>
      </c>
      <c r="N54" s="363"/>
      <c r="O54" s="363"/>
      <c r="P54" s="293">
        <f t="shared" si="26"/>
        <v>0</v>
      </c>
      <c r="Q54" s="363"/>
      <c r="R54" s="363"/>
      <c r="S54" s="293">
        <f t="shared" si="27"/>
        <v>0</v>
      </c>
      <c r="T54" s="363"/>
      <c r="U54" s="363"/>
      <c r="V54" s="293">
        <f t="shared" si="28"/>
        <v>0</v>
      </c>
      <c r="W54" s="363"/>
      <c r="X54" s="363"/>
      <c r="Y54" s="361"/>
      <c r="Z54" s="293"/>
      <c r="AA54" s="364" t="str">
        <f t="shared" si="29"/>
        <v>III.1.1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361"/>
      <c r="BG54" s="365"/>
    </row>
    <row r="55" spans="1:59" s="366" customFormat="1">
      <c r="A55" s="294"/>
      <c r="B55" s="294"/>
      <c r="C55" s="186" t="s">
        <v>90</v>
      </c>
      <c r="D55" s="187" t="s">
        <v>275</v>
      </c>
      <c r="E55" s="361">
        <f t="shared" si="21"/>
        <v>0</v>
      </c>
      <c r="F55" s="293">
        <f t="shared" si="22"/>
        <v>0</v>
      </c>
      <c r="G55" s="361">
        <f t="shared" si="23"/>
        <v>0</v>
      </c>
      <c r="H55" s="293"/>
      <c r="I55" s="362"/>
      <c r="J55" s="293">
        <f t="shared" si="24"/>
        <v>0</v>
      </c>
      <c r="K55" s="363"/>
      <c r="L55" s="363"/>
      <c r="M55" s="293">
        <f t="shared" si="25"/>
        <v>0</v>
      </c>
      <c r="N55" s="363"/>
      <c r="O55" s="363"/>
      <c r="P55" s="293">
        <f t="shared" si="26"/>
        <v>0</v>
      </c>
      <c r="Q55" s="363"/>
      <c r="R55" s="363"/>
      <c r="S55" s="293">
        <f t="shared" si="27"/>
        <v>0</v>
      </c>
      <c r="T55" s="363"/>
      <c r="U55" s="363"/>
      <c r="V55" s="293">
        <f t="shared" si="28"/>
        <v>0</v>
      </c>
      <c r="W55" s="363"/>
      <c r="X55" s="363"/>
      <c r="Y55" s="361"/>
      <c r="Z55" s="293"/>
      <c r="AA55" s="364" t="str">
        <f t="shared" si="29"/>
        <v>III.1.2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/>
      <c r="BD55" s="293"/>
      <c r="BE55" s="293"/>
      <c r="BF55" s="361"/>
      <c r="BG55" s="365"/>
    </row>
    <row r="56" spans="1:59" s="366" customFormat="1">
      <c r="A56" s="294"/>
      <c r="B56" s="294"/>
      <c r="C56" s="186" t="s">
        <v>91</v>
      </c>
      <c r="D56" s="187" t="s">
        <v>276</v>
      </c>
      <c r="E56" s="361">
        <f t="shared" si="21"/>
        <v>0</v>
      </c>
      <c r="F56" s="293">
        <f t="shared" si="22"/>
        <v>0</v>
      </c>
      <c r="G56" s="361">
        <f t="shared" si="23"/>
        <v>0</v>
      </c>
      <c r="H56" s="293"/>
      <c r="I56" s="362"/>
      <c r="J56" s="293">
        <f t="shared" si="24"/>
        <v>0</v>
      </c>
      <c r="K56" s="363"/>
      <c r="L56" s="363"/>
      <c r="M56" s="293">
        <f t="shared" si="25"/>
        <v>0</v>
      </c>
      <c r="N56" s="363"/>
      <c r="O56" s="363"/>
      <c r="P56" s="293">
        <f t="shared" si="26"/>
        <v>0</v>
      </c>
      <c r="Q56" s="363"/>
      <c r="R56" s="363"/>
      <c r="S56" s="293">
        <f t="shared" si="27"/>
        <v>0</v>
      </c>
      <c r="T56" s="363"/>
      <c r="U56" s="363"/>
      <c r="V56" s="293">
        <f t="shared" si="28"/>
        <v>0</v>
      </c>
      <c r="W56" s="363"/>
      <c r="X56" s="363"/>
      <c r="Y56" s="361"/>
      <c r="Z56" s="293"/>
      <c r="AA56" s="364" t="str">
        <f t="shared" si="29"/>
        <v>III.1.3</v>
      </c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3"/>
      <c r="BD56" s="293"/>
      <c r="BE56" s="293"/>
      <c r="BF56" s="361"/>
      <c r="BG56" s="365"/>
    </row>
    <row r="57" spans="1:59" s="366" customFormat="1">
      <c r="A57" s="294"/>
      <c r="B57" s="294"/>
      <c r="C57" s="186" t="s">
        <v>92</v>
      </c>
      <c r="D57" s="187" t="s">
        <v>277</v>
      </c>
      <c r="E57" s="361">
        <f t="shared" si="21"/>
        <v>0</v>
      </c>
      <c r="F57" s="293">
        <f t="shared" si="22"/>
        <v>0</v>
      </c>
      <c r="G57" s="361">
        <f t="shared" si="23"/>
        <v>0</v>
      </c>
      <c r="H57" s="293"/>
      <c r="I57" s="362"/>
      <c r="J57" s="293">
        <f t="shared" si="24"/>
        <v>0</v>
      </c>
      <c r="K57" s="363"/>
      <c r="L57" s="363"/>
      <c r="M57" s="293">
        <f t="shared" si="25"/>
        <v>0</v>
      </c>
      <c r="N57" s="363"/>
      <c r="O57" s="363"/>
      <c r="P57" s="293">
        <f t="shared" si="26"/>
        <v>0</v>
      </c>
      <c r="Q57" s="363"/>
      <c r="R57" s="363"/>
      <c r="S57" s="293">
        <f t="shared" si="27"/>
        <v>0</v>
      </c>
      <c r="T57" s="363"/>
      <c r="U57" s="363"/>
      <c r="V57" s="293">
        <f t="shared" si="28"/>
        <v>0</v>
      </c>
      <c r="W57" s="363"/>
      <c r="X57" s="363"/>
      <c r="Y57" s="361"/>
      <c r="Z57" s="293"/>
      <c r="AA57" s="364" t="str">
        <f t="shared" si="29"/>
        <v>III.1.4</v>
      </c>
      <c r="AB57" s="293"/>
      <c r="AC57" s="293"/>
      <c r="AD57" s="293"/>
      <c r="AE57" s="293"/>
      <c r="AF57" s="293"/>
      <c r="AG57" s="293"/>
      <c r="AH57" s="293"/>
      <c r="AI57" s="293"/>
      <c r="AJ57" s="293"/>
      <c r="AK57" s="293"/>
      <c r="AL57" s="293"/>
      <c r="AM57" s="293"/>
      <c r="AN57" s="293"/>
      <c r="AO57" s="293"/>
      <c r="AP57" s="293"/>
      <c r="AQ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3"/>
      <c r="BD57" s="293"/>
      <c r="BE57" s="293"/>
      <c r="BF57" s="361"/>
      <c r="BG57" s="365"/>
    </row>
    <row r="58" spans="1:59" s="366" customFormat="1">
      <c r="A58" s="294"/>
      <c r="B58" s="294"/>
      <c r="C58" s="186" t="s">
        <v>93</v>
      </c>
      <c r="D58" s="187" t="s">
        <v>278</v>
      </c>
      <c r="E58" s="361">
        <f t="shared" si="21"/>
        <v>0</v>
      </c>
      <c r="F58" s="293">
        <f t="shared" si="22"/>
        <v>0</v>
      </c>
      <c r="G58" s="361">
        <f t="shared" si="23"/>
        <v>0</v>
      </c>
      <c r="H58" s="293"/>
      <c r="I58" s="362"/>
      <c r="J58" s="293">
        <f t="shared" si="24"/>
        <v>0</v>
      </c>
      <c r="K58" s="363"/>
      <c r="L58" s="363"/>
      <c r="M58" s="293">
        <f t="shared" si="25"/>
        <v>0</v>
      </c>
      <c r="N58" s="363"/>
      <c r="O58" s="363"/>
      <c r="P58" s="293">
        <f t="shared" si="26"/>
        <v>0</v>
      </c>
      <c r="Q58" s="363"/>
      <c r="R58" s="363"/>
      <c r="S58" s="293">
        <f t="shared" si="27"/>
        <v>0</v>
      </c>
      <c r="T58" s="363"/>
      <c r="U58" s="363"/>
      <c r="V58" s="293">
        <f t="shared" si="28"/>
        <v>0</v>
      </c>
      <c r="W58" s="363"/>
      <c r="X58" s="363"/>
      <c r="Y58" s="361"/>
      <c r="Z58" s="293"/>
      <c r="AA58" s="364" t="str">
        <f t="shared" si="29"/>
        <v>III.1.5</v>
      </c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3"/>
      <c r="BD58" s="293"/>
      <c r="BE58" s="293"/>
      <c r="BF58" s="361"/>
      <c r="BG58" s="365"/>
    </row>
    <row r="59" spans="1:59" s="366" customFormat="1">
      <c r="A59" s="294"/>
      <c r="B59" s="294"/>
      <c r="C59" s="186" t="s">
        <v>94</v>
      </c>
      <c r="D59" s="187" t="s">
        <v>279</v>
      </c>
      <c r="E59" s="361">
        <f t="shared" si="21"/>
        <v>0</v>
      </c>
      <c r="F59" s="293">
        <f t="shared" si="22"/>
        <v>0</v>
      </c>
      <c r="G59" s="361">
        <f t="shared" si="23"/>
        <v>0</v>
      </c>
      <c r="H59" s="293"/>
      <c r="I59" s="362"/>
      <c r="J59" s="293">
        <f t="shared" si="24"/>
        <v>0</v>
      </c>
      <c r="K59" s="363"/>
      <c r="L59" s="363"/>
      <c r="M59" s="293">
        <f t="shared" si="25"/>
        <v>0</v>
      </c>
      <c r="N59" s="363"/>
      <c r="O59" s="363"/>
      <c r="P59" s="293">
        <f t="shared" si="26"/>
        <v>0</v>
      </c>
      <c r="Q59" s="363"/>
      <c r="R59" s="363"/>
      <c r="S59" s="293">
        <f t="shared" si="27"/>
        <v>0</v>
      </c>
      <c r="T59" s="363"/>
      <c r="U59" s="363"/>
      <c r="V59" s="293">
        <f t="shared" si="28"/>
        <v>0</v>
      </c>
      <c r="W59" s="363"/>
      <c r="X59" s="363"/>
      <c r="Y59" s="361"/>
      <c r="Z59" s="293"/>
      <c r="AA59" s="364" t="str">
        <f t="shared" si="29"/>
        <v>III.1.6</v>
      </c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3"/>
      <c r="BD59" s="293"/>
      <c r="BE59" s="293"/>
      <c r="BF59" s="361"/>
      <c r="BG59" s="365"/>
    </row>
    <row r="60" spans="1:59" s="366" customFormat="1">
      <c r="A60" s="294"/>
      <c r="B60" s="294"/>
      <c r="C60" s="186" t="s">
        <v>95</v>
      </c>
      <c r="D60" s="187" t="s">
        <v>280</v>
      </c>
      <c r="E60" s="361">
        <f t="shared" si="21"/>
        <v>0</v>
      </c>
      <c r="F60" s="293">
        <f t="shared" si="22"/>
        <v>0</v>
      </c>
      <c r="G60" s="361">
        <f t="shared" si="23"/>
        <v>0</v>
      </c>
      <c r="H60" s="293"/>
      <c r="I60" s="362"/>
      <c r="J60" s="293">
        <f t="shared" si="24"/>
        <v>0</v>
      </c>
      <c r="K60" s="363"/>
      <c r="L60" s="363"/>
      <c r="M60" s="293">
        <f t="shared" si="25"/>
        <v>0</v>
      </c>
      <c r="N60" s="363"/>
      <c r="O60" s="363"/>
      <c r="P60" s="293">
        <f t="shared" si="26"/>
        <v>0</v>
      </c>
      <c r="Q60" s="363"/>
      <c r="R60" s="363"/>
      <c r="S60" s="293">
        <f t="shared" si="27"/>
        <v>0</v>
      </c>
      <c r="T60" s="363"/>
      <c r="U60" s="363"/>
      <c r="V60" s="293">
        <f t="shared" si="28"/>
        <v>0</v>
      </c>
      <c r="W60" s="363"/>
      <c r="X60" s="363"/>
      <c r="Y60" s="361"/>
      <c r="Z60" s="293"/>
      <c r="AA60" s="364" t="str">
        <f t="shared" si="29"/>
        <v>III.1.7</v>
      </c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3"/>
      <c r="BD60" s="293"/>
      <c r="BE60" s="293"/>
      <c r="BF60" s="361"/>
      <c r="BG60" s="365"/>
    </row>
    <row r="61" spans="1:59" s="366" customFormat="1">
      <c r="A61" s="294"/>
      <c r="B61" s="294"/>
      <c r="C61" s="186" t="s">
        <v>96</v>
      </c>
      <c r="D61" s="187" t="s">
        <v>281</v>
      </c>
      <c r="E61" s="361">
        <f t="shared" si="21"/>
        <v>0</v>
      </c>
      <c r="F61" s="293">
        <f t="shared" si="22"/>
        <v>0</v>
      </c>
      <c r="G61" s="361">
        <f t="shared" si="23"/>
        <v>0</v>
      </c>
      <c r="H61" s="293"/>
      <c r="I61" s="362"/>
      <c r="J61" s="293">
        <f t="shared" si="24"/>
        <v>0</v>
      </c>
      <c r="K61" s="363"/>
      <c r="L61" s="363"/>
      <c r="M61" s="293">
        <f t="shared" si="25"/>
        <v>0</v>
      </c>
      <c r="N61" s="363"/>
      <c r="O61" s="363"/>
      <c r="P61" s="293">
        <f t="shared" si="26"/>
        <v>0</v>
      </c>
      <c r="Q61" s="363"/>
      <c r="R61" s="363"/>
      <c r="S61" s="293">
        <f t="shared" si="27"/>
        <v>0</v>
      </c>
      <c r="T61" s="363"/>
      <c r="U61" s="363"/>
      <c r="V61" s="293">
        <f t="shared" si="28"/>
        <v>0</v>
      </c>
      <c r="W61" s="363"/>
      <c r="X61" s="363"/>
      <c r="Y61" s="361"/>
      <c r="Z61" s="293"/>
      <c r="AA61" s="364" t="str">
        <f t="shared" si="29"/>
        <v>III.1.8</v>
      </c>
      <c r="AB61" s="293"/>
      <c r="AC61" s="293"/>
      <c r="AD61" s="293"/>
      <c r="AE61" s="293"/>
      <c r="AF61" s="293"/>
      <c r="AG61" s="293"/>
      <c r="AH61" s="293"/>
      <c r="AI61" s="293"/>
      <c r="AJ61" s="293"/>
      <c r="AK61" s="293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3"/>
      <c r="BD61" s="293"/>
      <c r="BE61" s="293"/>
      <c r="BF61" s="361"/>
      <c r="BG61" s="365"/>
    </row>
    <row r="62" spans="1:59" s="366" customFormat="1">
      <c r="A62" s="294"/>
      <c r="B62" s="294"/>
      <c r="C62" s="186" t="s">
        <v>297</v>
      </c>
      <c r="D62" s="193" t="s">
        <v>282</v>
      </c>
      <c r="E62" s="361">
        <f t="shared" si="21"/>
        <v>0</v>
      </c>
      <c r="F62" s="293">
        <f t="shared" si="22"/>
        <v>0</v>
      </c>
      <c r="G62" s="361">
        <f t="shared" si="23"/>
        <v>0</v>
      </c>
      <c r="H62" s="293"/>
      <c r="I62" s="362"/>
      <c r="J62" s="293">
        <f t="shared" si="24"/>
        <v>0</v>
      </c>
      <c r="K62" s="363"/>
      <c r="L62" s="363"/>
      <c r="M62" s="293">
        <f t="shared" si="25"/>
        <v>0</v>
      </c>
      <c r="N62" s="363"/>
      <c r="O62" s="363"/>
      <c r="P62" s="293">
        <f t="shared" si="26"/>
        <v>0</v>
      </c>
      <c r="Q62" s="363"/>
      <c r="R62" s="363"/>
      <c r="S62" s="293">
        <f t="shared" si="27"/>
        <v>0</v>
      </c>
      <c r="T62" s="363"/>
      <c r="U62" s="363"/>
      <c r="V62" s="293">
        <f t="shared" si="28"/>
        <v>0</v>
      </c>
      <c r="W62" s="363"/>
      <c r="X62" s="363"/>
      <c r="Y62" s="361"/>
      <c r="Z62" s="293"/>
      <c r="AA62" s="364" t="str">
        <f t="shared" si="29"/>
        <v>III.1.9</v>
      </c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3"/>
      <c r="BD62" s="293"/>
      <c r="BE62" s="293"/>
      <c r="BF62" s="361"/>
      <c r="BG62" s="365"/>
    </row>
    <row r="63" spans="1:59" s="366" customFormat="1">
      <c r="A63" s="294"/>
      <c r="B63" s="294"/>
      <c r="C63" s="186" t="s">
        <v>298</v>
      </c>
      <c r="D63" s="193" t="s">
        <v>283</v>
      </c>
      <c r="E63" s="361">
        <f t="shared" si="21"/>
        <v>0</v>
      </c>
      <c r="F63" s="293">
        <f t="shared" si="22"/>
        <v>0</v>
      </c>
      <c r="G63" s="361">
        <f t="shared" si="23"/>
        <v>0</v>
      </c>
      <c r="H63" s="293"/>
      <c r="I63" s="362"/>
      <c r="J63" s="293">
        <f t="shared" si="24"/>
        <v>0</v>
      </c>
      <c r="K63" s="363"/>
      <c r="L63" s="363"/>
      <c r="M63" s="293">
        <f t="shared" si="25"/>
        <v>0</v>
      </c>
      <c r="N63" s="363"/>
      <c r="O63" s="363"/>
      <c r="P63" s="293">
        <f t="shared" si="26"/>
        <v>0</v>
      </c>
      <c r="Q63" s="363"/>
      <c r="R63" s="363"/>
      <c r="S63" s="293">
        <f t="shared" si="27"/>
        <v>0</v>
      </c>
      <c r="T63" s="363"/>
      <c r="U63" s="363"/>
      <c r="V63" s="293">
        <f t="shared" si="28"/>
        <v>0</v>
      </c>
      <c r="W63" s="363"/>
      <c r="X63" s="363"/>
      <c r="Y63" s="361"/>
      <c r="Z63" s="293"/>
      <c r="AA63" s="364" t="str">
        <f t="shared" si="29"/>
        <v>III.1.10</v>
      </c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3"/>
      <c r="BD63" s="293"/>
      <c r="BE63" s="293"/>
      <c r="BF63" s="361"/>
      <c r="BG63" s="365"/>
    </row>
    <row r="64" spans="1:59" s="366" customFormat="1">
      <c r="A64" s="294"/>
      <c r="B64" s="294"/>
      <c r="C64" s="186" t="s">
        <v>299</v>
      </c>
      <c r="D64" s="193" t="s">
        <v>284</v>
      </c>
      <c r="E64" s="361">
        <f t="shared" si="21"/>
        <v>0</v>
      </c>
      <c r="F64" s="293">
        <f t="shared" si="22"/>
        <v>0</v>
      </c>
      <c r="G64" s="361">
        <f t="shared" si="23"/>
        <v>0</v>
      </c>
      <c r="H64" s="293"/>
      <c r="I64" s="362"/>
      <c r="J64" s="293">
        <f t="shared" si="24"/>
        <v>0</v>
      </c>
      <c r="K64" s="363"/>
      <c r="L64" s="363"/>
      <c r="M64" s="293">
        <f t="shared" si="25"/>
        <v>0</v>
      </c>
      <c r="N64" s="363"/>
      <c r="O64" s="363"/>
      <c r="P64" s="293">
        <f t="shared" si="26"/>
        <v>0</v>
      </c>
      <c r="Q64" s="363"/>
      <c r="R64" s="363"/>
      <c r="S64" s="293">
        <f t="shared" si="27"/>
        <v>0</v>
      </c>
      <c r="T64" s="363"/>
      <c r="U64" s="363"/>
      <c r="V64" s="293">
        <f t="shared" si="28"/>
        <v>0</v>
      </c>
      <c r="W64" s="363"/>
      <c r="X64" s="363"/>
      <c r="Y64" s="361"/>
      <c r="Z64" s="293"/>
      <c r="AA64" s="364" t="str">
        <f t="shared" si="29"/>
        <v>III.1.11</v>
      </c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361"/>
      <c r="BG64" s="365"/>
    </row>
    <row r="65" spans="1:59" s="366" customFormat="1">
      <c r="A65" s="294"/>
      <c r="B65" s="294"/>
      <c r="C65" s="186" t="s">
        <v>300</v>
      </c>
      <c r="D65" s="193" t="s">
        <v>285</v>
      </c>
      <c r="E65" s="361">
        <f t="shared" si="21"/>
        <v>0</v>
      </c>
      <c r="F65" s="293">
        <f t="shared" si="22"/>
        <v>0</v>
      </c>
      <c r="G65" s="361">
        <f t="shared" si="23"/>
        <v>0</v>
      </c>
      <c r="H65" s="293"/>
      <c r="I65" s="362"/>
      <c r="J65" s="293">
        <f t="shared" si="24"/>
        <v>0</v>
      </c>
      <c r="K65" s="363"/>
      <c r="L65" s="363"/>
      <c r="M65" s="293">
        <f t="shared" si="25"/>
        <v>0</v>
      </c>
      <c r="N65" s="363"/>
      <c r="O65" s="363"/>
      <c r="P65" s="293">
        <f t="shared" si="26"/>
        <v>0</v>
      </c>
      <c r="Q65" s="363"/>
      <c r="R65" s="363"/>
      <c r="S65" s="293">
        <f t="shared" si="27"/>
        <v>0</v>
      </c>
      <c r="T65" s="363"/>
      <c r="U65" s="363"/>
      <c r="V65" s="293">
        <f t="shared" si="28"/>
        <v>0</v>
      </c>
      <c r="W65" s="363"/>
      <c r="X65" s="363"/>
      <c r="Y65" s="361"/>
      <c r="Z65" s="293"/>
      <c r="AA65" s="364" t="str">
        <f t="shared" si="29"/>
        <v>III.1.12</v>
      </c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L65" s="293"/>
      <c r="AM65" s="293"/>
      <c r="AN65" s="293"/>
      <c r="AO65" s="293"/>
      <c r="AP65" s="293"/>
      <c r="AQ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3"/>
      <c r="BD65" s="293"/>
      <c r="BE65" s="293"/>
      <c r="BF65" s="361"/>
      <c r="BG65" s="365"/>
    </row>
    <row r="66" spans="1:59" s="366" customFormat="1">
      <c r="A66" s="294"/>
      <c r="B66" s="294"/>
      <c r="C66" s="186" t="s">
        <v>301</v>
      </c>
      <c r="D66" s="193" t="s">
        <v>286</v>
      </c>
      <c r="E66" s="361">
        <f t="shared" si="21"/>
        <v>0</v>
      </c>
      <c r="F66" s="293">
        <f t="shared" si="22"/>
        <v>0</v>
      </c>
      <c r="G66" s="361">
        <f t="shared" si="23"/>
        <v>0</v>
      </c>
      <c r="H66" s="293"/>
      <c r="I66" s="362"/>
      <c r="J66" s="293">
        <f t="shared" si="24"/>
        <v>0</v>
      </c>
      <c r="K66" s="363"/>
      <c r="L66" s="363"/>
      <c r="M66" s="293">
        <f t="shared" si="25"/>
        <v>0</v>
      </c>
      <c r="N66" s="363"/>
      <c r="O66" s="363"/>
      <c r="P66" s="293">
        <f t="shared" si="26"/>
        <v>0</v>
      </c>
      <c r="Q66" s="363"/>
      <c r="R66" s="363"/>
      <c r="S66" s="293">
        <f t="shared" si="27"/>
        <v>0</v>
      </c>
      <c r="T66" s="363"/>
      <c r="U66" s="363"/>
      <c r="V66" s="293">
        <f t="shared" si="28"/>
        <v>0</v>
      </c>
      <c r="W66" s="363"/>
      <c r="X66" s="363"/>
      <c r="Y66" s="361"/>
      <c r="Z66" s="293"/>
      <c r="AA66" s="364" t="str">
        <f t="shared" si="29"/>
        <v>III.1.13</v>
      </c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3"/>
      <c r="BD66" s="293"/>
      <c r="BE66" s="293"/>
      <c r="BF66" s="361"/>
      <c r="BG66" s="365"/>
    </row>
    <row r="67" spans="1:59" s="366" customFormat="1">
      <c r="A67" s="294"/>
      <c r="B67" s="294"/>
      <c r="C67" s="186" t="s">
        <v>302</v>
      </c>
      <c r="D67" s="187" t="s">
        <v>287</v>
      </c>
      <c r="E67" s="361">
        <f t="shared" si="21"/>
        <v>0</v>
      </c>
      <c r="F67" s="293">
        <f t="shared" si="22"/>
        <v>0</v>
      </c>
      <c r="G67" s="361">
        <f t="shared" si="23"/>
        <v>0</v>
      </c>
      <c r="H67" s="293"/>
      <c r="I67" s="362"/>
      <c r="J67" s="293">
        <f t="shared" si="24"/>
        <v>0</v>
      </c>
      <c r="K67" s="363"/>
      <c r="L67" s="363"/>
      <c r="M67" s="293">
        <f t="shared" si="25"/>
        <v>0</v>
      </c>
      <c r="N67" s="363"/>
      <c r="O67" s="363"/>
      <c r="P67" s="293">
        <f t="shared" si="26"/>
        <v>0</v>
      </c>
      <c r="Q67" s="363"/>
      <c r="R67" s="363"/>
      <c r="S67" s="293">
        <f t="shared" si="27"/>
        <v>0</v>
      </c>
      <c r="T67" s="363"/>
      <c r="U67" s="363"/>
      <c r="V67" s="293">
        <f t="shared" si="28"/>
        <v>0</v>
      </c>
      <c r="W67" s="363"/>
      <c r="X67" s="363"/>
      <c r="Y67" s="361"/>
      <c r="Z67" s="293"/>
      <c r="AA67" s="364" t="str">
        <f t="shared" si="29"/>
        <v>III.1.14</v>
      </c>
      <c r="AB67" s="293"/>
      <c r="AC67" s="293"/>
      <c r="AD67" s="293"/>
      <c r="AE67" s="293"/>
      <c r="AF67" s="293"/>
      <c r="AG67" s="293"/>
      <c r="AH67" s="293"/>
      <c r="AI67" s="293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3"/>
      <c r="BD67" s="293"/>
      <c r="BE67" s="293"/>
      <c r="BF67" s="361"/>
      <c r="BG67" s="365"/>
    </row>
    <row r="68" spans="1:59" s="366" customFormat="1">
      <c r="A68" s="294"/>
      <c r="B68" s="294"/>
      <c r="C68" s="186" t="s">
        <v>303</v>
      </c>
      <c r="D68" s="193" t="s">
        <v>288</v>
      </c>
      <c r="E68" s="361">
        <f t="shared" si="21"/>
        <v>0</v>
      </c>
      <c r="F68" s="293">
        <f t="shared" si="22"/>
        <v>0</v>
      </c>
      <c r="G68" s="361">
        <f t="shared" si="23"/>
        <v>0</v>
      </c>
      <c r="H68" s="293"/>
      <c r="I68" s="362"/>
      <c r="J68" s="293">
        <f t="shared" si="24"/>
        <v>0</v>
      </c>
      <c r="K68" s="363"/>
      <c r="L68" s="363"/>
      <c r="M68" s="293">
        <f t="shared" si="25"/>
        <v>0</v>
      </c>
      <c r="N68" s="363"/>
      <c r="O68" s="363"/>
      <c r="P68" s="293">
        <f t="shared" si="26"/>
        <v>0</v>
      </c>
      <c r="Q68" s="363"/>
      <c r="R68" s="363"/>
      <c r="S68" s="293">
        <f t="shared" si="27"/>
        <v>0</v>
      </c>
      <c r="T68" s="363"/>
      <c r="U68" s="363"/>
      <c r="V68" s="293">
        <f t="shared" si="28"/>
        <v>0</v>
      </c>
      <c r="W68" s="363"/>
      <c r="X68" s="363"/>
      <c r="Y68" s="361"/>
      <c r="Z68" s="293"/>
      <c r="AA68" s="364" t="str">
        <f t="shared" si="29"/>
        <v>III.1.15</v>
      </c>
      <c r="AB68" s="293"/>
      <c r="AC68" s="293"/>
      <c r="AD68" s="293"/>
      <c r="AE68" s="293"/>
      <c r="AF68" s="293"/>
      <c r="AG68" s="293"/>
      <c r="AH68" s="293"/>
      <c r="AI68" s="293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3"/>
      <c r="BD68" s="293"/>
      <c r="BE68" s="293"/>
      <c r="BF68" s="361"/>
      <c r="BG68" s="365"/>
    </row>
    <row r="69" spans="1:59" s="366" customFormat="1">
      <c r="A69" s="294"/>
      <c r="B69" s="294"/>
      <c r="C69" s="186" t="s">
        <v>304</v>
      </c>
      <c r="D69" s="193" t="s">
        <v>289</v>
      </c>
      <c r="E69" s="361">
        <f t="shared" si="21"/>
        <v>0</v>
      </c>
      <c r="F69" s="293">
        <f t="shared" si="22"/>
        <v>0</v>
      </c>
      <c r="G69" s="361">
        <f t="shared" si="23"/>
        <v>0</v>
      </c>
      <c r="H69" s="293"/>
      <c r="I69" s="362"/>
      <c r="J69" s="293">
        <f t="shared" si="24"/>
        <v>0</v>
      </c>
      <c r="K69" s="363"/>
      <c r="L69" s="363"/>
      <c r="M69" s="293">
        <f t="shared" si="25"/>
        <v>0</v>
      </c>
      <c r="N69" s="363"/>
      <c r="O69" s="363"/>
      <c r="P69" s="293">
        <f t="shared" si="26"/>
        <v>0</v>
      </c>
      <c r="Q69" s="363"/>
      <c r="R69" s="363"/>
      <c r="S69" s="293">
        <f t="shared" si="27"/>
        <v>0</v>
      </c>
      <c r="T69" s="363"/>
      <c r="U69" s="363"/>
      <c r="V69" s="293">
        <f t="shared" si="28"/>
        <v>0</v>
      </c>
      <c r="W69" s="363"/>
      <c r="X69" s="363"/>
      <c r="Y69" s="361"/>
      <c r="Z69" s="293"/>
      <c r="AA69" s="364" t="str">
        <f t="shared" si="29"/>
        <v>III.1.16</v>
      </c>
      <c r="AB69" s="293"/>
      <c r="AC69" s="293"/>
      <c r="AD69" s="293"/>
      <c r="AE69" s="293"/>
      <c r="AF69" s="293"/>
      <c r="AG69" s="293"/>
      <c r="AH69" s="293"/>
      <c r="AI69" s="293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361"/>
      <c r="BG69" s="365"/>
    </row>
    <row r="70" spans="1:59" s="366" customFormat="1">
      <c r="A70" s="294"/>
      <c r="B70" s="294"/>
      <c r="C70" s="186" t="s">
        <v>305</v>
      </c>
      <c r="D70" s="193" t="s">
        <v>290</v>
      </c>
      <c r="E70" s="361">
        <f t="shared" si="21"/>
        <v>0</v>
      </c>
      <c r="F70" s="293">
        <f t="shared" si="22"/>
        <v>0</v>
      </c>
      <c r="G70" s="361">
        <f t="shared" si="23"/>
        <v>0</v>
      </c>
      <c r="H70" s="293"/>
      <c r="I70" s="362"/>
      <c r="J70" s="293">
        <f t="shared" si="24"/>
        <v>0</v>
      </c>
      <c r="K70" s="363"/>
      <c r="L70" s="363"/>
      <c r="M70" s="293">
        <f t="shared" si="25"/>
        <v>0</v>
      </c>
      <c r="N70" s="363"/>
      <c r="O70" s="363"/>
      <c r="P70" s="293">
        <f t="shared" si="26"/>
        <v>0</v>
      </c>
      <c r="Q70" s="363"/>
      <c r="R70" s="363"/>
      <c r="S70" s="293">
        <f t="shared" si="27"/>
        <v>0</v>
      </c>
      <c r="T70" s="363"/>
      <c r="U70" s="363"/>
      <c r="V70" s="293">
        <f t="shared" si="28"/>
        <v>0</v>
      </c>
      <c r="W70" s="363"/>
      <c r="X70" s="363"/>
      <c r="Y70" s="361"/>
      <c r="Z70" s="293"/>
      <c r="AA70" s="364" t="str">
        <f t="shared" si="29"/>
        <v>III.1.17</v>
      </c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361"/>
      <c r="BG70" s="365"/>
    </row>
    <row r="71" spans="1:59" s="366" customFormat="1">
      <c r="A71" s="294"/>
      <c r="B71" s="294"/>
      <c r="C71" s="186" t="s">
        <v>306</v>
      </c>
      <c r="D71" s="193" t="s">
        <v>291</v>
      </c>
      <c r="E71" s="361">
        <f t="shared" si="21"/>
        <v>0</v>
      </c>
      <c r="F71" s="293">
        <f t="shared" si="22"/>
        <v>0</v>
      </c>
      <c r="G71" s="361">
        <f t="shared" si="23"/>
        <v>0</v>
      </c>
      <c r="H71" s="293"/>
      <c r="I71" s="362"/>
      <c r="J71" s="293">
        <f t="shared" si="24"/>
        <v>0</v>
      </c>
      <c r="K71" s="363"/>
      <c r="L71" s="363"/>
      <c r="M71" s="293">
        <f t="shared" si="25"/>
        <v>0</v>
      </c>
      <c r="N71" s="363"/>
      <c r="O71" s="363"/>
      <c r="P71" s="293">
        <f t="shared" si="26"/>
        <v>0</v>
      </c>
      <c r="Q71" s="363"/>
      <c r="R71" s="363"/>
      <c r="S71" s="293">
        <f t="shared" si="27"/>
        <v>0</v>
      </c>
      <c r="T71" s="363"/>
      <c r="U71" s="363"/>
      <c r="V71" s="293">
        <f t="shared" si="28"/>
        <v>0</v>
      </c>
      <c r="W71" s="363"/>
      <c r="X71" s="363"/>
      <c r="Y71" s="361"/>
      <c r="Z71" s="293"/>
      <c r="AA71" s="364" t="str">
        <f t="shared" si="29"/>
        <v>III.1.18</v>
      </c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3"/>
      <c r="BD71" s="293"/>
      <c r="BE71" s="293"/>
      <c r="BF71" s="361"/>
      <c r="BG71" s="365"/>
    </row>
    <row r="72" spans="1:59" s="366" customFormat="1">
      <c r="A72" s="294"/>
      <c r="B72" s="294"/>
      <c r="C72" s="186" t="s">
        <v>307</v>
      </c>
      <c r="D72" s="193" t="s">
        <v>292</v>
      </c>
      <c r="E72" s="361">
        <f t="shared" si="21"/>
        <v>0</v>
      </c>
      <c r="F72" s="293">
        <f t="shared" si="22"/>
        <v>0</v>
      </c>
      <c r="G72" s="361">
        <f t="shared" si="23"/>
        <v>0</v>
      </c>
      <c r="H72" s="293"/>
      <c r="I72" s="362"/>
      <c r="J72" s="293">
        <f t="shared" si="24"/>
        <v>0</v>
      </c>
      <c r="K72" s="363"/>
      <c r="L72" s="363"/>
      <c r="M72" s="293">
        <f t="shared" si="25"/>
        <v>0</v>
      </c>
      <c r="N72" s="363"/>
      <c r="O72" s="363"/>
      <c r="P72" s="293">
        <f t="shared" si="26"/>
        <v>0</v>
      </c>
      <c r="Q72" s="363"/>
      <c r="R72" s="363"/>
      <c r="S72" s="293">
        <f t="shared" si="27"/>
        <v>0</v>
      </c>
      <c r="T72" s="363"/>
      <c r="U72" s="363"/>
      <c r="V72" s="293">
        <f t="shared" si="28"/>
        <v>0</v>
      </c>
      <c r="W72" s="363"/>
      <c r="X72" s="363"/>
      <c r="Y72" s="361"/>
      <c r="Z72" s="293"/>
      <c r="AA72" s="364" t="str">
        <f t="shared" si="29"/>
        <v>III.1.19</v>
      </c>
      <c r="AB72" s="293"/>
      <c r="AC72" s="293"/>
      <c r="AD72" s="293"/>
      <c r="AE72" s="293"/>
      <c r="AF72" s="293"/>
      <c r="AG72" s="293"/>
      <c r="AH72" s="293"/>
      <c r="AI72" s="293"/>
      <c r="AJ72" s="293"/>
      <c r="AK72" s="293"/>
      <c r="AL72" s="293"/>
      <c r="AM72" s="293"/>
      <c r="AN72" s="293"/>
      <c r="AO72" s="293"/>
      <c r="AP72" s="293"/>
      <c r="AQ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3"/>
      <c r="BD72" s="293"/>
      <c r="BE72" s="293"/>
      <c r="BF72" s="361"/>
      <c r="BG72" s="365"/>
    </row>
    <row r="73" spans="1:59" s="366" customFormat="1">
      <c r="A73" s="294"/>
      <c r="B73" s="294"/>
      <c r="C73" s="186" t="s">
        <v>308</v>
      </c>
      <c r="D73" s="193" t="s">
        <v>293</v>
      </c>
      <c r="E73" s="361">
        <f t="shared" si="21"/>
        <v>0</v>
      </c>
      <c r="F73" s="293">
        <f t="shared" si="22"/>
        <v>0</v>
      </c>
      <c r="G73" s="361">
        <f t="shared" si="23"/>
        <v>0</v>
      </c>
      <c r="H73" s="293"/>
      <c r="I73" s="362"/>
      <c r="J73" s="293">
        <f t="shared" si="24"/>
        <v>0</v>
      </c>
      <c r="K73" s="363"/>
      <c r="L73" s="363"/>
      <c r="M73" s="293">
        <f t="shared" si="25"/>
        <v>0</v>
      </c>
      <c r="N73" s="363"/>
      <c r="O73" s="363"/>
      <c r="P73" s="293">
        <f t="shared" si="26"/>
        <v>0</v>
      </c>
      <c r="Q73" s="363"/>
      <c r="R73" s="363"/>
      <c r="S73" s="293">
        <f t="shared" si="27"/>
        <v>0</v>
      </c>
      <c r="T73" s="363"/>
      <c r="U73" s="363"/>
      <c r="V73" s="293">
        <f t="shared" si="28"/>
        <v>0</v>
      </c>
      <c r="W73" s="363"/>
      <c r="X73" s="363"/>
      <c r="Y73" s="361"/>
      <c r="Z73" s="293"/>
      <c r="AA73" s="364" t="str">
        <f t="shared" si="29"/>
        <v>III.1.20</v>
      </c>
      <c r="AB73" s="293"/>
      <c r="AC73" s="293"/>
      <c r="AD73" s="293"/>
      <c r="AE73" s="293"/>
      <c r="AF73" s="293"/>
      <c r="AG73" s="293"/>
      <c r="AH73" s="293"/>
      <c r="AI73" s="293"/>
      <c r="AJ73" s="293"/>
      <c r="AK73" s="293"/>
      <c r="AL73" s="293"/>
      <c r="AM73" s="293"/>
      <c r="AN73" s="293"/>
      <c r="AO73" s="293"/>
      <c r="AP73" s="293"/>
      <c r="AQ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3"/>
      <c r="BD73" s="293"/>
      <c r="BE73" s="293"/>
      <c r="BF73" s="361"/>
      <c r="BG73" s="365"/>
    </row>
    <row r="74" spans="1:59" s="366" customFormat="1">
      <c r="A74" s="294"/>
      <c r="B74" s="294"/>
      <c r="C74" s="186" t="s">
        <v>309</v>
      </c>
      <c r="D74" s="193" t="s">
        <v>294</v>
      </c>
      <c r="E74" s="361">
        <f t="shared" si="21"/>
        <v>0</v>
      </c>
      <c r="F74" s="293">
        <f t="shared" si="22"/>
        <v>0</v>
      </c>
      <c r="G74" s="361">
        <f t="shared" si="23"/>
        <v>0</v>
      </c>
      <c r="H74" s="293"/>
      <c r="I74" s="362"/>
      <c r="J74" s="293">
        <f t="shared" si="24"/>
        <v>0</v>
      </c>
      <c r="K74" s="363"/>
      <c r="L74" s="363"/>
      <c r="M74" s="293">
        <f t="shared" si="25"/>
        <v>0</v>
      </c>
      <c r="N74" s="363"/>
      <c r="O74" s="363"/>
      <c r="P74" s="293">
        <f t="shared" si="26"/>
        <v>0</v>
      </c>
      <c r="Q74" s="363"/>
      <c r="R74" s="363"/>
      <c r="S74" s="293">
        <f t="shared" si="27"/>
        <v>0</v>
      </c>
      <c r="T74" s="363"/>
      <c r="U74" s="363"/>
      <c r="V74" s="293">
        <f t="shared" si="28"/>
        <v>0</v>
      </c>
      <c r="W74" s="363"/>
      <c r="X74" s="363"/>
      <c r="Y74" s="361"/>
      <c r="Z74" s="293"/>
      <c r="AA74" s="364" t="str">
        <f t="shared" si="29"/>
        <v>III.1.21</v>
      </c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3"/>
      <c r="BD74" s="293"/>
      <c r="BE74" s="293"/>
      <c r="BF74" s="361"/>
      <c r="BG74" s="365"/>
    </row>
    <row r="75" spans="1:59" s="366" customFormat="1">
      <c r="A75" s="294"/>
      <c r="B75" s="294"/>
      <c r="C75" s="186" t="s">
        <v>310</v>
      </c>
      <c r="D75" s="193" t="s">
        <v>295</v>
      </c>
      <c r="E75" s="361">
        <f t="shared" si="21"/>
        <v>0</v>
      </c>
      <c r="F75" s="293">
        <f t="shared" si="22"/>
        <v>0</v>
      </c>
      <c r="G75" s="361">
        <f t="shared" si="23"/>
        <v>0</v>
      </c>
      <c r="H75" s="293"/>
      <c r="I75" s="362"/>
      <c r="J75" s="293">
        <f t="shared" si="24"/>
        <v>0</v>
      </c>
      <c r="K75" s="363"/>
      <c r="L75" s="363"/>
      <c r="M75" s="293">
        <f t="shared" si="25"/>
        <v>0</v>
      </c>
      <c r="N75" s="363"/>
      <c r="O75" s="363"/>
      <c r="P75" s="293">
        <f t="shared" si="26"/>
        <v>0</v>
      </c>
      <c r="Q75" s="363"/>
      <c r="R75" s="363"/>
      <c r="S75" s="293">
        <f t="shared" si="27"/>
        <v>0</v>
      </c>
      <c r="T75" s="363"/>
      <c r="U75" s="363"/>
      <c r="V75" s="293">
        <f t="shared" si="28"/>
        <v>0</v>
      </c>
      <c r="W75" s="363"/>
      <c r="X75" s="363"/>
      <c r="Y75" s="361"/>
      <c r="Z75" s="293"/>
      <c r="AA75" s="364" t="str">
        <f t="shared" si="29"/>
        <v>III.1.22</v>
      </c>
      <c r="AB75" s="293"/>
      <c r="AC75" s="293"/>
      <c r="AD75" s="293"/>
      <c r="AE75" s="293"/>
      <c r="AF75" s="293"/>
      <c r="AG75" s="293"/>
      <c r="AH75" s="293"/>
      <c r="AI75" s="293"/>
      <c r="AJ75" s="293"/>
      <c r="AK75" s="293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361"/>
      <c r="BG75" s="365"/>
    </row>
    <row r="76" spans="1:59" s="366" customFormat="1">
      <c r="A76" s="294"/>
      <c r="B76" s="294"/>
      <c r="C76" s="186" t="s">
        <v>311</v>
      </c>
      <c r="D76" s="193" t="s">
        <v>296</v>
      </c>
      <c r="E76" s="361">
        <f t="shared" si="21"/>
        <v>0</v>
      </c>
      <c r="F76" s="293">
        <f t="shared" si="22"/>
        <v>0</v>
      </c>
      <c r="G76" s="361">
        <f t="shared" si="23"/>
        <v>0</v>
      </c>
      <c r="H76" s="293"/>
      <c r="I76" s="362"/>
      <c r="J76" s="293">
        <f t="shared" si="24"/>
        <v>0</v>
      </c>
      <c r="K76" s="363"/>
      <c r="L76" s="363"/>
      <c r="M76" s="293">
        <f t="shared" si="25"/>
        <v>0</v>
      </c>
      <c r="N76" s="363"/>
      <c r="O76" s="363"/>
      <c r="P76" s="293">
        <f t="shared" si="26"/>
        <v>0</v>
      </c>
      <c r="Q76" s="363"/>
      <c r="R76" s="363"/>
      <c r="S76" s="293">
        <f t="shared" si="27"/>
        <v>0</v>
      </c>
      <c r="T76" s="363"/>
      <c r="U76" s="363"/>
      <c r="V76" s="293">
        <f t="shared" si="28"/>
        <v>0</v>
      </c>
      <c r="W76" s="363"/>
      <c r="X76" s="363"/>
      <c r="Y76" s="361"/>
      <c r="Z76" s="293"/>
      <c r="AA76" s="364" t="str">
        <f t="shared" si="29"/>
        <v>III.1.23</v>
      </c>
      <c r="AB76" s="293"/>
      <c r="AC76" s="293"/>
      <c r="AD76" s="293"/>
      <c r="AE76" s="293"/>
      <c r="AF76" s="293"/>
      <c r="AG76" s="293"/>
      <c r="AH76" s="293"/>
      <c r="AI76" s="293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3"/>
      <c r="BD76" s="293"/>
      <c r="BE76" s="293"/>
      <c r="BF76" s="361"/>
      <c r="BG76" s="365"/>
    </row>
    <row r="77" spans="1:59" s="366" customFormat="1">
      <c r="A77" s="294"/>
      <c r="B77" s="294"/>
      <c r="C77" s="186"/>
      <c r="D77" s="193"/>
      <c r="E77" s="388"/>
      <c r="F77" s="389"/>
      <c r="G77" s="361"/>
      <c r="H77" s="293"/>
      <c r="I77" s="362"/>
      <c r="J77" s="293"/>
      <c r="K77" s="363"/>
      <c r="L77" s="363"/>
      <c r="M77" s="293"/>
      <c r="N77" s="363"/>
      <c r="O77" s="363"/>
      <c r="P77" s="293"/>
      <c r="Q77" s="363"/>
      <c r="R77" s="363"/>
      <c r="S77" s="293"/>
      <c r="T77" s="363"/>
      <c r="U77" s="363"/>
      <c r="V77" s="293"/>
      <c r="W77" s="363"/>
      <c r="X77" s="363"/>
      <c r="Y77" s="361"/>
      <c r="Z77" s="293"/>
      <c r="AA77" s="364"/>
      <c r="AB77" s="293"/>
      <c r="AC77" s="293"/>
      <c r="AD77" s="293"/>
      <c r="AE77" s="293"/>
      <c r="AF77" s="293"/>
      <c r="AG77" s="293"/>
      <c r="AH77" s="293"/>
      <c r="AI77" s="293"/>
      <c r="AJ77" s="293"/>
      <c r="AK77" s="293"/>
      <c r="AL77" s="293"/>
      <c r="AM77" s="293"/>
      <c r="AN77" s="293"/>
      <c r="AO77" s="293"/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3"/>
      <c r="BD77" s="293"/>
      <c r="BE77" s="293"/>
      <c r="BF77" s="361"/>
      <c r="BG77" s="365"/>
    </row>
    <row r="78" spans="1:59" s="366" customFormat="1">
      <c r="A78" s="294"/>
      <c r="B78" s="294"/>
      <c r="C78" s="211"/>
      <c r="D78" s="212"/>
      <c r="E78" s="390"/>
      <c r="F78" s="391"/>
      <c r="G78" s="390"/>
      <c r="H78" s="293"/>
      <c r="I78" s="392"/>
      <c r="J78" s="393"/>
      <c r="K78" s="394"/>
      <c r="L78" s="394"/>
      <c r="M78" s="393"/>
      <c r="N78" s="394"/>
      <c r="O78" s="394"/>
      <c r="P78" s="393"/>
      <c r="Q78" s="394"/>
      <c r="R78" s="394"/>
      <c r="S78" s="393"/>
      <c r="T78" s="394"/>
      <c r="U78" s="394"/>
      <c r="V78" s="393"/>
      <c r="W78" s="394"/>
      <c r="X78" s="394"/>
      <c r="Y78" s="395"/>
      <c r="Z78" s="293"/>
      <c r="AA78" s="396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8"/>
    </row>
    <row r="79" spans="1:59">
      <c r="C79" s="99"/>
      <c r="D79" s="100"/>
      <c r="E79" s="385"/>
      <c r="F79" s="386"/>
      <c r="G79" s="369"/>
      <c r="H79" s="130"/>
      <c r="I79" s="370"/>
      <c r="J79" s="130"/>
      <c r="K79" s="371"/>
      <c r="L79" s="371"/>
      <c r="M79" s="130"/>
      <c r="N79" s="371"/>
      <c r="O79" s="371"/>
      <c r="P79" s="130"/>
      <c r="Q79" s="371"/>
      <c r="R79" s="371"/>
      <c r="S79" s="130"/>
      <c r="T79" s="371"/>
      <c r="U79" s="371"/>
      <c r="V79" s="130"/>
      <c r="W79" s="371"/>
      <c r="X79" s="371"/>
      <c r="Y79" s="369"/>
      <c r="Z79" s="130"/>
      <c r="AA79" s="372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373"/>
    </row>
    <row r="80" spans="1:59" s="360" customFormat="1" ht="15" thickBot="1">
      <c r="A80" s="353"/>
      <c r="B80" s="353"/>
      <c r="C80" s="99" t="s">
        <v>312</v>
      </c>
      <c r="D80" s="100" t="s">
        <v>313</v>
      </c>
      <c r="E80" s="354">
        <f>SUMIFS($J80:$Y80,$J$4:$Y$4,"W*")</f>
        <v>42</v>
      </c>
      <c r="F80" s="355">
        <f>SUMIFS($J80:$Y80,$J$4:$Y$4,"F*")</f>
        <v>0</v>
      </c>
      <c r="G80" s="354">
        <f>SUMIFS($J80:$Y80,$J$4:$Y$4,"B*")</f>
        <v>0</v>
      </c>
      <c r="H80" s="355"/>
      <c r="I80" s="356"/>
      <c r="J80" s="355">
        <f>SUMIFS($AB80:$BF80,$AB$3:$BF$3,J$3)</f>
        <v>3</v>
      </c>
      <c r="K80" s="357"/>
      <c r="L80" s="357"/>
      <c r="M80" s="355">
        <f>SUMIFS($AB80:$BF80,$AB$3:$BF$3,M$3)</f>
        <v>15</v>
      </c>
      <c r="N80" s="357"/>
      <c r="O80" s="357"/>
      <c r="P80" s="355">
        <f>SUMIFS($AB80:$BF80,$AB$3:$BF$3,P$3)</f>
        <v>24</v>
      </c>
      <c r="Q80" s="357"/>
      <c r="R80" s="357"/>
      <c r="S80" s="355">
        <f>SUMIFS($AB80:$BF80,$AB$3:$BF$3,S$3)</f>
        <v>0</v>
      </c>
      <c r="T80" s="357"/>
      <c r="U80" s="357"/>
      <c r="V80" s="355">
        <f>SUMIFS($AB80:$BF80,$AB$3:$BF$3,V$3)</f>
        <v>0</v>
      </c>
      <c r="W80" s="357"/>
      <c r="X80" s="357"/>
      <c r="Y80" s="399"/>
      <c r="Z80" s="355"/>
      <c r="AA80" s="358" t="str">
        <f>C80</f>
        <v>SUM</v>
      </c>
      <c r="AB80" s="400">
        <f t="shared" ref="AB80:BF80" si="32">SUMIFS(AB$5:AB$79,$AA$5:$AA$79,"I") + SUMIFS(AB$5:AB$79,$AA$5:$AA$79,"II")+ SUMIFS(AB$5:AB$79,$AA$5:$AA$79,"III")</f>
        <v>1</v>
      </c>
      <c r="AC80" s="400">
        <f t="shared" si="32"/>
        <v>0</v>
      </c>
      <c r="AD80" s="400">
        <f t="shared" si="32"/>
        <v>2</v>
      </c>
      <c r="AE80" s="400">
        <f t="shared" si="32"/>
        <v>0</v>
      </c>
      <c r="AF80" s="400">
        <f t="shared" si="32"/>
        <v>2</v>
      </c>
      <c r="AG80" s="400">
        <f t="shared" si="32"/>
        <v>0</v>
      </c>
      <c r="AH80" s="400">
        <f t="shared" si="32"/>
        <v>3</v>
      </c>
      <c r="AI80" s="400">
        <f t="shared" si="32"/>
        <v>0</v>
      </c>
      <c r="AJ80" s="400">
        <f t="shared" si="32"/>
        <v>5</v>
      </c>
      <c r="AK80" s="400">
        <f t="shared" si="32"/>
        <v>5</v>
      </c>
      <c r="AL80" s="400">
        <f t="shared" si="32"/>
        <v>0</v>
      </c>
      <c r="AM80" s="400">
        <f t="shared" si="32"/>
        <v>6</v>
      </c>
      <c r="AN80" s="400">
        <f t="shared" si="32"/>
        <v>0</v>
      </c>
      <c r="AO80" s="400">
        <f t="shared" si="32"/>
        <v>6</v>
      </c>
      <c r="AP80" s="400">
        <f t="shared" si="32"/>
        <v>6</v>
      </c>
      <c r="AQ80" s="400">
        <f t="shared" si="32"/>
        <v>6</v>
      </c>
      <c r="AR80" s="400">
        <f t="shared" si="32"/>
        <v>0</v>
      </c>
      <c r="AS80" s="400">
        <f t="shared" si="32"/>
        <v>0</v>
      </c>
      <c r="AT80" s="400">
        <f t="shared" si="32"/>
        <v>0</v>
      </c>
      <c r="AU80" s="400">
        <f t="shared" si="32"/>
        <v>0</v>
      </c>
      <c r="AV80" s="400">
        <f t="shared" si="32"/>
        <v>0</v>
      </c>
      <c r="AW80" s="400">
        <f t="shared" si="32"/>
        <v>0</v>
      </c>
      <c r="AX80" s="400">
        <f t="shared" si="32"/>
        <v>0</v>
      </c>
      <c r="AY80" s="400">
        <f t="shared" si="32"/>
        <v>0</v>
      </c>
      <c r="AZ80" s="400">
        <f t="shared" si="32"/>
        <v>0</v>
      </c>
      <c r="BA80" s="400">
        <f t="shared" si="32"/>
        <v>0</v>
      </c>
      <c r="BB80" s="400">
        <f t="shared" si="32"/>
        <v>0</v>
      </c>
      <c r="BC80" s="400">
        <f t="shared" si="32"/>
        <v>0</v>
      </c>
      <c r="BD80" s="400">
        <f t="shared" si="32"/>
        <v>0</v>
      </c>
      <c r="BE80" s="400">
        <f t="shared" si="32"/>
        <v>0</v>
      </c>
      <c r="BF80" s="400">
        <f t="shared" si="32"/>
        <v>0</v>
      </c>
      <c r="BG80" s="359"/>
    </row>
    <row r="81" spans="1:59" s="360" customFormat="1" ht="15.5" thickTop="1" thickBot="1">
      <c r="A81" s="353"/>
      <c r="B81" s="353"/>
      <c r="C81" s="116"/>
      <c r="D81" s="117"/>
      <c r="E81" s="401"/>
      <c r="F81" s="400"/>
      <c r="G81" s="401"/>
      <c r="H81" s="355"/>
      <c r="I81" s="402"/>
      <c r="J81" s="400"/>
      <c r="K81" s="403"/>
      <c r="L81" s="403"/>
      <c r="M81" s="400"/>
      <c r="N81" s="403"/>
      <c r="O81" s="403"/>
      <c r="P81" s="400"/>
      <c r="Q81" s="403"/>
      <c r="R81" s="403"/>
      <c r="S81" s="400"/>
      <c r="T81" s="403"/>
      <c r="U81" s="403"/>
      <c r="V81" s="400"/>
      <c r="W81" s="403"/>
      <c r="X81" s="403"/>
      <c r="Y81" s="401"/>
      <c r="Z81" s="355"/>
      <c r="AA81" s="404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0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5"/>
    </row>
    <row r="82" spans="1:59" ht="15" thickTop="1"/>
  </sheetData>
  <mergeCells count="2">
    <mergeCell ref="C3:C4"/>
    <mergeCell ref="D3:D4"/>
  </mergeCells>
  <conditionalFormatting sqref="AB81:BF1048457 AB79:BF79 AB5:BF77">
    <cfRule type="expression" dxfId="47" priority="7">
      <formula>_xlfn.ISFORMULA($AB5)</formula>
    </cfRule>
    <cfRule type="expression" dxfId="46" priority="8">
      <formula>COUNTA($AB5:$BF5)=0</formula>
    </cfRule>
  </conditionalFormatting>
  <conditionalFormatting sqref="AB80:BF80">
    <cfRule type="expression" dxfId="45" priority="5">
      <formula>_xlfn.ISFORMULA($AB80)</formula>
    </cfRule>
    <cfRule type="expression" dxfId="44" priority="6">
      <formula>COUNTA($AB80:$BF80)=0</formula>
    </cfRule>
  </conditionalFormatting>
  <conditionalFormatting sqref="K5:L80 N5:O80 Q5:R80 T5:U80 W5:X80">
    <cfRule type="expression" dxfId="43" priority="3">
      <formula>_xlfn.ISFORMULA($K5)</formula>
    </cfRule>
    <cfRule type="expression" dxfId="42" priority="4">
      <formula>COUNTA($K5:$L5)=0</formula>
    </cfRule>
  </conditionalFormatting>
  <conditionalFormatting sqref="AB1048573:BF1048576">
    <cfRule type="expression" dxfId="41" priority="9">
      <formula>_xlfn.ISFORMULA($AB1048573)</formula>
    </cfRule>
    <cfRule type="expression" dxfId="40" priority="10">
      <formula>COUNTA($AB70:$BF112)=0</formula>
    </cfRule>
  </conditionalFormatting>
  <conditionalFormatting sqref="AB1048502:BF1048572">
    <cfRule type="expression" dxfId="39" priority="11">
      <formula>_xlfn.ISFORMULA($AB1048502)</formula>
    </cfRule>
    <cfRule type="expression" dxfId="38" priority="12">
      <formula>COUNTA($AB43:$BF1048576)=0</formula>
    </cfRule>
  </conditionalFormatting>
  <conditionalFormatting sqref="AB78:BF78">
    <cfRule type="expression" dxfId="37" priority="1">
      <formula>_xlfn.ISFORMULA($AB78)</formula>
    </cfRule>
    <cfRule type="expression" dxfId="36" priority="2">
      <formula>COUNTA($AB78:$BF78)=0</formula>
    </cfRule>
  </conditionalFormatting>
  <conditionalFormatting sqref="AB1048459:BF1048501">
    <cfRule type="expression" dxfId="35" priority="13">
      <formula>_xlfn.ISFORMULA($AB1048459)</formula>
    </cfRule>
    <cfRule type="expression" dxfId="34" priority="14">
      <formula>COUNTA($AB1:$BF1048459)=0</formula>
    </cfRule>
  </conditionalFormatting>
  <conditionalFormatting sqref="AB1048458:BF1048458">
    <cfRule type="expression" dxfId="33" priority="15">
      <formula>_xlfn.ISFORMULA($AB1048458)</formula>
    </cfRule>
    <cfRule type="expression" dxfId="32" priority="16">
      <formula>COUNTA($AB1048458:$BF1048576)=0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A33FA-6F6C-452F-A133-E19461447E7A}">
  <dimension ref="A1:AS242"/>
  <sheetViews>
    <sheetView tabSelected="1" topLeftCell="A5" zoomScale="51" zoomScaleNormal="51" workbookViewId="0">
      <selection activeCell="S125" sqref="S125"/>
    </sheetView>
  </sheetViews>
  <sheetFormatPr defaultRowHeight="18.5"/>
  <cols>
    <col min="1" max="27" width="8.7265625" customWidth="1"/>
    <col min="28" max="28" width="8.7265625" style="407" customWidth="1"/>
    <col min="29" max="29" width="8.7265625" customWidth="1"/>
  </cols>
  <sheetData>
    <row r="1" spans="1:45">
      <c r="A1" t="s">
        <v>7</v>
      </c>
    </row>
    <row r="4" spans="1:45">
      <c r="D4" s="314"/>
    </row>
    <row r="5" spans="1:45" ht="33.5">
      <c r="B5" s="408" t="s">
        <v>584</v>
      </c>
      <c r="D5" s="313"/>
      <c r="V5" s="315"/>
    </row>
    <row r="6" spans="1:45">
      <c r="D6" s="313"/>
    </row>
    <row r="7" spans="1:45">
      <c r="D7" s="313"/>
      <c r="V7" s="323"/>
      <c r="AG7" s="325"/>
      <c r="AS7" s="316"/>
    </row>
    <row r="8" spans="1:45" ht="23.5">
      <c r="V8" s="318"/>
      <c r="AA8" s="315"/>
      <c r="AG8" s="318"/>
      <c r="AS8" s="318"/>
    </row>
    <row r="9" spans="1:45">
      <c r="V9" s="318"/>
      <c r="AB9" s="409" t="s">
        <v>569</v>
      </c>
      <c r="AG9" s="318"/>
      <c r="AS9" s="317"/>
    </row>
    <row r="10" spans="1:45">
      <c r="V10" s="317"/>
      <c r="AA10" s="316"/>
      <c r="AG10" s="317"/>
      <c r="AS10" s="320"/>
    </row>
    <row r="11" spans="1:45">
      <c r="V11" s="318"/>
      <c r="AB11" s="407" t="s">
        <v>586</v>
      </c>
      <c r="AG11" s="318"/>
      <c r="AS11" s="320"/>
    </row>
    <row r="12" spans="1:45">
      <c r="V12" s="318"/>
      <c r="AB12" s="410"/>
      <c r="AG12" s="318"/>
      <c r="AS12" s="317"/>
    </row>
    <row r="13" spans="1:45">
      <c r="V13" s="318"/>
      <c r="AB13" s="411" t="s">
        <v>587</v>
      </c>
      <c r="AG13" s="321"/>
      <c r="AS13" s="318"/>
    </row>
    <row r="14" spans="1:45">
      <c r="V14" s="318"/>
      <c r="AB14" s="410"/>
      <c r="AG14" s="321"/>
      <c r="AS14" s="318"/>
    </row>
    <row r="15" spans="1:45">
      <c r="V15" s="324"/>
      <c r="AB15" s="411" t="s">
        <v>588</v>
      </c>
      <c r="AG15" s="321"/>
      <c r="AS15" s="321"/>
    </row>
    <row r="16" spans="1:45">
      <c r="V16" s="317"/>
      <c r="AB16" s="410"/>
      <c r="AG16" s="317"/>
      <c r="AS16" s="321"/>
    </row>
    <row r="17" spans="22:45">
      <c r="V17" s="318"/>
      <c r="AA17" s="316"/>
      <c r="AB17" s="411" t="s">
        <v>589</v>
      </c>
      <c r="AG17" s="318"/>
      <c r="AS17" s="316"/>
    </row>
    <row r="18" spans="22:45">
      <c r="V18" s="318"/>
      <c r="AA18" s="318"/>
      <c r="AG18" s="318"/>
      <c r="AS18" s="318"/>
    </row>
    <row r="19" spans="22:45">
      <c r="V19" s="317"/>
      <c r="AA19" s="319"/>
      <c r="AB19" s="407" t="s">
        <v>590</v>
      </c>
      <c r="AG19" s="318"/>
      <c r="AS19" s="318"/>
    </row>
    <row r="20" spans="22:45">
      <c r="V20" s="319"/>
      <c r="AA20" s="318"/>
      <c r="AG20" s="318"/>
      <c r="AS20" s="318"/>
    </row>
    <row r="21" spans="22:45">
      <c r="AA21" s="318"/>
      <c r="AG21" s="317"/>
    </row>
    <row r="22" spans="22:45">
      <c r="V22" s="320"/>
      <c r="AA22" s="318"/>
      <c r="AB22" s="412" t="s">
        <v>568</v>
      </c>
      <c r="AG22" s="318"/>
    </row>
    <row r="23" spans="22:45">
      <c r="V23" s="320"/>
      <c r="AA23" s="321"/>
      <c r="AG23" s="318"/>
    </row>
    <row r="24" spans="22:45">
      <c r="AA24" s="321"/>
      <c r="AB24" s="407" t="s">
        <v>591</v>
      </c>
      <c r="AG24" s="317"/>
    </row>
    <row r="25" spans="22:45">
      <c r="AA25" s="321"/>
      <c r="AB25" s="407" t="s">
        <v>592</v>
      </c>
      <c r="AG25" s="322"/>
    </row>
    <row r="26" spans="22:45">
      <c r="AA26" s="321"/>
      <c r="AG26" s="322"/>
    </row>
    <row r="27" spans="22:45">
      <c r="AA27" s="321"/>
      <c r="AB27" s="413" t="s">
        <v>570</v>
      </c>
      <c r="AG27" s="322"/>
    </row>
    <row r="28" spans="22:45">
      <c r="V28" s="318"/>
      <c r="AA28" s="321"/>
      <c r="AB28" s="410"/>
      <c r="AG28" s="322"/>
    </row>
    <row r="29" spans="22:45">
      <c r="AB29" s="410" t="s">
        <v>593</v>
      </c>
      <c r="AG29" s="322"/>
    </row>
    <row r="30" spans="22:45">
      <c r="AB30" s="410"/>
      <c r="AG30" s="317"/>
    </row>
    <row r="31" spans="22:45">
      <c r="AB31" s="410" t="s">
        <v>594</v>
      </c>
      <c r="AG31" s="318"/>
    </row>
    <row r="32" spans="22:45">
      <c r="AA32" s="316"/>
      <c r="AB32" s="410"/>
      <c r="AG32" s="318"/>
    </row>
    <row r="33" spans="27:33">
      <c r="AA33" s="318"/>
      <c r="AB33" s="410" t="s">
        <v>595</v>
      </c>
      <c r="AG33" s="318"/>
    </row>
    <row r="34" spans="27:33">
      <c r="AA34" s="319"/>
      <c r="AB34" s="410"/>
      <c r="AG34" s="318"/>
    </row>
    <row r="35" spans="27:33">
      <c r="AA35" s="318"/>
      <c r="AB35" s="410" t="s">
        <v>596</v>
      </c>
    </row>
    <row r="36" spans="27:33">
      <c r="AA36" s="318"/>
    </row>
    <row r="37" spans="27:33">
      <c r="AA37" s="321"/>
    </row>
    <row r="38" spans="27:33">
      <c r="AA38" s="321"/>
      <c r="AB38" s="414" t="s">
        <v>571</v>
      </c>
    </row>
    <row r="39" spans="27:33">
      <c r="AA39" s="321"/>
    </row>
    <row r="40" spans="27:33">
      <c r="AA40" s="318"/>
      <c r="AB40" s="407" t="s">
        <v>597</v>
      </c>
    </row>
    <row r="41" spans="27:33">
      <c r="AA41" s="319"/>
      <c r="AB41" s="407" t="s">
        <v>598</v>
      </c>
    </row>
    <row r="42" spans="27:33">
      <c r="AA42" s="318"/>
    </row>
    <row r="43" spans="27:33">
      <c r="AA43" s="318"/>
      <c r="AB43" s="413" t="s">
        <v>570</v>
      </c>
    </row>
    <row r="44" spans="27:33">
      <c r="AA44" s="321"/>
      <c r="AB44" s="410"/>
    </row>
    <row r="45" spans="27:33">
      <c r="AA45" s="321"/>
      <c r="AB45" s="410" t="s">
        <v>599</v>
      </c>
    </row>
    <row r="46" spans="27:33">
      <c r="AA46" s="321"/>
      <c r="AB46" s="410"/>
    </row>
    <row r="47" spans="27:33">
      <c r="AA47" s="321"/>
      <c r="AB47" s="410" t="s">
        <v>600</v>
      </c>
    </row>
    <row r="48" spans="27:33">
      <c r="AA48" s="321"/>
      <c r="AB48" s="410"/>
    </row>
    <row r="49" spans="5:28">
      <c r="AA49" s="321"/>
      <c r="AB49" s="410" t="s">
        <v>601</v>
      </c>
    </row>
    <row r="50" spans="5:28">
      <c r="AB50" s="410"/>
    </row>
    <row r="51" spans="5:28">
      <c r="AB51" s="410" t="s">
        <v>602</v>
      </c>
    </row>
    <row r="52" spans="5:28">
      <c r="E52" s="314"/>
    </row>
    <row r="53" spans="5:28">
      <c r="E53" s="313"/>
      <c r="AA53" s="318"/>
    </row>
    <row r="54" spans="5:28">
      <c r="E54" s="313"/>
      <c r="AA54" s="319"/>
      <c r="AB54" s="415" t="s">
        <v>572</v>
      </c>
    </row>
    <row r="55" spans="5:28">
      <c r="AA55" s="318"/>
    </row>
    <row r="56" spans="5:28">
      <c r="AA56" s="319"/>
      <c r="AB56" s="407" t="s">
        <v>603</v>
      </c>
    </row>
    <row r="57" spans="5:28">
      <c r="AA57" s="318"/>
      <c r="AB57" s="407" t="s">
        <v>573</v>
      </c>
    </row>
    <row r="58" spans="5:28">
      <c r="AA58" s="319"/>
    </row>
    <row r="59" spans="5:28">
      <c r="AA59" s="318"/>
      <c r="AB59" s="413" t="s">
        <v>570</v>
      </c>
    </row>
    <row r="60" spans="5:28">
      <c r="AA60" s="318"/>
      <c r="AB60" s="410"/>
    </row>
    <row r="61" spans="5:28">
      <c r="AA61" s="321"/>
      <c r="AB61" s="410" t="s">
        <v>604</v>
      </c>
    </row>
    <row r="62" spans="5:28">
      <c r="AA62" s="321"/>
      <c r="AB62" s="410"/>
    </row>
    <row r="63" spans="5:28">
      <c r="AA63" s="321"/>
      <c r="AB63" s="410" t="s">
        <v>605</v>
      </c>
    </row>
    <row r="64" spans="5:28">
      <c r="AA64" s="321"/>
      <c r="AB64" s="410"/>
    </row>
    <row r="65" spans="27:28">
      <c r="AA65" s="321"/>
      <c r="AB65" s="410" t="s">
        <v>574</v>
      </c>
    </row>
    <row r="66" spans="27:28">
      <c r="AA66" s="321"/>
      <c r="AB66" s="410"/>
    </row>
    <row r="67" spans="27:28">
      <c r="AB67" s="410" t="s">
        <v>606</v>
      </c>
    </row>
    <row r="69" spans="27:28">
      <c r="AA69" s="316"/>
    </row>
    <row r="70" spans="27:28">
      <c r="AA70" s="318"/>
      <c r="AB70" s="416" t="s">
        <v>575</v>
      </c>
    </row>
    <row r="71" spans="27:28">
      <c r="AA71" s="319"/>
    </row>
    <row r="72" spans="27:28">
      <c r="AA72" s="318"/>
      <c r="AB72" s="407" t="s">
        <v>607</v>
      </c>
    </row>
    <row r="73" spans="27:28">
      <c r="AA73" s="318"/>
      <c r="AB73" s="410"/>
    </row>
    <row r="74" spans="27:28">
      <c r="AA74" s="321"/>
      <c r="AB74" s="410" t="s">
        <v>576</v>
      </c>
    </row>
    <row r="75" spans="27:28">
      <c r="AA75" s="321"/>
      <c r="AB75" s="410"/>
    </row>
    <row r="76" spans="27:28">
      <c r="AA76" s="321"/>
      <c r="AB76" s="410" t="s">
        <v>577</v>
      </c>
    </row>
    <row r="77" spans="27:28">
      <c r="AA77" s="321"/>
      <c r="AB77" s="410"/>
    </row>
    <row r="78" spans="27:28">
      <c r="AA78" s="406"/>
      <c r="AB78" s="410" t="s">
        <v>578</v>
      </c>
    </row>
    <row r="79" spans="27:28">
      <c r="AA79" s="406"/>
      <c r="AB79" s="410"/>
    </row>
    <row r="80" spans="27:28">
      <c r="AA80" s="406"/>
      <c r="AB80" s="410" t="s">
        <v>579</v>
      </c>
    </row>
    <row r="81" spans="2:28">
      <c r="AA81" s="406"/>
    </row>
    <row r="82" spans="2:28" ht="28.5">
      <c r="B82" s="418">
        <v>1</v>
      </c>
      <c r="P82" s="418">
        <v>2</v>
      </c>
      <c r="AA82" s="321"/>
    </row>
    <row r="83" spans="2:28">
      <c r="AA83" s="321"/>
    </row>
    <row r="84" spans="2:28">
      <c r="AA84" s="321"/>
      <c r="AB84" s="409" t="s">
        <v>580</v>
      </c>
    </row>
    <row r="85" spans="2:28">
      <c r="AA85" s="321"/>
    </row>
    <row r="86" spans="2:28">
      <c r="AB86" s="407" t="s">
        <v>581</v>
      </c>
    </row>
    <row r="87" spans="2:28">
      <c r="AB87" s="410"/>
    </row>
    <row r="88" spans="2:28">
      <c r="AB88" s="410" t="s">
        <v>608</v>
      </c>
    </row>
    <row r="89" spans="2:28" ht="23.5">
      <c r="AA89" s="315"/>
      <c r="AB89" s="410"/>
    </row>
    <row r="90" spans="2:28">
      <c r="AA90" s="318"/>
      <c r="AB90" s="410"/>
    </row>
    <row r="91" spans="2:28">
      <c r="AA91" s="318"/>
      <c r="AB91" s="417"/>
    </row>
    <row r="92" spans="2:28">
      <c r="AA92" s="318"/>
      <c r="AB92" s="417" t="s">
        <v>609</v>
      </c>
    </row>
    <row r="93" spans="2:28">
      <c r="AA93" s="318"/>
      <c r="AB93" s="410"/>
    </row>
    <row r="94" spans="2:28">
      <c r="AA94" s="318"/>
      <c r="AB94" s="410" t="s">
        <v>610</v>
      </c>
    </row>
    <row r="95" spans="2:28">
      <c r="AA95" s="318"/>
      <c r="AB95" s="410"/>
    </row>
    <row r="96" spans="2:28">
      <c r="AB96" s="410" t="s">
        <v>611</v>
      </c>
    </row>
    <row r="97" spans="2:28">
      <c r="AB97" s="410" t="s">
        <v>612</v>
      </c>
    </row>
    <row r="98" spans="2:28">
      <c r="AB98" s="410"/>
    </row>
    <row r="99" spans="2:28" ht="23.5">
      <c r="AA99" s="315"/>
      <c r="AB99" s="410" t="s">
        <v>582</v>
      </c>
    </row>
    <row r="100" spans="2:28">
      <c r="AB100" s="410"/>
    </row>
    <row r="101" spans="2:28">
      <c r="AB101" s="410" t="s">
        <v>613</v>
      </c>
    </row>
    <row r="102" spans="2:28">
      <c r="AA102" s="318"/>
      <c r="AB102" s="410"/>
    </row>
    <row r="103" spans="2:28">
      <c r="AA103" s="319"/>
      <c r="AB103" s="410" t="s">
        <v>614</v>
      </c>
    </row>
    <row r="104" spans="2:28" ht="28.5">
      <c r="B104" s="418">
        <v>3</v>
      </c>
      <c r="P104" s="418">
        <v>4</v>
      </c>
      <c r="AA104" s="318"/>
    </row>
    <row r="105" spans="2:28">
      <c r="AA105" s="318"/>
    </row>
    <row r="106" spans="2:28">
      <c r="AA106" s="321"/>
    </row>
    <row r="107" spans="2:28">
      <c r="AA107" s="321"/>
      <c r="AB107" s="409" t="s">
        <v>583</v>
      </c>
    </row>
    <row r="108" spans="2:28">
      <c r="AA108" s="318"/>
      <c r="AB108" s="410"/>
    </row>
    <row r="109" spans="2:28">
      <c r="AA109" s="318"/>
      <c r="AB109" s="410" t="s">
        <v>615</v>
      </c>
    </row>
    <row r="110" spans="2:28">
      <c r="AA110" s="318"/>
      <c r="AB110" s="410"/>
    </row>
    <row r="111" spans="2:28">
      <c r="AA111" s="318"/>
      <c r="AB111" s="410" t="s">
        <v>616</v>
      </c>
    </row>
    <row r="112" spans="2:28">
      <c r="AA112" s="318"/>
      <c r="AB112" s="410"/>
    </row>
    <row r="113" spans="3:28">
      <c r="AA113" s="318"/>
      <c r="AB113" s="410"/>
    </row>
    <row r="114" spans="3:28">
      <c r="AA114" s="318"/>
      <c r="AB114" s="410"/>
    </row>
    <row r="115" spans="3:28">
      <c r="AA115" s="318"/>
    </row>
    <row r="116" spans="3:28">
      <c r="AA116" s="318"/>
    </row>
    <row r="124" spans="3:28" ht="33.5">
      <c r="C124" s="408" t="s">
        <v>585</v>
      </c>
    </row>
    <row r="127" spans="3:28" ht="23.5">
      <c r="AB127" s="315" t="s">
        <v>617</v>
      </c>
    </row>
    <row r="128" spans="3:28" ht="14.5">
      <c r="AB128"/>
    </row>
    <row r="129" spans="28:28" ht="14.5">
      <c r="AB129" t="s">
        <v>618</v>
      </c>
    </row>
    <row r="130" spans="28:28" ht="14.5">
      <c r="AB130" t="s">
        <v>619</v>
      </c>
    </row>
    <row r="131" spans="28:28" ht="14.5">
      <c r="AB131"/>
    </row>
    <row r="132" spans="28:28" ht="14.5">
      <c r="AB132" t="s">
        <v>620</v>
      </c>
    </row>
    <row r="133" spans="28:28" ht="14.5">
      <c r="AB133" s="317" t="s">
        <v>621</v>
      </c>
    </row>
    <row r="134" spans="28:28" ht="14.5">
      <c r="AB134"/>
    </row>
    <row r="135" spans="28:28" ht="14.5">
      <c r="AB135"/>
    </row>
    <row r="136" spans="28:28" ht="14.5">
      <c r="AB136"/>
    </row>
    <row r="137" spans="28:28" ht="17.5">
      <c r="AB137" s="419" t="s">
        <v>622</v>
      </c>
    </row>
    <row r="138" spans="28:28" ht="14.5">
      <c r="AB138"/>
    </row>
    <row r="139" spans="28:28" ht="14.5">
      <c r="AB139" t="s">
        <v>623</v>
      </c>
    </row>
    <row r="140" spans="28:28" ht="14.5">
      <c r="AB140" t="s">
        <v>624</v>
      </c>
    </row>
    <row r="141" spans="28:28" ht="14.5">
      <c r="AB141"/>
    </row>
    <row r="142" spans="28:28" ht="14.5">
      <c r="AB142" s="317" t="s">
        <v>625</v>
      </c>
    </row>
    <row r="143" spans="28:28" ht="14.5">
      <c r="AB143" s="318"/>
    </row>
    <row r="144" spans="28:28" ht="14.5">
      <c r="AB144" s="318" t="s">
        <v>626</v>
      </c>
    </row>
    <row r="145" spans="28:28" ht="14.5">
      <c r="AB145" s="318"/>
    </row>
    <row r="146" spans="28:28" ht="14.5">
      <c r="AB146" s="318" t="s">
        <v>627</v>
      </c>
    </row>
    <row r="147" spans="28:28" ht="14.5">
      <c r="AB147" s="318"/>
    </row>
    <row r="148" spans="28:28" ht="14.5">
      <c r="AB148" s="318" t="s">
        <v>628</v>
      </c>
    </row>
    <row r="149" spans="28:28" ht="14.5">
      <c r="AB149"/>
    </row>
    <row r="150" spans="28:28" ht="14.5">
      <c r="AB150" s="317" t="s">
        <v>570</v>
      </c>
    </row>
    <row r="151" spans="28:28" ht="14.5">
      <c r="AB151" s="318"/>
    </row>
    <row r="152" spans="28:28" ht="14.5">
      <c r="AB152" s="318" t="s">
        <v>629</v>
      </c>
    </row>
    <row r="153" spans="28:28" ht="14.5">
      <c r="AB153" s="318"/>
    </row>
    <row r="154" spans="28:28" ht="14.5">
      <c r="AB154" s="318" t="s">
        <v>630</v>
      </c>
    </row>
    <row r="155" spans="28:28" ht="14.5">
      <c r="AB155" s="318"/>
    </row>
    <row r="156" spans="28:28" ht="14.5">
      <c r="AB156" s="318" t="s">
        <v>631</v>
      </c>
    </row>
    <row r="157" spans="28:28" ht="14.5">
      <c r="AB157" s="318"/>
    </row>
    <row r="158" spans="28:28" ht="14.5">
      <c r="AB158" s="318" t="s">
        <v>632</v>
      </c>
    </row>
    <row r="159" spans="28:28" ht="14.5">
      <c r="AB159"/>
    </row>
    <row r="160" spans="28:28" ht="14.5">
      <c r="AB160"/>
    </row>
    <row r="161" spans="28:28" ht="14.5">
      <c r="AB161"/>
    </row>
    <row r="162" spans="28:28" ht="17.5">
      <c r="AB162" s="325" t="s">
        <v>633</v>
      </c>
    </row>
    <row r="163" spans="28:28" ht="14.5">
      <c r="AB163"/>
    </row>
    <row r="164" spans="28:28" ht="14.5">
      <c r="AB164" t="s">
        <v>634</v>
      </c>
    </row>
    <row r="165" spans="28:28" ht="14.5">
      <c r="AB165" t="s">
        <v>635</v>
      </c>
    </row>
    <row r="166" spans="28:28" ht="14.5">
      <c r="AB166"/>
    </row>
    <row r="167" spans="28:28" ht="14.5">
      <c r="AB167" s="317" t="s">
        <v>636</v>
      </c>
    </row>
    <row r="168" spans="28:28" ht="14.5">
      <c r="AB168" s="318"/>
    </row>
    <row r="169" spans="28:28" ht="14.5">
      <c r="AB169" s="318" t="s">
        <v>637</v>
      </c>
    </row>
    <row r="170" spans="28:28" ht="14.5">
      <c r="AB170" s="318"/>
    </row>
    <row r="171" spans="28:28" ht="14.5">
      <c r="AB171" s="318" t="s">
        <v>638</v>
      </c>
    </row>
    <row r="172" spans="28:28" ht="14.5">
      <c r="AB172" s="318"/>
    </row>
    <row r="173" spans="28:28" ht="14.5">
      <c r="AB173" s="318" t="s">
        <v>639</v>
      </c>
    </row>
    <row r="174" spans="28:28" ht="14.5">
      <c r="AB174" s="318"/>
    </row>
    <row r="175" spans="28:28" ht="14.5">
      <c r="AB175" s="318" t="s">
        <v>640</v>
      </c>
    </row>
    <row r="176" spans="28:28" ht="14.5">
      <c r="AB176" s="318"/>
    </row>
    <row r="177" spans="28:28" ht="14.5">
      <c r="AB177" s="318" t="s">
        <v>641</v>
      </c>
    </row>
    <row r="178" spans="28:28" ht="14.5">
      <c r="AB178"/>
    </row>
    <row r="179" spans="28:28" ht="14.5">
      <c r="AB179"/>
    </row>
    <row r="180" spans="28:28" ht="14.5">
      <c r="AB180"/>
    </row>
    <row r="181" spans="28:28" ht="17.5">
      <c r="AB181" s="420" t="s">
        <v>642</v>
      </c>
    </row>
    <row r="182" spans="28:28" ht="14.5">
      <c r="AB182"/>
    </row>
    <row r="183" spans="28:28" ht="14.5">
      <c r="AB183" t="s">
        <v>643</v>
      </c>
    </row>
    <row r="184" spans="28:28" ht="14.5">
      <c r="AB184" t="s">
        <v>644</v>
      </c>
    </row>
    <row r="185" spans="28:28" ht="14.5">
      <c r="AB185"/>
    </row>
    <row r="186" spans="28:28" ht="14.5">
      <c r="AB186" s="317" t="s">
        <v>636</v>
      </c>
    </row>
    <row r="187" spans="28:28" ht="14.5">
      <c r="AB187" s="318"/>
    </row>
    <row r="188" spans="28:28" ht="14.5">
      <c r="AB188" s="318" t="s">
        <v>645</v>
      </c>
    </row>
    <row r="189" spans="28:28" ht="14.5">
      <c r="AB189" s="318"/>
    </row>
    <row r="190" spans="28:28" ht="14.5">
      <c r="AB190" s="318" t="s">
        <v>646</v>
      </c>
    </row>
    <row r="191" spans="28:28" ht="14.5">
      <c r="AB191" s="318"/>
    </row>
    <row r="192" spans="28:28" ht="14.5">
      <c r="AB192" s="318" t="s">
        <v>647</v>
      </c>
    </row>
    <row r="193" spans="28:28" ht="14.5">
      <c r="AB193" s="318"/>
    </row>
    <row r="194" spans="28:28" ht="14.5">
      <c r="AB194" s="318" t="s">
        <v>648</v>
      </c>
    </row>
    <row r="195" spans="28:28" ht="14.5">
      <c r="AB195"/>
    </row>
    <row r="196" spans="28:28" ht="14.5">
      <c r="AB196"/>
    </row>
    <row r="197" spans="28:28" ht="14.5">
      <c r="AB197"/>
    </row>
    <row r="198" spans="28:28" ht="17.5">
      <c r="AB198" s="323" t="s">
        <v>649</v>
      </c>
    </row>
    <row r="199" spans="28:28" ht="14.5">
      <c r="AB199"/>
    </row>
    <row r="200" spans="28:28" ht="14.5">
      <c r="AB200" t="s">
        <v>650</v>
      </c>
    </row>
    <row r="201" spans="28:28" ht="14.5">
      <c r="AB201" t="s">
        <v>651</v>
      </c>
    </row>
    <row r="202" spans="28:28" ht="14.5">
      <c r="AB202"/>
    </row>
    <row r="203" spans="28:28" ht="14.5">
      <c r="AB203" s="317" t="s">
        <v>652</v>
      </c>
    </row>
    <row r="204" spans="28:28" ht="14.5">
      <c r="AB204" s="318"/>
    </row>
    <row r="205" spans="28:28" ht="14.5">
      <c r="AB205" s="318" t="s">
        <v>653</v>
      </c>
    </row>
    <row r="206" spans="28:28" ht="14.5">
      <c r="AB206" s="318"/>
    </row>
    <row r="207" spans="28:28" ht="14.5">
      <c r="AB207" s="318" t="s">
        <v>654</v>
      </c>
    </row>
    <row r="208" spans="28:28" ht="14.5">
      <c r="AB208" s="318"/>
    </row>
    <row r="209" spans="28:28" ht="14.5">
      <c r="AB209" s="318" t="s">
        <v>655</v>
      </c>
    </row>
    <row r="210" spans="28:28" ht="14.5">
      <c r="AB210" s="318"/>
    </row>
    <row r="211" spans="28:28" ht="14.5">
      <c r="AB211" s="318" t="s">
        <v>656</v>
      </c>
    </row>
    <row r="212" spans="28:28" ht="14.5">
      <c r="AB212"/>
    </row>
    <row r="213" spans="28:28" ht="14.5">
      <c r="AB213"/>
    </row>
    <row r="214" spans="28:28" ht="14.5">
      <c r="AB214"/>
    </row>
    <row r="215" spans="28:28" ht="14.5">
      <c r="AB215"/>
    </row>
    <row r="216" spans="28:28" ht="23.5">
      <c r="AB216" s="315" t="s">
        <v>657</v>
      </c>
    </row>
    <row r="217" spans="28:28" ht="14.5">
      <c r="AB217" s="318"/>
    </row>
    <row r="218" spans="28:28" ht="14.5">
      <c r="AB218" s="318" t="s">
        <v>658</v>
      </c>
    </row>
    <row r="219" spans="28:28" ht="14.5">
      <c r="AB219" s="318"/>
    </row>
    <row r="220" spans="28:28" ht="14.5">
      <c r="AB220" s="318"/>
    </row>
    <row r="221" spans="28:28" ht="14.5">
      <c r="AB221" s="321"/>
    </row>
    <row r="222" spans="28:28" ht="14.5">
      <c r="AB222" s="321" t="s">
        <v>659</v>
      </c>
    </row>
    <row r="223" spans="28:28" ht="14.5">
      <c r="AB223" s="318"/>
    </row>
    <row r="224" spans="28:28" ht="14.5">
      <c r="AB224" s="318" t="s">
        <v>660</v>
      </c>
    </row>
    <row r="225" spans="28:28" ht="14.5">
      <c r="AB225" s="318"/>
    </row>
    <row r="226" spans="28:28" ht="14.5">
      <c r="AB226" s="318" t="s">
        <v>661</v>
      </c>
    </row>
    <row r="227" spans="28:28" ht="14.5">
      <c r="AB227" s="318"/>
    </row>
    <row r="228" spans="28:28" ht="14.5">
      <c r="AB228" s="318" t="s">
        <v>662</v>
      </c>
    </row>
    <row r="229" spans="28:28" ht="14.5">
      <c r="AB229" s="318"/>
    </row>
    <row r="230" spans="28:28" ht="14.5">
      <c r="AB230" s="318" t="s">
        <v>663</v>
      </c>
    </row>
    <row r="231" spans="28:28" ht="14.5">
      <c r="AB231"/>
    </row>
    <row r="232" spans="28:28" ht="14.5">
      <c r="AB232"/>
    </row>
    <row r="233" spans="28:28" ht="14.5">
      <c r="AB233"/>
    </row>
    <row r="234" spans="28:28" ht="23.5">
      <c r="AB234" s="315" t="s">
        <v>664</v>
      </c>
    </row>
    <row r="235" spans="28:28" ht="14.5">
      <c r="AB235" s="318"/>
    </row>
    <row r="236" spans="28:28" ht="14.5">
      <c r="AB236" s="318" t="s">
        <v>665</v>
      </c>
    </row>
    <row r="237" spans="28:28" ht="14.5">
      <c r="AB237" s="318"/>
    </row>
    <row r="238" spans="28:28" ht="14.5">
      <c r="AB238" s="318" t="s">
        <v>666</v>
      </c>
    </row>
    <row r="239" spans="28:28" ht="14.5">
      <c r="AB239" s="318"/>
    </row>
    <row r="240" spans="28:28" ht="14.5">
      <c r="AB240" s="318" t="s">
        <v>667</v>
      </c>
    </row>
    <row r="241" spans="28:28" ht="14.5">
      <c r="AB241" s="318"/>
    </row>
    <row r="242" spans="28:28" ht="14.5">
      <c r="AB242" s="318" t="s">
        <v>668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452F8-2A25-4083-9060-F0EB76C30B6D}">
  <dimension ref="C1:DA83"/>
  <sheetViews>
    <sheetView zoomScale="60" zoomScaleNormal="60" workbookViewId="0">
      <pane xSplit="4" ySplit="3" topLeftCell="E5" activePane="bottomRight" state="frozen"/>
      <selection pane="topRight" activeCell="E1" sqref="E1"/>
      <selection pane="bottomLeft" activeCell="A4" sqref="A4"/>
      <selection pane="bottomRight" activeCell="BJ21" sqref="BJ21"/>
    </sheetView>
  </sheetViews>
  <sheetFormatPr defaultColWidth="24.6328125" defaultRowHeight="14.5" outlineLevelRow="1" outlineLevelCol="1"/>
  <cols>
    <col min="1" max="2" width="1.6328125" customWidth="1"/>
    <col min="3" max="3" width="7.453125" style="57" customWidth="1"/>
    <col min="4" max="4" width="34.90625" style="31" customWidth="1"/>
    <col min="5" max="5" width="20.54296875" style="31" customWidth="1"/>
    <col min="6" max="7" width="20.54296875" style="31" hidden="1" customWidth="1" outlineLevel="1"/>
    <col min="8" max="8" width="6.6328125" customWidth="1" collapsed="1"/>
    <col min="9" max="9" width="17.90625" style="31" customWidth="1"/>
    <col min="10" max="13" width="14.08984375" style="31" hidden="1" customWidth="1" outlineLevel="1"/>
    <col min="14" max="14" width="13.36328125" style="31" hidden="1" customWidth="1" outlineLevel="1"/>
    <col min="15" max="15" width="14.54296875" style="31" hidden="1" customWidth="1" outlineLevel="1"/>
    <col min="16" max="16" width="13.36328125" style="31" hidden="1" customWidth="1" outlineLevel="1"/>
    <col min="17" max="17" width="24.6328125" style="31" collapsed="1"/>
    <col min="18" max="24" width="14.08984375" style="31" hidden="1" customWidth="1" outlineLevel="1"/>
    <col min="25" max="25" width="24.6328125" style="31" collapsed="1"/>
    <col min="26" max="32" width="14.08984375" style="31" hidden="1" customWidth="1" outlineLevel="1"/>
    <col min="33" max="33" width="24.6328125" style="31" collapsed="1"/>
    <col min="34" max="40" width="14.08984375" style="31" hidden="1" customWidth="1" outlineLevel="1"/>
    <col min="41" max="41" width="24.6328125" style="31" collapsed="1"/>
    <col min="42" max="48" width="14.08984375" style="31" hidden="1" customWidth="1" outlineLevel="1"/>
    <col min="49" max="49" width="24.6328125" style="31" collapsed="1"/>
    <col min="50" max="56" width="14.08984375" style="31" hidden="1" customWidth="1" outlineLevel="1"/>
    <col min="57" max="57" width="24.6328125" style="31" collapsed="1"/>
    <col min="58" max="61" width="14.08984375" style="31" customWidth="1" outlineLevel="1"/>
    <col min="62" max="62" width="18.1796875" style="31" customWidth="1" outlineLevel="1"/>
    <col min="63" max="63" width="14.08984375" style="31" customWidth="1" outlineLevel="1"/>
    <col min="64" max="64" width="17.26953125" style="31" customWidth="1" outlineLevel="1"/>
    <col min="65" max="65" width="24.6328125" style="31"/>
    <col min="66" max="72" width="14.08984375" style="31" hidden="1" customWidth="1" outlineLevel="1"/>
    <col min="73" max="73" width="24.6328125" style="31" collapsed="1"/>
    <col min="74" max="80" width="14.08984375" style="31" hidden="1" customWidth="1" outlineLevel="1"/>
    <col min="81" max="81" width="24.6328125" style="31" collapsed="1"/>
    <col min="82" max="88" width="14.08984375" style="31" hidden="1" customWidth="1" outlineLevel="1"/>
    <col min="89" max="89" width="24.6328125" style="31" collapsed="1"/>
    <col min="90" max="96" width="14.08984375" style="31" hidden="1" customWidth="1" outlineLevel="1"/>
    <col min="97" max="97" width="24.6328125" style="31" collapsed="1"/>
    <col min="98" max="104" width="14.08984375" style="31" hidden="1" customWidth="1" outlineLevel="1"/>
    <col min="105" max="105" width="6.6328125" customWidth="1" collapsed="1"/>
    <col min="106" max="106" width="17.453125" customWidth="1"/>
  </cols>
  <sheetData>
    <row r="1" spans="3:105" ht="6" customHeight="1"/>
    <row r="2" spans="3:105" ht="6" customHeight="1" thickBot="1"/>
    <row r="3" spans="3:105" ht="29.5" thickTop="1">
      <c r="C3" s="104" t="s">
        <v>234</v>
      </c>
      <c r="D3" s="105" t="s">
        <v>156</v>
      </c>
      <c r="E3" s="106">
        <v>45658</v>
      </c>
      <c r="F3" s="305" t="s">
        <v>323</v>
      </c>
      <c r="G3" s="106" t="s">
        <v>230</v>
      </c>
      <c r="I3" s="226">
        <f>DATE(YEAR($E$3),1,1)</f>
        <v>45658</v>
      </c>
      <c r="J3" s="227" t="s">
        <v>2</v>
      </c>
      <c r="K3" s="227" t="s">
        <v>3</v>
      </c>
      <c r="L3" s="227" t="s">
        <v>4</v>
      </c>
      <c r="M3" s="227" t="s">
        <v>5</v>
      </c>
      <c r="N3" s="227" t="s">
        <v>6</v>
      </c>
      <c r="O3" s="227" t="s">
        <v>323</v>
      </c>
      <c r="P3" s="227" t="s">
        <v>230</v>
      </c>
      <c r="Q3" s="228">
        <f>DATE(YEAR($E$3),2,1)</f>
        <v>45689</v>
      </c>
      <c r="R3" s="228" t="s">
        <v>2</v>
      </c>
      <c r="S3" s="228" t="s">
        <v>3</v>
      </c>
      <c r="T3" s="228" t="s">
        <v>4</v>
      </c>
      <c r="U3" s="228" t="s">
        <v>5</v>
      </c>
      <c r="V3" s="228" t="s">
        <v>6</v>
      </c>
      <c r="W3" s="228" t="s">
        <v>323</v>
      </c>
      <c r="X3" s="228" t="s">
        <v>230</v>
      </c>
      <c r="Y3" s="229">
        <f>DATE(YEAR($E$3),3,1)</f>
        <v>45717</v>
      </c>
      <c r="Z3" s="229" t="s">
        <v>2</v>
      </c>
      <c r="AA3" s="229" t="s">
        <v>3</v>
      </c>
      <c r="AB3" s="229" t="s">
        <v>4</v>
      </c>
      <c r="AC3" s="229" t="s">
        <v>5</v>
      </c>
      <c r="AD3" s="229" t="s">
        <v>6</v>
      </c>
      <c r="AE3" s="229" t="s">
        <v>323</v>
      </c>
      <c r="AF3" s="229" t="s">
        <v>230</v>
      </c>
      <c r="AG3" s="230">
        <f>DATE(YEAR($E$3),4,1)</f>
        <v>45748</v>
      </c>
      <c r="AH3" s="230" t="s">
        <v>2</v>
      </c>
      <c r="AI3" s="230" t="s">
        <v>3</v>
      </c>
      <c r="AJ3" s="230" t="s">
        <v>4</v>
      </c>
      <c r="AK3" s="230" t="s">
        <v>5</v>
      </c>
      <c r="AL3" s="230" t="s">
        <v>6</v>
      </c>
      <c r="AM3" s="230" t="s">
        <v>323</v>
      </c>
      <c r="AN3" s="230" t="s">
        <v>230</v>
      </c>
      <c r="AO3" s="227">
        <f>DATE(YEAR($E$3),5,1)</f>
        <v>45778</v>
      </c>
      <c r="AP3" s="227" t="s">
        <v>2</v>
      </c>
      <c r="AQ3" s="227" t="s">
        <v>3</v>
      </c>
      <c r="AR3" s="227" t="s">
        <v>4</v>
      </c>
      <c r="AS3" s="227" t="s">
        <v>5</v>
      </c>
      <c r="AT3" s="227" t="s">
        <v>6</v>
      </c>
      <c r="AU3" s="227" t="s">
        <v>323</v>
      </c>
      <c r="AV3" s="227" t="s">
        <v>230</v>
      </c>
      <c r="AW3" s="228">
        <f>DATE(YEAR($E$3),6,1)</f>
        <v>45809</v>
      </c>
      <c r="AX3" s="228" t="s">
        <v>2</v>
      </c>
      <c r="AY3" s="228" t="s">
        <v>3</v>
      </c>
      <c r="AZ3" s="228" t="s">
        <v>4</v>
      </c>
      <c r="BA3" s="228" t="s">
        <v>5</v>
      </c>
      <c r="BB3" s="228" t="s">
        <v>6</v>
      </c>
      <c r="BC3" s="228" t="s">
        <v>323</v>
      </c>
      <c r="BD3" s="228" t="s">
        <v>230</v>
      </c>
      <c r="BE3" s="229">
        <f>DATE(YEAR($E$3),7,1)</f>
        <v>45839</v>
      </c>
      <c r="BF3" s="229" t="s">
        <v>2</v>
      </c>
      <c r="BG3" s="229" t="s">
        <v>3</v>
      </c>
      <c r="BH3" s="229" t="s">
        <v>4</v>
      </c>
      <c r="BI3" s="229" t="s">
        <v>5</v>
      </c>
      <c r="BJ3" s="229" t="s">
        <v>6</v>
      </c>
      <c r="BK3" s="229" t="s">
        <v>323</v>
      </c>
      <c r="BL3" s="229" t="s">
        <v>230</v>
      </c>
      <c r="BM3" s="230">
        <f>DATE(YEAR($E$3),8,1)</f>
        <v>45870</v>
      </c>
      <c r="BN3" s="230" t="s">
        <v>2</v>
      </c>
      <c r="BO3" s="230" t="s">
        <v>3</v>
      </c>
      <c r="BP3" s="230" t="s">
        <v>4</v>
      </c>
      <c r="BQ3" s="230" t="s">
        <v>5</v>
      </c>
      <c r="BR3" s="230" t="s">
        <v>6</v>
      </c>
      <c r="BS3" s="230" t="s">
        <v>323</v>
      </c>
      <c r="BT3" s="230" t="s">
        <v>230</v>
      </c>
      <c r="BU3" s="227">
        <f>DATE(YEAR($E$3),9,1)</f>
        <v>45901</v>
      </c>
      <c r="BV3" s="227" t="s">
        <v>2</v>
      </c>
      <c r="BW3" s="227" t="s">
        <v>3</v>
      </c>
      <c r="BX3" s="227" t="s">
        <v>4</v>
      </c>
      <c r="BY3" s="227" t="s">
        <v>5</v>
      </c>
      <c r="BZ3" s="227" t="s">
        <v>6</v>
      </c>
      <c r="CA3" s="227" t="s">
        <v>323</v>
      </c>
      <c r="CB3" s="227" t="s">
        <v>230</v>
      </c>
      <c r="CC3" s="228">
        <f>DATE(YEAR($E$3),10,1)</f>
        <v>45931</v>
      </c>
      <c r="CD3" s="228" t="s">
        <v>2</v>
      </c>
      <c r="CE3" s="228" t="s">
        <v>3</v>
      </c>
      <c r="CF3" s="228" t="s">
        <v>4</v>
      </c>
      <c r="CG3" s="228" t="s">
        <v>5</v>
      </c>
      <c r="CH3" s="228" t="s">
        <v>6</v>
      </c>
      <c r="CI3" s="228" t="s">
        <v>323</v>
      </c>
      <c r="CJ3" s="228" t="s">
        <v>230</v>
      </c>
      <c r="CK3" s="229">
        <f>DATE(YEAR($E$3),11,1)</f>
        <v>45962</v>
      </c>
      <c r="CL3" s="229" t="s">
        <v>2</v>
      </c>
      <c r="CM3" s="229" t="s">
        <v>3</v>
      </c>
      <c r="CN3" s="229" t="s">
        <v>4</v>
      </c>
      <c r="CO3" s="229" t="s">
        <v>5</v>
      </c>
      <c r="CP3" s="229" t="s">
        <v>6</v>
      </c>
      <c r="CQ3" s="229" t="s">
        <v>323</v>
      </c>
      <c r="CR3" s="229" t="s">
        <v>230</v>
      </c>
      <c r="CS3" s="231">
        <f>DATE(YEAR($E$3),12,1)</f>
        <v>45992</v>
      </c>
      <c r="CT3" s="232" t="s">
        <v>2</v>
      </c>
      <c r="CU3" s="230" t="s">
        <v>3</v>
      </c>
      <c r="CV3" s="230" t="s">
        <v>4</v>
      </c>
      <c r="CW3" s="230" t="s">
        <v>5</v>
      </c>
      <c r="CX3" s="230" t="s">
        <v>6</v>
      </c>
      <c r="CY3" s="230" t="s">
        <v>323</v>
      </c>
      <c r="CZ3" s="231" t="s">
        <v>230</v>
      </c>
    </row>
    <row r="4" spans="3:105">
      <c r="C4" s="102" t="s">
        <v>236</v>
      </c>
      <c r="D4" s="107" t="s">
        <v>238</v>
      </c>
      <c r="E4" s="129">
        <v>1</v>
      </c>
      <c r="F4" s="306">
        <v>19268218833</v>
      </c>
      <c r="G4" s="129">
        <v>19268218833</v>
      </c>
      <c r="H4" s="130"/>
      <c r="I4" s="131">
        <f>E4</f>
        <v>1</v>
      </c>
      <c r="J4" s="132">
        <f>I4</f>
        <v>1</v>
      </c>
      <c r="K4" s="132">
        <f t="shared" ref="K4" ca="1" si="0">J82</f>
        <v>4</v>
      </c>
      <c r="L4" s="132">
        <f t="shared" ref="L4" ca="1" si="1">K82</f>
        <v>19</v>
      </c>
      <c r="M4" s="132">
        <f t="shared" ref="M4" ca="1" si="2">L82</f>
        <v>43</v>
      </c>
      <c r="N4" s="132">
        <f t="shared" ref="N4" ca="1" si="3">M82</f>
        <v>43</v>
      </c>
      <c r="O4" s="132">
        <f>I4</f>
        <v>1</v>
      </c>
      <c r="P4" s="132">
        <f>I4</f>
        <v>1</v>
      </c>
      <c r="Q4" s="132">
        <f ca="1">N82</f>
        <v>43</v>
      </c>
      <c r="R4" s="132">
        <f ca="1">Q4</f>
        <v>43</v>
      </c>
      <c r="S4" s="132">
        <f t="shared" ref="S4" ca="1" si="4">R82</f>
        <v>46</v>
      </c>
      <c r="T4" s="132">
        <f t="shared" ref="T4" ca="1" si="5">S82</f>
        <v>61</v>
      </c>
      <c r="U4" s="132">
        <f t="shared" ref="U4" ca="1" si="6">T82</f>
        <v>85</v>
      </c>
      <c r="V4" s="132">
        <f t="shared" ref="V4" ca="1" si="7">U82</f>
        <v>85</v>
      </c>
      <c r="W4" s="132">
        <f ca="1">Q4</f>
        <v>43</v>
      </c>
      <c r="X4" s="132">
        <f ca="1">Q4</f>
        <v>43</v>
      </c>
      <c r="Y4" s="132">
        <f ca="1">V82</f>
        <v>85</v>
      </c>
      <c r="Z4" s="132">
        <f ca="1">Y4</f>
        <v>85</v>
      </c>
      <c r="AA4" s="132">
        <f t="shared" ref="AA4" ca="1" si="8">Z82</f>
        <v>88</v>
      </c>
      <c r="AB4" s="132">
        <f t="shared" ref="AB4" ca="1" si="9">AA82</f>
        <v>103</v>
      </c>
      <c r="AC4" s="132">
        <f t="shared" ref="AC4" ca="1" si="10">AB82</f>
        <v>127</v>
      </c>
      <c r="AD4" s="132">
        <f t="shared" ref="AD4" ca="1" si="11">AC82</f>
        <v>127</v>
      </c>
      <c r="AE4" s="132">
        <f ca="1">Y4</f>
        <v>85</v>
      </c>
      <c r="AF4" s="132">
        <f ca="1">Y4</f>
        <v>85</v>
      </c>
      <c r="AG4" s="132">
        <f ca="1">Y82</f>
        <v>127</v>
      </c>
      <c r="AH4" s="132">
        <f ca="1">AG4</f>
        <v>127</v>
      </c>
      <c r="AI4" s="132">
        <f t="shared" ref="AI4" ca="1" si="12">AH82</f>
        <v>127</v>
      </c>
      <c r="AJ4" s="132">
        <f t="shared" ref="AJ4" ca="1" si="13">AI82</f>
        <v>127</v>
      </c>
      <c r="AK4" s="132">
        <f t="shared" ref="AK4" ca="1" si="14">AJ82</f>
        <v>127</v>
      </c>
      <c r="AL4" s="132">
        <f t="shared" ref="AL4" ca="1" si="15">AK82</f>
        <v>127</v>
      </c>
      <c r="AM4" s="132">
        <f ca="1">AG4</f>
        <v>127</v>
      </c>
      <c r="AN4" s="132">
        <f ca="1">AG4</f>
        <v>127</v>
      </c>
      <c r="AO4" s="132">
        <f ca="1">AG82</f>
        <v>127</v>
      </c>
      <c r="AP4" s="132">
        <f ca="1">AO4</f>
        <v>127</v>
      </c>
      <c r="AQ4" s="132">
        <f t="shared" ref="AQ4" ca="1" si="16">AP82</f>
        <v>127</v>
      </c>
      <c r="AR4" s="132">
        <f t="shared" ref="AR4" ca="1" si="17">AQ82</f>
        <v>127</v>
      </c>
      <c r="AS4" s="132">
        <f t="shared" ref="AS4" ca="1" si="18">AR82</f>
        <v>127</v>
      </c>
      <c r="AT4" s="132">
        <f t="shared" ref="AT4" ca="1" si="19">AS82</f>
        <v>127</v>
      </c>
      <c r="AU4" s="132">
        <f ca="1">AO4</f>
        <v>127</v>
      </c>
      <c r="AV4" s="132">
        <f ca="1">AO4</f>
        <v>127</v>
      </c>
      <c r="AW4" s="132">
        <f ca="1">AO82</f>
        <v>127</v>
      </c>
      <c r="AX4" s="132">
        <f ca="1">AW4</f>
        <v>127</v>
      </c>
      <c r="AY4" s="132">
        <f t="shared" ref="AY4" ca="1" si="20">AX82</f>
        <v>130</v>
      </c>
      <c r="AZ4" s="132">
        <f t="shared" ref="AZ4" ca="1" si="21">AY82</f>
        <v>145</v>
      </c>
      <c r="BA4" s="132">
        <f t="shared" ref="BA4" ca="1" si="22">AZ82</f>
        <v>169</v>
      </c>
      <c r="BB4" s="132">
        <f t="shared" ref="BB4" ca="1" si="23">BA82</f>
        <v>169</v>
      </c>
      <c r="BC4" s="132">
        <f ca="1">AW4</f>
        <v>127</v>
      </c>
      <c r="BD4" s="132">
        <f ca="1">AW4</f>
        <v>127</v>
      </c>
      <c r="BE4" s="132">
        <f ca="1">AW82</f>
        <v>169</v>
      </c>
      <c r="BF4" s="132">
        <f ca="1">BE4</f>
        <v>169</v>
      </c>
      <c r="BG4" s="132">
        <f t="shared" ref="BG4" ca="1" si="24">BF82</f>
        <v>169</v>
      </c>
      <c r="BH4" s="132">
        <f t="shared" ref="BH4" ca="1" si="25">BG82</f>
        <v>-75882206</v>
      </c>
      <c r="BI4" s="132">
        <f t="shared" ref="BI4" ca="1" si="26">BH82</f>
        <v>-75882206</v>
      </c>
      <c r="BJ4" s="132">
        <f t="shared" ref="BJ4" ca="1" si="27">BI82</f>
        <v>-113872206</v>
      </c>
      <c r="BK4" s="132">
        <f ca="1">BE4</f>
        <v>169</v>
      </c>
      <c r="BL4" s="132">
        <f ca="1">BE4</f>
        <v>169</v>
      </c>
      <c r="BM4" s="132">
        <f ca="1">BE82</f>
        <v>-10958530703</v>
      </c>
      <c r="BN4" s="132">
        <f ca="1">BM4</f>
        <v>-10958530703</v>
      </c>
      <c r="BO4" s="132">
        <f t="shared" ref="BO4:BR4" ca="1" si="28">BN82</f>
        <v>-10958530703</v>
      </c>
      <c r="BP4" s="132">
        <f t="shared" ca="1" si="28"/>
        <v>-10980730703</v>
      </c>
      <c r="BQ4" s="132">
        <f t="shared" ca="1" si="28"/>
        <v>-10980730703</v>
      </c>
      <c r="BR4" s="132">
        <f t="shared" ca="1" si="28"/>
        <v>-11018150703</v>
      </c>
      <c r="BS4" s="132">
        <f ca="1">BM4</f>
        <v>-10958530703</v>
      </c>
      <c r="BT4" s="132">
        <f ca="1">BM4</f>
        <v>-10958530703</v>
      </c>
      <c r="BU4" s="132">
        <f ca="1">BM82</f>
        <v>-33492049087</v>
      </c>
      <c r="BV4" s="132">
        <f ca="1">BU4</f>
        <v>-33492049087</v>
      </c>
      <c r="BW4" s="132">
        <f t="shared" ref="BW4" ca="1" si="29">BV82</f>
        <v>-33545688087</v>
      </c>
      <c r="BX4" s="132">
        <f t="shared" ref="BX4" ca="1" si="30">BW82</f>
        <v>-33549738087</v>
      </c>
      <c r="BY4" s="132">
        <f t="shared" ref="BY4" ca="1" si="31">BX82</f>
        <v>-33559738087</v>
      </c>
      <c r="BZ4" s="132">
        <f t="shared" ref="BZ4" ca="1" si="32">BY82</f>
        <v>-33563093837</v>
      </c>
      <c r="CA4" s="132">
        <f ca="1">BU4</f>
        <v>-33492049087</v>
      </c>
      <c r="CB4" s="132">
        <f ca="1">BU4</f>
        <v>-33492049087</v>
      </c>
      <c r="CC4" s="132">
        <f ca="1">BU82</f>
        <v>-34892997776</v>
      </c>
      <c r="CD4" s="132">
        <f ca="1">CC4</f>
        <v>-34892997776</v>
      </c>
      <c r="CE4" s="132">
        <f t="shared" ref="CE4" ca="1" si="33">CD82</f>
        <v>-34892997776</v>
      </c>
      <c r="CF4" s="132">
        <f t="shared" ref="CF4" ca="1" si="34">CE82</f>
        <v>-34892997776</v>
      </c>
      <c r="CG4" s="132">
        <f t="shared" ref="CG4" ca="1" si="35">CF82</f>
        <v>-34892997776</v>
      </c>
      <c r="CH4" s="132">
        <f t="shared" ref="CH4" ca="1" si="36">CG82</f>
        <v>-34892997776</v>
      </c>
      <c r="CI4" s="132">
        <f ca="1">CC4</f>
        <v>-34892997776</v>
      </c>
      <c r="CJ4" s="132">
        <f ca="1">CC4</f>
        <v>-34892997776</v>
      </c>
      <c r="CK4" s="132">
        <f ca="1">CC82</f>
        <v>-34892997776</v>
      </c>
      <c r="CL4" s="132">
        <f ca="1">CK4</f>
        <v>-34892997776</v>
      </c>
      <c r="CM4" s="132">
        <f t="shared" ref="CM4" ca="1" si="37">CL82</f>
        <v>-34892997776</v>
      </c>
      <c r="CN4" s="132">
        <f t="shared" ref="CN4" ca="1" si="38">CM82</f>
        <v>-34892997776</v>
      </c>
      <c r="CO4" s="132">
        <f t="shared" ref="CO4" ca="1" si="39">CN82</f>
        <v>-34892997776</v>
      </c>
      <c r="CP4" s="132">
        <f t="shared" ref="CP4" ca="1" si="40">CO82</f>
        <v>-34892997776</v>
      </c>
      <c r="CQ4" s="132">
        <f ca="1">CK4</f>
        <v>-34892997776</v>
      </c>
      <c r="CR4" s="132">
        <f ca="1">CK4</f>
        <v>-34892997776</v>
      </c>
      <c r="CS4" s="133">
        <f ca="1">CK82</f>
        <v>-34892997776</v>
      </c>
      <c r="CT4" s="131">
        <f ca="1">CS4</f>
        <v>-34892997776</v>
      </c>
      <c r="CU4" s="132">
        <f t="shared" ref="CU4" ca="1" si="41">CT82</f>
        <v>-34892997776</v>
      </c>
      <c r="CV4" s="132">
        <f t="shared" ref="CV4" ca="1" si="42">CU82</f>
        <v>-34892997776</v>
      </c>
      <c r="CW4" s="132">
        <f t="shared" ref="CW4" ca="1" si="43">CV82</f>
        <v>-34892997776</v>
      </c>
      <c r="CX4" s="132">
        <f t="shared" ref="CX4" ca="1" si="44">CW82</f>
        <v>-34892997776</v>
      </c>
      <c r="CY4" s="132">
        <f ca="1">CS4</f>
        <v>-34892997776</v>
      </c>
      <c r="CZ4" s="133">
        <f ca="1">CS4</f>
        <v>-34892997776</v>
      </c>
      <c r="DA4" s="130"/>
    </row>
    <row r="5" spans="3:105">
      <c r="C5" s="102" t="s">
        <v>237</v>
      </c>
      <c r="D5" s="107" t="s">
        <v>235</v>
      </c>
      <c r="E5" s="134"/>
      <c r="F5" s="307"/>
      <c r="G5" s="134"/>
      <c r="H5" s="130"/>
      <c r="I5" s="135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  <c r="AL5" s="136"/>
      <c r="AM5" s="136"/>
      <c r="AN5" s="136"/>
      <c r="AO5" s="136"/>
      <c r="AP5" s="136"/>
      <c r="AQ5" s="136"/>
      <c r="AR5" s="136"/>
      <c r="AS5" s="136"/>
      <c r="AT5" s="136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6"/>
      <c r="BG5" s="136"/>
      <c r="BH5" s="136"/>
      <c r="BI5" s="136"/>
      <c r="BJ5" s="136"/>
      <c r="BK5" s="136"/>
      <c r="BL5" s="136"/>
      <c r="BM5" s="136"/>
      <c r="BN5" s="136"/>
      <c r="BO5" s="136"/>
      <c r="BP5" s="136"/>
      <c r="BQ5" s="136"/>
      <c r="BR5" s="136"/>
      <c r="BS5" s="136"/>
      <c r="BT5" s="136"/>
      <c r="BU5" s="136"/>
      <c r="BV5" s="136"/>
      <c r="BW5" s="136"/>
      <c r="BX5" s="136"/>
      <c r="BY5" s="136"/>
      <c r="BZ5" s="136"/>
      <c r="CA5" s="136"/>
      <c r="CB5" s="136"/>
      <c r="CC5" s="136"/>
      <c r="CD5" s="136"/>
      <c r="CE5" s="136"/>
      <c r="CF5" s="136"/>
      <c r="CG5" s="136"/>
      <c r="CH5" s="136"/>
      <c r="CI5" s="136"/>
      <c r="CJ5" s="136"/>
      <c r="CK5" s="136"/>
      <c r="CL5" s="136"/>
      <c r="CM5" s="136"/>
      <c r="CN5" s="136"/>
      <c r="CO5" s="136"/>
      <c r="CP5" s="136"/>
      <c r="CQ5" s="136"/>
      <c r="CR5" s="136"/>
      <c r="CS5" s="137"/>
      <c r="CT5" s="135"/>
      <c r="CU5" s="136"/>
      <c r="CV5" s="136"/>
      <c r="CW5" s="136"/>
      <c r="CX5" s="136"/>
      <c r="CY5" s="136"/>
      <c r="CZ5" s="137"/>
      <c r="DA5" s="130"/>
    </row>
    <row r="6" spans="3:105" s="294" customFormat="1" outlineLevel="1">
      <c r="C6" s="73" t="s">
        <v>231</v>
      </c>
      <c r="D6" s="298" t="s">
        <v>159</v>
      </c>
      <c r="E6" s="138"/>
      <c r="F6" s="139"/>
      <c r="G6" s="138"/>
      <c r="H6" s="293"/>
      <c r="I6" s="139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0"/>
      <c r="CC6" s="140"/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38"/>
      <c r="CT6" s="139"/>
      <c r="CU6" s="140"/>
      <c r="CV6" s="140"/>
      <c r="CW6" s="140"/>
      <c r="CX6" s="140"/>
      <c r="CY6" s="140"/>
      <c r="CZ6" s="138"/>
      <c r="DA6" s="293"/>
    </row>
    <row r="7" spans="3:105" outlineLevel="1">
      <c r="C7" s="73" t="s">
        <v>7</v>
      </c>
      <c r="D7" s="74" t="s">
        <v>160</v>
      </c>
      <c r="E7" s="141">
        <f t="shared" ref="E7:E9" ca="1" si="45">SUMIFS($I7:$CZ7, $I$3:$CZ$3, "&gt;="&amp;DATE(YEAR($E$3),1,1), $I$3:$CZ$3, "&lt;"&amp;DATE(YEAR($E$3)+1,1,1))</f>
        <v>168</v>
      </c>
      <c r="F7" s="142">
        <f ca="1">SUMIFS($I7:$CZ7, $I$3:$CZ$3,$F$3)</f>
        <v>3200</v>
      </c>
      <c r="G7" s="141">
        <f ca="1">SUMIFS($I7:$CZ7, $I$3:$CZ$3,$G$3)</f>
        <v>6400</v>
      </c>
      <c r="H7" s="130"/>
      <c r="I7" s="142">
        <f ca="1">IFERROR(
  INDEX(
    INDIRECT(
      "'Cash In-" &amp; PROPER(TEXT(I$3,"mmm yy")) &amp; "'!" &amp;
      ADDRESS(1, MATCH("ACTUAL", INDIRECT("'Cash In-" &amp; PROPER(TEXT(I$3,"mmm yy")) &amp; "'!4:4"), 0)) &amp; ":" &amp;
      ADDRESS(1048576, MATCH("ACTUAL", INDIRECT("'Cash In-" &amp; PROPER(TEXT(I$3,"mmm yy")) &amp; "'!4:4"), 0))
    ),
    MATCH(
      $C7,
      INDIRECT("'Cash In-" &amp; PROPER(TEXT(I$3,"mmm yy")) &amp; "'!C:C"),
      0
    )
  ),
  "-"
)</f>
        <v>42</v>
      </c>
      <c r="J7" s="143">
        <f t="shared" ref="J7:P9" ca="1" si="46">IFERROR(
  INDEX(
    INDIRECT(
      "'Cash In-" &amp; PROPER(TEXT($I$3,"mmm yy")) &amp; "'!" &amp;
      ADDRESS(1, MATCH(J$3, INDIRECT("'Cash In-" &amp; PROPER(TEXT($I$3,"mmm yy")) &amp; "'!4:4"), 0)) &amp; ":" &amp;
      ADDRESS(1048576, MATCH(J$3, INDIRECT("'Cash In-" &amp; PROPER(TEXT($I$3,"mmm yy")) &amp; "'!4:4"), 0))
    ),
    MATCH(
      $C7,
      INDIRECT("'Cash In-" &amp; PROPER(TEXT($I$3,"mmm yy")) &amp; "'!C:C"),
      0
    )
  ),
  "-"
)</f>
        <v>3</v>
      </c>
      <c r="K7" s="143">
        <f t="shared" ca="1" si="46"/>
        <v>15</v>
      </c>
      <c r="L7" s="143">
        <f t="shared" ca="1" si="46"/>
        <v>24</v>
      </c>
      <c r="M7" s="143">
        <f t="shared" ca="1" si="46"/>
        <v>0</v>
      </c>
      <c r="N7" s="143">
        <f t="shared" ca="1" si="46"/>
        <v>0</v>
      </c>
      <c r="O7" s="143">
        <f t="shared" ca="1" si="46"/>
        <v>800</v>
      </c>
      <c r="P7" s="143">
        <f t="shared" ca="1" si="46"/>
        <v>1600</v>
      </c>
      <c r="Q7" s="143">
        <f ca="1">IFERROR(
  INDEX(
    INDIRECT(
      "'Cash In-" &amp; PROPER(TEXT(Q$3,"mmm yy")) &amp; "'!" &amp;
      ADDRESS(1, MATCH("ACTUAL", INDIRECT("'Cash In-" &amp; PROPER(TEXT(Q$3,"mmm yy")) &amp; "'!4:4"), 0)) &amp; ":" &amp;
      ADDRESS(1048576, MATCH("ACTUAL", INDIRECT("'Cash In-" &amp; PROPER(TEXT(Q$3,"mmm yy")) &amp; "'!4:4"), 0))
    ),
    MATCH(
      $C7,
      INDIRECT("'Cash In-" &amp; PROPER(TEXT(Q$3,"mmm yy")) &amp; "'!C:C"),
      0
    )
  ),
  "-"
)</f>
        <v>42</v>
      </c>
      <c r="R7" s="143">
        <f t="shared" ref="R7:X9" ca="1" si="47">IFERROR(
  INDEX(
    INDIRECT(
      "'Cash In-" &amp; PROPER(TEXT($Q$3,"mmm yy")) &amp; "'!" &amp;
      ADDRESS(1, MATCH(R$3, INDIRECT("'Cash In-" &amp; PROPER(TEXT($Q$3,"mmm yy")) &amp; "'!4:4"), 0)) &amp; ":" &amp;
      ADDRESS(1048576, MATCH(R$3, INDIRECT("'Cash In-" &amp; PROPER(TEXT($Q$3,"mmm yy")) &amp; "'!4:4"), 0))
    ),
    MATCH(
      $C7,
      INDIRECT("'Cash In-" &amp; PROPER(TEXT($Q$3,"mmm yy")) &amp; "'!C:C"),
      0
    )
  ),
  "-"
)</f>
        <v>3</v>
      </c>
      <c r="S7" s="143">
        <f t="shared" ca="1" si="47"/>
        <v>15</v>
      </c>
      <c r="T7" s="143">
        <f t="shared" ca="1" si="47"/>
        <v>24</v>
      </c>
      <c r="U7" s="143">
        <f t="shared" ca="1" si="47"/>
        <v>0</v>
      </c>
      <c r="V7" s="143">
        <f t="shared" ca="1" si="47"/>
        <v>0</v>
      </c>
      <c r="W7" s="143">
        <f t="shared" ca="1" si="47"/>
        <v>800</v>
      </c>
      <c r="X7" s="143">
        <f t="shared" ca="1" si="47"/>
        <v>1600</v>
      </c>
      <c r="Y7" s="143">
        <f ca="1">IFERROR(
  INDEX(
    INDIRECT(
      "'Cash In-" &amp; PROPER(TEXT(Y$3,"mmm yy")) &amp; "'!" &amp;
      ADDRESS(1, MATCH("ACTUAL", INDIRECT("'Cash In-" &amp; PROPER(TEXT(Y$3,"mmm yy")) &amp; "'!4:4"), 0)) &amp; ":" &amp;
      ADDRESS(1048576, MATCH("ACTUAL", INDIRECT("'Cash In-" &amp; PROPER(TEXT(Y$3,"mmm yy")) &amp; "'!4:4"), 0))
    ),
    MATCH(
      $C7,
      INDIRECT("'Cash In-" &amp; PROPER(TEXT(Y$3,"mmm yy")) &amp; "'!C:C"),
      0
    )
  ),
  "-"
)</f>
        <v>42</v>
      </c>
      <c r="Z7" s="143">
        <f t="shared" ref="Z7:AF9" ca="1" si="48">IFERROR(
  INDEX(
    INDIRECT(
      "'Cash In-" &amp; PROPER(TEXT($Y$3,"mmm yy")) &amp; "'!" &amp;
      ADDRESS(1, MATCH(Z$3, INDIRECT("'Cash In-" &amp; PROPER(TEXT($Y$3,"mmm yy")) &amp; "'!4:4"), 0)) &amp; ":" &amp;
      ADDRESS(1048576, MATCH(Z$3, INDIRECT("'Cash In-" &amp; PROPER(TEXT($Y$3,"mmm yy")) &amp; "'!4:4"), 0))
    ),
    MATCH(
      $C7,
      INDIRECT("'Cash In-" &amp; PROPER(TEXT($Y$3,"mmm yy")) &amp; "'!C:C"),
      0
    )
  ),
  "-"
)</f>
        <v>3</v>
      </c>
      <c r="AA7" s="143">
        <f t="shared" ca="1" si="48"/>
        <v>15</v>
      </c>
      <c r="AB7" s="143">
        <f t="shared" ca="1" si="48"/>
        <v>24</v>
      </c>
      <c r="AC7" s="143">
        <f t="shared" ca="1" si="48"/>
        <v>0</v>
      </c>
      <c r="AD7" s="143">
        <f t="shared" ca="1" si="48"/>
        <v>0</v>
      </c>
      <c r="AE7" s="143">
        <f t="shared" ca="1" si="48"/>
        <v>800</v>
      </c>
      <c r="AF7" s="143">
        <f t="shared" ca="1" si="48"/>
        <v>1600</v>
      </c>
      <c r="AG7" s="143" t="str">
        <f ca="1">IFERROR(
  INDEX(
    INDIRECT(
      "'Cash In-" &amp; PROPER(TEXT(AG$3,"mmm yy")) &amp; "'!" &amp;
      ADDRESS(1, MATCH("ACTUAL", INDIRECT("'Cash In-" &amp; PROPER(TEXT(AG$3,"mmm yy")) &amp; "'!4:4"), 0)) &amp; ":" &amp;
      ADDRESS(1048576, MATCH("ACTUAL", INDIRECT("'Cash In-" &amp; PROPER(TEXT(AG$3,"mmm yy")) &amp; "'!4:4"), 0))
    ),
    MATCH(
      $C7,
      INDIRECT("'Cash In-" &amp; PROPER(TEXT(AG$3,"mmm yy")) &amp; "'!C:C"),
      0
    )
  ),
  "-"
)</f>
        <v>-</v>
      </c>
      <c r="AH7" s="143" t="str">
        <f t="shared" ref="AH7:AN9" ca="1" si="49">IFERROR(
  INDEX(
    INDIRECT(
      "'Cash In-" &amp; PROPER(TEXT($AG$3,"mmm yy")) &amp; "'!" &amp;
      ADDRESS(1, MATCH(AH$3, INDIRECT("'Cash In-" &amp; PROPER(TEXT($AG$3,"mmm yy")) &amp; "'!4:4"), 0)) &amp; ":" &amp;
      ADDRESS(1048576, MATCH(AH$3, INDIRECT("'Cash In-" &amp; PROPER(TEXT($AG$3,"mmm yy")) &amp; "'!4:4"), 0))
    ),
    MATCH(
      $C7,
      INDIRECT("'Cash In-" &amp; PROPER(TEXT($AG$3,"mmm yy")) &amp; "'!C:C"),
      0
    )
  ),
  "-"
)</f>
        <v>-</v>
      </c>
      <c r="AI7" s="143" t="str">
        <f t="shared" ca="1" si="49"/>
        <v>-</v>
      </c>
      <c r="AJ7" s="143" t="str">
        <f t="shared" ca="1" si="49"/>
        <v>-</v>
      </c>
      <c r="AK7" s="143" t="str">
        <f t="shared" ca="1" si="49"/>
        <v>-</v>
      </c>
      <c r="AL7" s="143" t="str">
        <f t="shared" ca="1" si="49"/>
        <v>-</v>
      </c>
      <c r="AM7" s="143" t="str">
        <f t="shared" ca="1" si="49"/>
        <v>-</v>
      </c>
      <c r="AN7" s="143" t="str">
        <f t="shared" ca="1" si="49"/>
        <v>-</v>
      </c>
      <c r="AO7" s="143" t="str">
        <f ca="1">IFERROR(
  INDEX(
    INDIRECT(
      "'Cash In-" &amp; PROPER(TEXT(AO$3,"mmm yy")) &amp; "'!" &amp;
      ADDRESS(1, MATCH("ACTUAL", INDIRECT("'Cash In-" &amp; PROPER(TEXT(AO$3,"mmm yy")) &amp; "'!4:4"), 0)) &amp; ":" &amp;
      ADDRESS(1048576, MATCH("ACTUAL", INDIRECT("'Cash In-" &amp; PROPER(TEXT(AO$3,"mmm yy")) &amp; "'!4:4"), 0))
    ),
    MATCH(
      $C7,
      INDIRECT("'Cash In-" &amp; PROPER(TEXT(AO$3,"mmm yy")) &amp; "'!C:C"),
      0
    )
  ),
  "-"
)</f>
        <v>-</v>
      </c>
      <c r="AP7" s="143" t="str">
        <f t="shared" ref="AP7:AV9" ca="1" si="50">IFERROR(
  INDEX(
    INDIRECT(
      "'Cash In-" &amp; PROPER(TEXT($AO$3,"mmm yy")) &amp; "'!" &amp;
      ADDRESS(1, MATCH(AP$3, INDIRECT("'Cash In-" &amp; PROPER(TEXT($AO$3,"mmm yy")) &amp; "'!4:4"), 0)) &amp; ":" &amp;
      ADDRESS(1048576, MATCH(AP$3, INDIRECT("'Cash In-" &amp; PROPER(TEXT($AO$3,"mmm yy")) &amp; "'!4:4"), 0))
    ),
    MATCH(
      $C7,
      INDIRECT("'Cash In-" &amp; PROPER(TEXT($AO$3,"mmm yy")) &amp; "'!C:C"),
      0
    )
  ),
  "-"
)</f>
        <v>-</v>
      </c>
      <c r="AQ7" s="143" t="str">
        <f t="shared" ca="1" si="50"/>
        <v>-</v>
      </c>
      <c r="AR7" s="143" t="str">
        <f t="shared" ca="1" si="50"/>
        <v>-</v>
      </c>
      <c r="AS7" s="143" t="str">
        <f t="shared" ca="1" si="50"/>
        <v>-</v>
      </c>
      <c r="AT7" s="143" t="str">
        <f t="shared" ca="1" si="50"/>
        <v>-</v>
      </c>
      <c r="AU7" s="143" t="str">
        <f t="shared" ca="1" si="50"/>
        <v>-</v>
      </c>
      <c r="AV7" s="143" t="str">
        <f t="shared" ca="1" si="50"/>
        <v>-</v>
      </c>
      <c r="AW7" s="143">
        <f ca="1">IFERROR(
  INDEX(
    INDIRECT(
      "'Cash In-" &amp; PROPER(TEXT(AW$3,"mmm yy")) &amp; "'!" &amp;
      ADDRESS(1, MATCH("ACTUAL", INDIRECT("'Cash In-" &amp; PROPER(TEXT(AW$3,"mmm yy")) &amp; "'!4:4"), 0)) &amp; ":" &amp;
      ADDRESS(1048576, MATCH("ACTUAL", INDIRECT("'Cash In-" &amp; PROPER(TEXT(AW$3,"mmm yy")) &amp; "'!4:4"), 0))
    ),
    MATCH(
      $C7,
      INDIRECT("'Cash In-" &amp; PROPER(TEXT(AW$3,"mmm yy")) &amp; "'!C:C"),
      0
    )
  ),
  "-"
)</f>
        <v>42</v>
      </c>
      <c r="AX7" s="143">
        <f t="shared" ref="AX7:BD9" ca="1" si="51">IFERROR(
  INDEX(
    INDIRECT(
      "'Cash In-" &amp; PROPER(TEXT($AW$3,"mmm yy")) &amp; "'!" &amp;
      ADDRESS(1, MATCH(AX$3, INDIRECT("'Cash In-" &amp; PROPER(TEXT($AW$3,"mmm yy")) &amp; "'!4:4"), 0)) &amp; ":" &amp;
      ADDRESS(1048576, MATCH(AX$3, INDIRECT("'Cash In-" &amp; PROPER(TEXT($AW$3,"mmm yy")) &amp; "'!4:4"), 0))
    ),
    MATCH(
      $C7,
      INDIRECT("'Cash In-" &amp; PROPER(TEXT($AW$3,"mmm yy")) &amp; "'!C:C"),
      0
    )
  ),
  "-"
)</f>
        <v>3</v>
      </c>
      <c r="AY7" s="143">
        <f t="shared" ca="1" si="51"/>
        <v>15</v>
      </c>
      <c r="AZ7" s="143">
        <f t="shared" ca="1" si="51"/>
        <v>24</v>
      </c>
      <c r="BA7" s="143">
        <f t="shared" ca="1" si="51"/>
        <v>0</v>
      </c>
      <c r="BB7" s="143">
        <f t="shared" ca="1" si="51"/>
        <v>0</v>
      </c>
      <c r="BC7" s="143">
        <f t="shared" ca="1" si="51"/>
        <v>800</v>
      </c>
      <c r="BD7" s="143">
        <f t="shared" ca="1" si="51"/>
        <v>1600</v>
      </c>
      <c r="BE7" s="143" t="str">
        <f ca="1">IFERROR(
  INDEX(
    INDIRECT(
      "'Cash In-" &amp; PROPER(TEXT(BE$3,"mmm yy")) &amp; "'!" &amp;
      ADDRESS(1, MATCH("ACTUAL", INDIRECT("'Cash In-" &amp; PROPER(TEXT(BE$3,"mmm yy")) &amp; "'!4:4"), 0)) &amp; ":" &amp;
      ADDRESS(1048576, MATCH("ACTUAL", INDIRECT("'Cash In-" &amp; PROPER(TEXT(BE$3,"mmm yy")) &amp; "'!4:4"), 0))
    ),
    MATCH(
      $C7,
      INDIRECT("'Cash In-" &amp; PROPER(TEXT(BE$3,"mmm yy")) &amp; "'!C:C"),
      0
    )
  ),
  "-"
)</f>
        <v>-</v>
      </c>
      <c r="BF7" s="143" t="str">
        <f t="shared" ref="BF7:BL9" ca="1" si="52">IFERROR(
  INDEX(
    INDIRECT(
      "'Cash In-" &amp; PROPER(TEXT($BE$3,"mmm yy")) &amp; "'!" &amp;
      ADDRESS(1, MATCH(BF$3, INDIRECT("'Cash In-" &amp; PROPER(TEXT($BE$3,"mmm yy")) &amp; "'!4:4"), 0)) &amp; ":" &amp;
      ADDRESS(1048576, MATCH(BF$3, INDIRECT("'Cash In-" &amp; PROPER(TEXT($BE$3,"mmm yy")) &amp; "'!4:4"), 0))
    ),
    MATCH(
      $C7,
      INDIRECT("'Cash In-" &amp; PROPER(TEXT($BE$3,"mmm yy")) &amp; "'!C:C"),
      0
    )
  ),
  "-"
)</f>
        <v>-</v>
      </c>
      <c r="BG7" s="143" t="str">
        <f t="shared" ca="1" si="52"/>
        <v>-</v>
      </c>
      <c r="BH7" s="143" t="str">
        <f t="shared" ca="1" si="52"/>
        <v>-</v>
      </c>
      <c r="BI7" s="143" t="str">
        <f t="shared" ca="1" si="52"/>
        <v>-</v>
      </c>
      <c r="BJ7" s="143" t="str">
        <f t="shared" ca="1" si="52"/>
        <v>-</v>
      </c>
      <c r="BK7" s="143" t="str">
        <f t="shared" ca="1" si="52"/>
        <v>-</v>
      </c>
      <c r="BL7" s="143" t="str">
        <f t="shared" ca="1" si="52"/>
        <v>-</v>
      </c>
      <c r="BM7" s="143" t="str">
        <f ca="1">IFERROR(
  INDEX(
    INDIRECT(
      "'Cash In-" &amp; PROPER(TEXT(BM$3,"mmm yy")) &amp; "'!" &amp;
      ADDRESS(1, MATCH("ACTUAL", INDIRECT("'Cash In-" &amp; PROPER(TEXT(BM$3,"mmm yy")) &amp; "'!4:4"), 0)) &amp; ":" &amp;
      ADDRESS(1048576, MATCH("ACTUAL", INDIRECT("'Cash In-" &amp; PROPER(TEXT(BM$3,"mmm yy")) &amp; "'!4:4"), 0))
    ),
    MATCH(
      $C7,
      INDIRECT("'Cash In-" &amp; PROPER(TEXT(BM$3,"mmm yy")) &amp; "'!C:C"),
      0
    )
  ),
  "-"
)</f>
        <v>-</v>
      </c>
      <c r="BN7" s="143" t="str">
        <f t="shared" ref="BN7:BT9" ca="1" si="53">IFERROR(
  INDEX(
    INDIRECT(
      "'Cash In-" &amp; PROPER(TEXT($BM$3,"mmm yy")) &amp; "'!" &amp;
      ADDRESS(1, MATCH(BN$3, INDIRECT("'Cash In-" &amp; PROPER(TEXT($BM$3,"mmm yy")) &amp; "'!4:4"), 0)) &amp; ":" &amp;
      ADDRESS(1048576, MATCH(BN$3, INDIRECT("'Cash In-" &amp; PROPER(TEXT($BM$3,"mmm yy")) &amp; "'!4:4"), 0))
    ),
    MATCH(
      $C7,
      INDIRECT("'Cash In-" &amp; PROPER(TEXT($BM$3,"mmm yy")) &amp; "'!C:C"),
      0
    )
  ),
  "-"
)</f>
        <v>-</v>
      </c>
      <c r="BO7" s="143" t="str">
        <f t="shared" ca="1" si="53"/>
        <v>-</v>
      </c>
      <c r="BP7" s="143" t="str">
        <f t="shared" ca="1" si="53"/>
        <v>-</v>
      </c>
      <c r="BQ7" s="143" t="str">
        <f t="shared" ca="1" si="53"/>
        <v>-</v>
      </c>
      <c r="BR7" s="143" t="str">
        <f t="shared" ca="1" si="53"/>
        <v>-</v>
      </c>
      <c r="BS7" s="143" t="str">
        <f t="shared" ca="1" si="53"/>
        <v>-</v>
      </c>
      <c r="BT7" s="143" t="str">
        <f t="shared" ca="1" si="53"/>
        <v>-</v>
      </c>
      <c r="BU7" s="143" t="str">
        <f ca="1">IFERROR(
  INDEX(
    INDIRECT(
      "'Cash In-" &amp; PROPER(TEXT(BU$3,"mmm yy")) &amp; "'!" &amp;
      ADDRESS(1, MATCH("ACTUAL", INDIRECT("'Cash In-" &amp; PROPER(TEXT(BU$3,"mmm yy")) &amp; "'!4:4"), 0)) &amp; ":" &amp;
      ADDRESS(1048576, MATCH("ACTUAL", INDIRECT("'Cash In-" &amp; PROPER(TEXT(BU$3,"mmm yy")) &amp; "'!4:4"), 0))
    ),
    MATCH(
      $C7,
      INDIRECT("'Cash In-" &amp; PROPER(TEXT(BU$3,"mmm yy")) &amp; "'!C:C"),
      0
    )
  ),
  "-"
)</f>
        <v>-</v>
      </c>
      <c r="BV7" s="143" t="str">
        <f t="shared" ref="BV7:CB9" ca="1" si="54">IFERROR(
  INDEX(
    INDIRECT(
      "'Cash In-" &amp; PROPER(TEXT($BU$3,"mmm yy")) &amp; "'!" &amp;
      ADDRESS(1, MATCH(BV$3, INDIRECT("'Cash In-" &amp; PROPER(TEXT($BU$3,"mmm yy")) &amp; "'!4:4"), 0)) &amp; ":" &amp;
      ADDRESS(1048576, MATCH(BV$3, INDIRECT("'Cash In-" &amp; PROPER(TEXT($BU$3,"mmm yy")) &amp; "'!4:4"), 0))
    ),
    MATCH(
      $C7,
      INDIRECT("'Cash In-" &amp; PROPER(TEXT($BU$3,"mmm yy")) &amp; "'!C:C"),
      0
    )
  ),
  "-"
)</f>
        <v>-</v>
      </c>
      <c r="BW7" s="143" t="str">
        <f t="shared" ca="1" si="54"/>
        <v>-</v>
      </c>
      <c r="BX7" s="143" t="str">
        <f t="shared" ca="1" si="54"/>
        <v>-</v>
      </c>
      <c r="BY7" s="143" t="str">
        <f t="shared" ca="1" si="54"/>
        <v>-</v>
      </c>
      <c r="BZ7" s="143" t="str">
        <f t="shared" ca="1" si="54"/>
        <v>-</v>
      </c>
      <c r="CA7" s="143" t="str">
        <f t="shared" ca="1" si="54"/>
        <v>-</v>
      </c>
      <c r="CB7" s="143" t="str">
        <f t="shared" ca="1" si="54"/>
        <v>-</v>
      </c>
      <c r="CC7" s="143" t="str">
        <f ca="1">IFERROR(
  INDEX(
    INDIRECT(
      "'Cash In-" &amp; PROPER(TEXT(CC$3,"mmm yy")) &amp; "'!" &amp;
      ADDRESS(1, MATCH("ACTUAL", INDIRECT("'Cash In-" &amp; PROPER(TEXT(CC$3,"mmm yy")) &amp; "'!4:4"), 0)) &amp; ":" &amp;
      ADDRESS(1048576, MATCH("ACTUAL", INDIRECT("'Cash In-" &amp; PROPER(TEXT(CC$3,"mmm yy")) &amp; "'!4:4"), 0))
    ),
    MATCH(
      $C7,
      INDIRECT("'Cash In-" &amp; PROPER(TEXT(CC$3,"mmm yy")) &amp; "'!C:C"),
      0
    )
  ),
  "-"
)</f>
        <v>-</v>
      </c>
      <c r="CD7" s="143" t="str">
        <f t="shared" ref="CD7:CJ9" ca="1" si="55">IFERROR(
  INDEX(
    INDIRECT(
      "'Cash In-" &amp; PROPER(TEXT($CC$3,"mmm yy")) &amp; "'!" &amp;
      ADDRESS(1, MATCH(CD$3, INDIRECT("'Cash In-" &amp; PROPER(TEXT($CC$3,"mmm yy")) &amp; "'!4:4"), 0)) &amp; ":" &amp;
      ADDRESS(1048576, MATCH(CD$3, INDIRECT("'Cash In-" &amp; PROPER(TEXT($CC$3,"mmm yy")) &amp; "'!4:4"), 0))
    ),
    MATCH(
      $C7,
      INDIRECT("'Cash In-" &amp; PROPER(TEXT($CC$3,"mmm yy")) &amp; "'!C:C"),
      0
    )
  ),
  "-"
)</f>
        <v>-</v>
      </c>
      <c r="CE7" s="143" t="str">
        <f t="shared" ca="1" si="55"/>
        <v>-</v>
      </c>
      <c r="CF7" s="143" t="str">
        <f t="shared" ca="1" si="55"/>
        <v>-</v>
      </c>
      <c r="CG7" s="143" t="str">
        <f t="shared" ca="1" si="55"/>
        <v>-</v>
      </c>
      <c r="CH7" s="143" t="str">
        <f t="shared" ca="1" si="55"/>
        <v>-</v>
      </c>
      <c r="CI7" s="143" t="str">
        <f t="shared" ca="1" si="55"/>
        <v>-</v>
      </c>
      <c r="CJ7" s="143" t="str">
        <f t="shared" ca="1" si="55"/>
        <v>-</v>
      </c>
      <c r="CK7" s="143" t="str">
        <f ca="1">IFERROR(
  INDEX(
    INDIRECT(
      "'Cash In-" &amp; PROPER(TEXT(CK$3,"mmm yy")) &amp; "'!" &amp;
      ADDRESS(1, MATCH("ACTUAL", INDIRECT("'Cash In-" &amp; PROPER(TEXT(CK$3,"mmm yy")) &amp; "'!4:4"), 0)) &amp; ":" &amp;
      ADDRESS(1048576, MATCH("ACTUAL", INDIRECT("'Cash In-" &amp; PROPER(TEXT(CK$3,"mmm yy")) &amp; "'!4:4"), 0))
    ),
    MATCH(
      $C7,
      INDIRECT("'Cash In-" &amp; PROPER(TEXT(CK$3,"mmm yy")) &amp; "'!C:C"),
      0
    )
  ),
  "-"
)</f>
        <v>-</v>
      </c>
      <c r="CL7" s="143" t="str">
        <f t="shared" ref="CL7:CR9" ca="1" si="56">IFERROR(
  INDEX(
    INDIRECT(
      "'Cash In-" &amp; PROPER(TEXT($CK$3,"mmm yy")) &amp; "'!" &amp;
      ADDRESS(1, MATCH(CL$3, INDIRECT("'Cash In-" &amp; PROPER(TEXT($CK$3,"mmm yy")) &amp; "'!4:4"), 0)) &amp; ":" &amp;
      ADDRESS(1048576, MATCH(CL$3, INDIRECT("'Cash In-" &amp; PROPER(TEXT($CK$3,"mmm yy")) &amp; "'!4:4"), 0))
    ),
    MATCH(
      $C7,
      INDIRECT("'Cash In-" &amp; PROPER(TEXT($CK$3,"mmm yy")) &amp; "'!C:C"),
      0
    )
  ),
  "-"
)</f>
        <v>-</v>
      </c>
      <c r="CM7" s="143" t="str">
        <f t="shared" ca="1" si="56"/>
        <v>-</v>
      </c>
      <c r="CN7" s="143" t="str">
        <f t="shared" ca="1" si="56"/>
        <v>-</v>
      </c>
      <c r="CO7" s="143" t="str">
        <f t="shared" ca="1" si="56"/>
        <v>-</v>
      </c>
      <c r="CP7" s="143" t="str">
        <f t="shared" ca="1" si="56"/>
        <v>-</v>
      </c>
      <c r="CQ7" s="143" t="str">
        <f t="shared" ca="1" si="56"/>
        <v>-</v>
      </c>
      <c r="CR7" s="143" t="str">
        <f t="shared" ca="1" si="56"/>
        <v>-</v>
      </c>
      <c r="CS7" s="141" t="str">
        <f ca="1">IFERROR(
  INDEX(
    INDIRECT(
      "'Cash In-" &amp; PROPER(TEXT(CS$3,"mmm yy")) &amp; "'!" &amp;
      ADDRESS(1, MATCH("ACTUAL", INDIRECT("'Cash In-" &amp; PROPER(TEXT(CS$3,"mmm yy")) &amp; "'!4:4"), 0)) &amp; ":" &amp;
      ADDRESS(1048576, MATCH("ACTUAL", INDIRECT("'Cash In-" &amp; PROPER(TEXT(CS$3,"mmm yy")) &amp; "'!4:4"), 0))
    ),
    MATCH(
      $C7,
      INDIRECT("'Cash In-" &amp; PROPER(TEXT(CS$3,"mmm yy")) &amp; "'!C:C"),
      0
    )
  ),
  "-"
)</f>
        <v>-</v>
      </c>
      <c r="CT7" s="142" t="str">
        <f t="shared" ref="CT7:CZ9" ca="1" si="57">IFERROR(
  INDEX(
    INDIRECT(
      "'Cash In-" &amp; PROPER(TEXT($CS$3,"mmm yy")) &amp; "'!" &amp;
      ADDRESS(1, MATCH(CT$3, INDIRECT("'Cash In-" &amp; PROPER(TEXT($CS$3,"mmm yy")) &amp; "'!4:4"), 0)) &amp; ":" &amp;
      ADDRESS(1048576, MATCH(CT$3, INDIRECT("'Cash In-" &amp; PROPER(TEXT($CS$3,"mmm yy")) &amp; "'!4:4"), 0))
    ),
    MATCH(
      $C7,
      INDIRECT("'Cash In-" &amp; PROPER(TEXT($CS$3,"mmm yy")) &amp; "'!C:C"),
      0
    )
  ),
  "-"
)</f>
        <v>-</v>
      </c>
      <c r="CU7" s="143" t="str">
        <f t="shared" ca="1" si="57"/>
        <v>-</v>
      </c>
      <c r="CV7" s="143" t="str">
        <f t="shared" ca="1" si="57"/>
        <v>-</v>
      </c>
      <c r="CW7" s="143" t="str">
        <f t="shared" ca="1" si="57"/>
        <v>-</v>
      </c>
      <c r="CX7" s="143" t="str">
        <f t="shared" ca="1" si="57"/>
        <v>-</v>
      </c>
      <c r="CY7" s="143" t="str">
        <f t="shared" ca="1" si="57"/>
        <v>-</v>
      </c>
      <c r="CZ7" s="141" t="str">
        <f t="shared" ca="1" si="57"/>
        <v>-</v>
      </c>
      <c r="DA7" s="130"/>
    </row>
    <row r="8" spans="3:105" outlineLevel="1">
      <c r="C8" s="73" t="s">
        <v>17</v>
      </c>
      <c r="D8" s="74" t="s">
        <v>161</v>
      </c>
      <c r="E8" s="141">
        <f t="shared" ca="1" si="45"/>
        <v>0</v>
      </c>
      <c r="F8" s="142">
        <f t="shared" ref="F8:F9" ca="1" si="58">SUMIFS($I8:$CZ8, $I$3:$CZ$3,$F$3)</f>
        <v>0</v>
      </c>
      <c r="G8" s="141">
        <f t="shared" ref="G8:G9" ca="1" si="59">SUMIFS($I8:$CZ8, $I$3:$CZ$3,$G$3)</f>
        <v>0</v>
      </c>
      <c r="H8" s="130"/>
      <c r="I8" s="142">
        <f ca="1">IFERROR(
  INDEX(
    INDIRECT(
      "'Cash In-" &amp; PROPER(TEXT(I$3,"mmm yy")) &amp; "'!" &amp;
      ADDRESS(1, MATCH("ACTUAL", INDIRECT("'Cash In-" &amp; PROPER(TEXT(I$3,"mmm yy")) &amp; "'!4:4"), 0)) &amp; ":" &amp;
      ADDRESS(1048576, MATCH("ACTUAL", INDIRECT("'Cash In-" &amp; PROPER(TEXT(I$3,"mmm yy")) &amp; "'!4:4"), 0))
    ),
    MATCH(
      $C8,
      INDIRECT("'Cash In-" &amp; PROPER(TEXT(I$3,"mmm yy")) &amp; "'!C:C"),
      0
    )
  ),
  "-"
)</f>
        <v>0</v>
      </c>
      <c r="J8" s="143">
        <f t="shared" ca="1" si="46"/>
        <v>0</v>
      </c>
      <c r="K8" s="143">
        <f t="shared" ca="1" si="46"/>
        <v>0</v>
      </c>
      <c r="L8" s="143">
        <f t="shared" ca="1" si="46"/>
        <v>0</v>
      </c>
      <c r="M8" s="143">
        <f t="shared" ca="1" si="46"/>
        <v>0</v>
      </c>
      <c r="N8" s="143">
        <f t="shared" ca="1" si="46"/>
        <v>0</v>
      </c>
      <c r="O8" s="143">
        <f t="shared" ca="1" si="46"/>
        <v>0</v>
      </c>
      <c r="P8" s="143">
        <f t="shared" ca="1" si="46"/>
        <v>0</v>
      </c>
      <c r="Q8" s="143">
        <f ca="1">IFERROR(
  INDEX(
    INDIRECT(
      "'Cash In-" &amp; PROPER(TEXT(Q$3,"mmm yy")) &amp; "'!" &amp;
      ADDRESS(1, MATCH("ACTUAL", INDIRECT("'Cash In-" &amp; PROPER(TEXT(Q$3,"mmm yy")) &amp; "'!4:4"), 0)) &amp; ":" &amp;
      ADDRESS(1048576, MATCH("ACTUAL", INDIRECT("'Cash In-" &amp; PROPER(TEXT(Q$3,"mmm yy")) &amp; "'!4:4"), 0))
    ),
    MATCH(
      $C8,
      INDIRECT("'Cash In-" &amp; PROPER(TEXT(Q$3,"mmm yy")) &amp; "'!C:C"),
      0
    )
  ),
  "-"
)</f>
        <v>0</v>
      </c>
      <c r="R8" s="143">
        <f t="shared" ca="1" si="47"/>
        <v>0</v>
      </c>
      <c r="S8" s="143">
        <f t="shared" ca="1" si="47"/>
        <v>0</v>
      </c>
      <c r="T8" s="143">
        <f t="shared" ca="1" si="47"/>
        <v>0</v>
      </c>
      <c r="U8" s="143">
        <f t="shared" ca="1" si="47"/>
        <v>0</v>
      </c>
      <c r="V8" s="143">
        <f t="shared" ca="1" si="47"/>
        <v>0</v>
      </c>
      <c r="W8" s="143">
        <f t="shared" ca="1" si="47"/>
        <v>0</v>
      </c>
      <c r="X8" s="143">
        <f t="shared" ca="1" si="47"/>
        <v>0</v>
      </c>
      <c r="Y8" s="143">
        <f ca="1">IFERROR(
  INDEX(
    INDIRECT(
      "'Cash In-" &amp; PROPER(TEXT(Y$3,"mmm yy")) &amp; "'!" &amp;
      ADDRESS(1, MATCH("ACTUAL", INDIRECT("'Cash In-" &amp; PROPER(TEXT(Y$3,"mmm yy")) &amp; "'!4:4"), 0)) &amp; ":" &amp;
      ADDRESS(1048576, MATCH("ACTUAL", INDIRECT("'Cash In-" &amp; PROPER(TEXT(Y$3,"mmm yy")) &amp; "'!4:4"), 0))
    ),
    MATCH(
      $C8,
      INDIRECT("'Cash In-" &amp; PROPER(TEXT(Y$3,"mmm yy")) &amp; "'!C:C"),
      0
    )
  ),
  "-"
)</f>
        <v>0</v>
      </c>
      <c r="Z8" s="143">
        <f t="shared" ca="1" si="48"/>
        <v>0</v>
      </c>
      <c r="AA8" s="143">
        <f t="shared" ca="1" si="48"/>
        <v>0</v>
      </c>
      <c r="AB8" s="143">
        <f t="shared" ca="1" si="48"/>
        <v>0</v>
      </c>
      <c r="AC8" s="143">
        <f t="shared" ca="1" si="48"/>
        <v>0</v>
      </c>
      <c r="AD8" s="143">
        <f t="shared" ca="1" si="48"/>
        <v>0</v>
      </c>
      <c r="AE8" s="143">
        <f t="shared" ca="1" si="48"/>
        <v>0</v>
      </c>
      <c r="AF8" s="143">
        <f t="shared" ca="1" si="48"/>
        <v>0</v>
      </c>
      <c r="AG8" s="143" t="str">
        <f ca="1">IFERROR(
  INDEX(
    INDIRECT(
      "'Cash In-" &amp; PROPER(TEXT(AG$3,"mmm yy")) &amp; "'!" &amp;
      ADDRESS(1, MATCH("ACTUAL", INDIRECT("'Cash In-" &amp; PROPER(TEXT(AG$3,"mmm yy")) &amp; "'!4:4"), 0)) &amp; ":" &amp;
      ADDRESS(1048576, MATCH("ACTUAL", INDIRECT("'Cash In-" &amp; PROPER(TEXT(AG$3,"mmm yy")) &amp; "'!4:4"), 0))
    ),
    MATCH(
      $C8,
      INDIRECT("'Cash In-" &amp; PROPER(TEXT(AG$3,"mmm yy")) &amp; "'!C:C"),
      0
    )
  ),
  "-"
)</f>
        <v>-</v>
      </c>
      <c r="AH8" s="143" t="str">
        <f t="shared" ca="1" si="49"/>
        <v>-</v>
      </c>
      <c r="AI8" s="143" t="str">
        <f t="shared" ca="1" si="49"/>
        <v>-</v>
      </c>
      <c r="AJ8" s="143" t="str">
        <f t="shared" ca="1" si="49"/>
        <v>-</v>
      </c>
      <c r="AK8" s="143" t="str">
        <f t="shared" ca="1" si="49"/>
        <v>-</v>
      </c>
      <c r="AL8" s="143" t="str">
        <f t="shared" ca="1" si="49"/>
        <v>-</v>
      </c>
      <c r="AM8" s="143" t="str">
        <f t="shared" ca="1" si="49"/>
        <v>-</v>
      </c>
      <c r="AN8" s="143" t="str">
        <f t="shared" ca="1" si="49"/>
        <v>-</v>
      </c>
      <c r="AO8" s="143" t="str">
        <f ca="1">IFERROR(
  INDEX(
    INDIRECT(
      "'Cash In-" &amp; PROPER(TEXT(AO$3,"mmm yy")) &amp; "'!" &amp;
      ADDRESS(1, MATCH("ACTUAL", INDIRECT("'Cash In-" &amp; PROPER(TEXT(AO$3,"mmm yy")) &amp; "'!4:4"), 0)) &amp; ":" &amp;
      ADDRESS(1048576, MATCH("ACTUAL", INDIRECT("'Cash In-" &amp; PROPER(TEXT(AO$3,"mmm yy")) &amp; "'!4:4"), 0))
    ),
    MATCH(
      $C8,
      INDIRECT("'Cash In-" &amp; PROPER(TEXT(AO$3,"mmm yy")) &amp; "'!C:C"),
      0
    )
  ),
  "-"
)</f>
        <v>-</v>
      </c>
      <c r="AP8" s="143" t="str">
        <f t="shared" ca="1" si="50"/>
        <v>-</v>
      </c>
      <c r="AQ8" s="143" t="str">
        <f t="shared" ca="1" si="50"/>
        <v>-</v>
      </c>
      <c r="AR8" s="143" t="str">
        <f t="shared" ca="1" si="50"/>
        <v>-</v>
      </c>
      <c r="AS8" s="143" t="str">
        <f t="shared" ca="1" si="50"/>
        <v>-</v>
      </c>
      <c r="AT8" s="143" t="str">
        <f t="shared" ca="1" si="50"/>
        <v>-</v>
      </c>
      <c r="AU8" s="143" t="str">
        <f t="shared" ca="1" si="50"/>
        <v>-</v>
      </c>
      <c r="AV8" s="143" t="str">
        <f t="shared" ca="1" si="50"/>
        <v>-</v>
      </c>
      <c r="AW8" s="143">
        <f ca="1">IFERROR(
  INDEX(
    INDIRECT(
      "'Cash In-" &amp; PROPER(TEXT(AW$3,"mmm yy")) &amp; "'!" &amp;
      ADDRESS(1, MATCH("ACTUAL", INDIRECT("'Cash In-" &amp; PROPER(TEXT(AW$3,"mmm yy")) &amp; "'!4:4"), 0)) &amp; ":" &amp;
      ADDRESS(1048576, MATCH("ACTUAL", INDIRECT("'Cash In-" &amp; PROPER(TEXT(AW$3,"mmm yy")) &amp; "'!4:4"), 0))
    ),
    MATCH(
      $C8,
      INDIRECT("'Cash In-" &amp; PROPER(TEXT(AW$3,"mmm yy")) &amp; "'!C:C"),
      0
    )
  ),
  "-"
)</f>
        <v>0</v>
      </c>
      <c r="AX8" s="143">
        <f t="shared" ca="1" si="51"/>
        <v>0</v>
      </c>
      <c r="AY8" s="143">
        <f t="shared" ca="1" si="51"/>
        <v>0</v>
      </c>
      <c r="AZ8" s="143">
        <f t="shared" ca="1" si="51"/>
        <v>0</v>
      </c>
      <c r="BA8" s="143">
        <f t="shared" ca="1" si="51"/>
        <v>0</v>
      </c>
      <c r="BB8" s="143">
        <f t="shared" ca="1" si="51"/>
        <v>0</v>
      </c>
      <c r="BC8" s="143">
        <f t="shared" ca="1" si="51"/>
        <v>0</v>
      </c>
      <c r="BD8" s="143">
        <f t="shared" ca="1" si="51"/>
        <v>0</v>
      </c>
      <c r="BE8" s="143" t="str">
        <f ca="1">IFERROR(
  INDEX(
    INDIRECT(
      "'Cash In-" &amp; PROPER(TEXT(BE$3,"mmm yy")) &amp; "'!" &amp;
      ADDRESS(1, MATCH("ACTUAL", INDIRECT("'Cash In-" &amp; PROPER(TEXT(BE$3,"mmm yy")) &amp; "'!4:4"), 0)) &amp; ":" &amp;
      ADDRESS(1048576, MATCH("ACTUAL", INDIRECT("'Cash In-" &amp; PROPER(TEXT(BE$3,"mmm yy")) &amp; "'!4:4"), 0))
    ),
    MATCH(
      $C8,
      INDIRECT("'Cash In-" &amp; PROPER(TEXT(BE$3,"mmm yy")) &amp; "'!C:C"),
      0
    )
  ),
  "-"
)</f>
        <v>-</v>
      </c>
      <c r="BF8" s="143" t="str">
        <f t="shared" ca="1" si="52"/>
        <v>-</v>
      </c>
      <c r="BG8" s="143" t="str">
        <f t="shared" ca="1" si="52"/>
        <v>-</v>
      </c>
      <c r="BH8" s="143" t="str">
        <f t="shared" ca="1" si="52"/>
        <v>-</v>
      </c>
      <c r="BI8" s="143" t="str">
        <f t="shared" ca="1" si="52"/>
        <v>-</v>
      </c>
      <c r="BJ8" s="143" t="str">
        <f t="shared" ca="1" si="52"/>
        <v>-</v>
      </c>
      <c r="BK8" s="143" t="str">
        <f t="shared" ca="1" si="52"/>
        <v>-</v>
      </c>
      <c r="BL8" s="143" t="str">
        <f t="shared" ca="1" si="52"/>
        <v>-</v>
      </c>
      <c r="BM8" s="143" t="str">
        <f ca="1">IFERROR(
  INDEX(
    INDIRECT(
      "'Cash In-" &amp; PROPER(TEXT(BM$3,"mmm yy")) &amp; "'!" &amp;
      ADDRESS(1, MATCH("ACTUAL", INDIRECT("'Cash In-" &amp; PROPER(TEXT(BM$3,"mmm yy")) &amp; "'!4:4"), 0)) &amp; ":" &amp;
      ADDRESS(1048576, MATCH("ACTUAL", INDIRECT("'Cash In-" &amp; PROPER(TEXT(BM$3,"mmm yy")) &amp; "'!4:4"), 0))
    ),
    MATCH(
      $C8,
      INDIRECT("'Cash In-" &amp; PROPER(TEXT(BM$3,"mmm yy")) &amp; "'!C:C"),
      0
    )
  ),
  "-"
)</f>
        <v>-</v>
      </c>
      <c r="BN8" s="143" t="str">
        <f t="shared" ca="1" si="53"/>
        <v>-</v>
      </c>
      <c r="BO8" s="143" t="str">
        <f t="shared" ca="1" si="53"/>
        <v>-</v>
      </c>
      <c r="BP8" s="143" t="str">
        <f t="shared" ca="1" si="53"/>
        <v>-</v>
      </c>
      <c r="BQ8" s="143" t="str">
        <f t="shared" ca="1" si="53"/>
        <v>-</v>
      </c>
      <c r="BR8" s="143" t="str">
        <f t="shared" ca="1" si="53"/>
        <v>-</v>
      </c>
      <c r="BS8" s="143" t="str">
        <f t="shared" ca="1" si="53"/>
        <v>-</v>
      </c>
      <c r="BT8" s="143" t="str">
        <f t="shared" ca="1" si="53"/>
        <v>-</v>
      </c>
      <c r="BU8" s="143" t="str">
        <f ca="1">IFERROR(
  INDEX(
    INDIRECT(
      "'Cash In-" &amp; PROPER(TEXT(BU$3,"mmm yy")) &amp; "'!" &amp;
      ADDRESS(1, MATCH("ACTUAL", INDIRECT("'Cash In-" &amp; PROPER(TEXT(BU$3,"mmm yy")) &amp; "'!4:4"), 0)) &amp; ":" &amp;
      ADDRESS(1048576, MATCH("ACTUAL", INDIRECT("'Cash In-" &amp; PROPER(TEXT(BU$3,"mmm yy")) &amp; "'!4:4"), 0))
    ),
    MATCH(
      $C8,
      INDIRECT("'Cash In-" &amp; PROPER(TEXT(BU$3,"mmm yy")) &amp; "'!C:C"),
      0
    )
  ),
  "-"
)</f>
        <v>-</v>
      </c>
      <c r="BV8" s="143" t="str">
        <f t="shared" ca="1" si="54"/>
        <v>-</v>
      </c>
      <c r="BW8" s="143" t="str">
        <f t="shared" ca="1" si="54"/>
        <v>-</v>
      </c>
      <c r="BX8" s="143" t="str">
        <f t="shared" ca="1" si="54"/>
        <v>-</v>
      </c>
      <c r="BY8" s="143" t="str">
        <f t="shared" ca="1" si="54"/>
        <v>-</v>
      </c>
      <c r="BZ8" s="143" t="str">
        <f t="shared" ca="1" si="54"/>
        <v>-</v>
      </c>
      <c r="CA8" s="143" t="str">
        <f t="shared" ca="1" si="54"/>
        <v>-</v>
      </c>
      <c r="CB8" s="143" t="str">
        <f t="shared" ca="1" si="54"/>
        <v>-</v>
      </c>
      <c r="CC8" s="143" t="str">
        <f ca="1">IFERROR(
  INDEX(
    INDIRECT(
      "'Cash In-" &amp; PROPER(TEXT(CC$3,"mmm yy")) &amp; "'!" &amp;
      ADDRESS(1, MATCH("ACTUAL", INDIRECT("'Cash In-" &amp; PROPER(TEXT(CC$3,"mmm yy")) &amp; "'!4:4"), 0)) &amp; ":" &amp;
      ADDRESS(1048576, MATCH("ACTUAL", INDIRECT("'Cash In-" &amp; PROPER(TEXT(CC$3,"mmm yy")) &amp; "'!4:4"), 0))
    ),
    MATCH(
      $C8,
      INDIRECT("'Cash In-" &amp; PROPER(TEXT(CC$3,"mmm yy")) &amp; "'!C:C"),
      0
    )
  ),
  "-"
)</f>
        <v>-</v>
      </c>
      <c r="CD8" s="143" t="str">
        <f t="shared" ca="1" si="55"/>
        <v>-</v>
      </c>
      <c r="CE8" s="143" t="str">
        <f t="shared" ca="1" si="55"/>
        <v>-</v>
      </c>
      <c r="CF8" s="143" t="str">
        <f t="shared" ca="1" si="55"/>
        <v>-</v>
      </c>
      <c r="CG8" s="143" t="str">
        <f t="shared" ca="1" si="55"/>
        <v>-</v>
      </c>
      <c r="CH8" s="143" t="str">
        <f t="shared" ca="1" si="55"/>
        <v>-</v>
      </c>
      <c r="CI8" s="143" t="str">
        <f t="shared" ca="1" si="55"/>
        <v>-</v>
      </c>
      <c r="CJ8" s="143" t="str">
        <f t="shared" ca="1" si="55"/>
        <v>-</v>
      </c>
      <c r="CK8" s="143" t="str">
        <f ca="1">IFERROR(
  INDEX(
    INDIRECT(
      "'Cash In-" &amp; PROPER(TEXT(CK$3,"mmm yy")) &amp; "'!" &amp;
      ADDRESS(1, MATCH("ACTUAL", INDIRECT("'Cash In-" &amp; PROPER(TEXT(CK$3,"mmm yy")) &amp; "'!4:4"), 0)) &amp; ":" &amp;
      ADDRESS(1048576, MATCH("ACTUAL", INDIRECT("'Cash In-" &amp; PROPER(TEXT(CK$3,"mmm yy")) &amp; "'!4:4"), 0))
    ),
    MATCH(
      $C8,
      INDIRECT("'Cash In-" &amp; PROPER(TEXT(CK$3,"mmm yy")) &amp; "'!C:C"),
      0
    )
  ),
  "-"
)</f>
        <v>-</v>
      </c>
      <c r="CL8" s="143" t="str">
        <f t="shared" ca="1" si="56"/>
        <v>-</v>
      </c>
      <c r="CM8" s="143" t="str">
        <f t="shared" ca="1" si="56"/>
        <v>-</v>
      </c>
      <c r="CN8" s="143" t="str">
        <f t="shared" ca="1" si="56"/>
        <v>-</v>
      </c>
      <c r="CO8" s="143" t="str">
        <f t="shared" ca="1" si="56"/>
        <v>-</v>
      </c>
      <c r="CP8" s="143" t="str">
        <f t="shared" ca="1" si="56"/>
        <v>-</v>
      </c>
      <c r="CQ8" s="143" t="str">
        <f t="shared" ca="1" si="56"/>
        <v>-</v>
      </c>
      <c r="CR8" s="143" t="str">
        <f t="shared" ca="1" si="56"/>
        <v>-</v>
      </c>
      <c r="CS8" s="141" t="str">
        <f ca="1">IFERROR(
  INDEX(
    INDIRECT(
      "'Cash In-" &amp; PROPER(TEXT(CS$3,"mmm yy")) &amp; "'!" &amp;
      ADDRESS(1, MATCH("ACTUAL", INDIRECT("'Cash In-" &amp; PROPER(TEXT(CS$3,"mmm yy")) &amp; "'!4:4"), 0)) &amp; ":" &amp;
      ADDRESS(1048576, MATCH("ACTUAL", INDIRECT("'Cash In-" &amp; PROPER(TEXT(CS$3,"mmm yy")) &amp; "'!4:4"), 0))
    ),
    MATCH(
      $C8,
      INDIRECT("'Cash In-" &amp; PROPER(TEXT(CS$3,"mmm yy")) &amp; "'!C:C"),
      0
    )
  ),
  "-"
)</f>
        <v>-</v>
      </c>
      <c r="CT8" s="142" t="str">
        <f t="shared" ca="1" si="57"/>
        <v>-</v>
      </c>
      <c r="CU8" s="143" t="str">
        <f t="shared" ca="1" si="57"/>
        <v>-</v>
      </c>
      <c r="CV8" s="143" t="str">
        <f t="shared" ca="1" si="57"/>
        <v>-</v>
      </c>
      <c r="CW8" s="143" t="str">
        <f t="shared" ca="1" si="57"/>
        <v>-</v>
      </c>
      <c r="CX8" s="143" t="str">
        <f t="shared" ca="1" si="57"/>
        <v>-</v>
      </c>
      <c r="CY8" s="143" t="str">
        <f t="shared" ca="1" si="57"/>
        <v>-</v>
      </c>
      <c r="CZ8" s="141" t="str">
        <f t="shared" ca="1" si="57"/>
        <v>-</v>
      </c>
      <c r="DA8" s="130"/>
    </row>
    <row r="9" spans="3:105" outlineLevel="1">
      <c r="C9" s="73" t="s">
        <v>86</v>
      </c>
      <c r="D9" s="74" t="s">
        <v>162</v>
      </c>
      <c r="E9" s="141">
        <f t="shared" ca="1" si="45"/>
        <v>0</v>
      </c>
      <c r="F9" s="142">
        <f t="shared" ca="1" si="58"/>
        <v>0</v>
      </c>
      <c r="G9" s="141">
        <f t="shared" ca="1" si="59"/>
        <v>0</v>
      </c>
      <c r="H9" s="130"/>
      <c r="I9" s="142">
        <f ca="1">IFERROR(
  INDEX(
    INDIRECT(
      "'Cash In-" &amp; PROPER(TEXT(I$3,"mmm yy")) &amp; "'!" &amp;
      ADDRESS(1, MATCH("ACTUAL", INDIRECT("'Cash In-" &amp; PROPER(TEXT(I$3,"mmm yy")) &amp; "'!4:4"), 0)) &amp; ":" &amp;
      ADDRESS(1048576, MATCH("ACTUAL", INDIRECT("'Cash In-" &amp; PROPER(TEXT(I$3,"mmm yy")) &amp; "'!4:4"), 0))
    ),
    MATCH(
      $C9,
      INDIRECT("'Cash In-" &amp; PROPER(TEXT(I$3,"mmm yy")) &amp; "'!C:C"),
      0
    )
  ),
  "-"
)</f>
        <v>0</v>
      </c>
      <c r="J9" s="143">
        <f t="shared" ca="1" si="46"/>
        <v>0</v>
      </c>
      <c r="K9" s="143">
        <f t="shared" ca="1" si="46"/>
        <v>0</v>
      </c>
      <c r="L9" s="143">
        <f t="shared" ca="1" si="46"/>
        <v>0</v>
      </c>
      <c r="M9" s="143">
        <f t="shared" ca="1" si="46"/>
        <v>0</v>
      </c>
      <c r="N9" s="143">
        <f t="shared" ca="1" si="46"/>
        <v>0</v>
      </c>
      <c r="O9" s="143">
        <f t="shared" ca="1" si="46"/>
        <v>0</v>
      </c>
      <c r="P9" s="143">
        <f t="shared" ca="1" si="46"/>
        <v>0</v>
      </c>
      <c r="Q9" s="143">
        <f ca="1">IFERROR(
  INDEX(
    INDIRECT(
      "'Cash In-" &amp; PROPER(TEXT(Q$3,"mmm yy")) &amp; "'!" &amp;
      ADDRESS(1, MATCH("ACTUAL", INDIRECT("'Cash In-" &amp; PROPER(TEXT(Q$3,"mmm yy")) &amp; "'!4:4"), 0)) &amp; ":" &amp;
      ADDRESS(1048576, MATCH("ACTUAL", INDIRECT("'Cash In-" &amp; PROPER(TEXT(Q$3,"mmm yy")) &amp; "'!4:4"), 0))
    ),
    MATCH(
      $C9,
      INDIRECT("'Cash In-" &amp; PROPER(TEXT(Q$3,"mmm yy")) &amp; "'!C:C"),
      0
    )
  ),
  "-"
)</f>
        <v>0</v>
      </c>
      <c r="R9" s="143">
        <f t="shared" ca="1" si="47"/>
        <v>0</v>
      </c>
      <c r="S9" s="143">
        <f t="shared" ca="1" si="47"/>
        <v>0</v>
      </c>
      <c r="T9" s="143">
        <f t="shared" ca="1" si="47"/>
        <v>0</v>
      </c>
      <c r="U9" s="143">
        <f t="shared" ca="1" si="47"/>
        <v>0</v>
      </c>
      <c r="V9" s="143">
        <f t="shared" ca="1" si="47"/>
        <v>0</v>
      </c>
      <c r="W9" s="143">
        <f t="shared" ca="1" si="47"/>
        <v>0</v>
      </c>
      <c r="X9" s="143">
        <f t="shared" ca="1" si="47"/>
        <v>0</v>
      </c>
      <c r="Y9" s="143">
        <f ca="1">IFERROR(
  INDEX(
    INDIRECT(
      "'Cash In-" &amp; PROPER(TEXT(Y$3,"mmm yy")) &amp; "'!" &amp;
      ADDRESS(1, MATCH("ACTUAL", INDIRECT("'Cash In-" &amp; PROPER(TEXT(Y$3,"mmm yy")) &amp; "'!4:4"), 0)) &amp; ":" &amp;
      ADDRESS(1048576, MATCH("ACTUAL", INDIRECT("'Cash In-" &amp; PROPER(TEXT(Y$3,"mmm yy")) &amp; "'!4:4"), 0))
    ),
    MATCH(
      $C9,
      INDIRECT("'Cash In-" &amp; PROPER(TEXT(Y$3,"mmm yy")) &amp; "'!C:C"),
      0
    )
  ),
  "-"
)</f>
        <v>0</v>
      </c>
      <c r="Z9" s="143">
        <f t="shared" ca="1" si="48"/>
        <v>0</v>
      </c>
      <c r="AA9" s="143">
        <f t="shared" ca="1" si="48"/>
        <v>0</v>
      </c>
      <c r="AB9" s="143">
        <f t="shared" ca="1" si="48"/>
        <v>0</v>
      </c>
      <c r="AC9" s="143">
        <f t="shared" ca="1" si="48"/>
        <v>0</v>
      </c>
      <c r="AD9" s="143">
        <f t="shared" ca="1" si="48"/>
        <v>0</v>
      </c>
      <c r="AE9" s="143">
        <f t="shared" ca="1" si="48"/>
        <v>0</v>
      </c>
      <c r="AF9" s="143">
        <f t="shared" ca="1" si="48"/>
        <v>0</v>
      </c>
      <c r="AG9" s="143" t="str">
        <f ca="1">IFERROR(
  INDEX(
    INDIRECT(
      "'Cash In-" &amp; PROPER(TEXT(AG$3,"mmm yy")) &amp; "'!" &amp;
      ADDRESS(1, MATCH("ACTUAL", INDIRECT("'Cash In-" &amp; PROPER(TEXT(AG$3,"mmm yy")) &amp; "'!4:4"), 0)) &amp; ":" &amp;
      ADDRESS(1048576, MATCH("ACTUAL", INDIRECT("'Cash In-" &amp; PROPER(TEXT(AG$3,"mmm yy")) &amp; "'!4:4"), 0))
    ),
    MATCH(
      $C9,
      INDIRECT("'Cash In-" &amp; PROPER(TEXT(AG$3,"mmm yy")) &amp; "'!C:C"),
      0
    )
  ),
  "-"
)</f>
        <v>-</v>
      </c>
      <c r="AH9" s="143" t="str">
        <f t="shared" ca="1" si="49"/>
        <v>-</v>
      </c>
      <c r="AI9" s="143" t="str">
        <f t="shared" ca="1" si="49"/>
        <v>-</v>
      </c>
      <c r="AJ9" s="143" t="str">
        <f t="shared" ca="1" si="49"/>
        <v>-</v>
      </c>
      <c r="AK9" s="143" t="str">
        <f t="shared" ca="1" si="49"/>
        <v>-</v>
      </c>
      <c r="AL9" s="143" t="str">
        <f t="shared" ca="1" si="49"/>
        <v>-</v>
      </c>
      <c r="AM9" s="143" t="str">
        <f t="shared" ca="1" si="49"/>
        <v>-</v>
      </c>
      <c r="AN9" s="143" t="str">
        <f t="shared" ca="1" si="49"/>
        <v>-</v>
      </c>
      <c r="AO9" s="143" t="str">
        <f ca="1">IFERROR(
  INDEX(
    INDIRECT(
      "'Cash In-" &amp; PROPER(TEXT(AO$3,"mmm yy")) &amp; "'!" &amp;
      ADDRESS(1, MATCH("ACTUAL", INDIRECT("'Cash In-" &amp; PROPER(TEXT(AO$3,"mmm yy")) &amp; "'!4:4"), 0)) &amp; ":" &amp;
      ADDRESS(1048576, MATCH("ACTUAL", INDIRECT("'Cash In-" &amp; PROPER(TEXT(AO$3,"mmm yy")) &amp; "'!4:4"), 0))
    ),
    MATCH(
      $C9,
      INDIRECT("'Cash In-" &amp; PROPER(TEXT(AO$3,"mmm yy")) &amp; "'!C:C"),
      0
    )
  ),
  "-"
)</f>
        <v>-</v>
      </c>
      <c r="AP9" s="143" t="str">
        <f t="shared" ca="1" si="50"/>
        <v>-</v>
      </c>
      <c r="AQ9" s="143" t="str">
        <f t="shared" ca="1" si="50"/>
        <v>-</v>
      </c>
      <c r="AR9" s="143" t="str">
        <f t="shared" ca="1" si="50"/>
        <v>-</v>
      </c>
      <c r="AS9" s="143" t="str">
        <f t="shared" ca="1" si="50"/>
        <v>-</v>
      </c>
      <c r="AT9" s="143" t="str">
        <f t="shared" ca="1" si="50"/>
        <v>-</v>
      </c>
      <c r="AU9" s="143" t="str">
        <f t="shared" ca="1" si="50"/>
        <v>-</v>
      </c>
      <c r="AV9" s="143" t="str">
        <f t="shared" ca="1" si="50"/>
        <v>-</v>
      </c>
      <c r="AW9" s="143">
        <f ca="1">IFERROR(
  INDEX(
    INDIRECT(
      "'Cash In-" &amp; PROPER(TEXT(AW$3,"mmm yy")) &amp; "'!" &amp;
      ADDRESS(1, MATCH("ACTUAL", INDIRECT("'Cash In-" &amp; PROPER(TEXT(AW$3,"mmm yy")) &amp; "'!4:4"), 0)) &amp; ":" &amp;
      ADDRESS(1048576, MATCH("ACTUAL", INDIRECT("'Cash In-" &amp; PROPER(TEXT(AW$3,"mmm yy")) &amp; "'!4:4"), 0))
    ),
    MATCH(
      $C9,
      INDIRECT("'Cash In-" &amp; PROPER(TEXT(AW$3,"mmm yy")) &amp; "'!C:C"),
      0
    )
  ),
  "-"
)</f>
        <v>0</v>
      </c>
      <c r="AX9" s="143">
        <f t="shared" ca="1" si="51"/>
        <v>0</v>
      </c>
      <c r="AY9" s="143">
        <f t="shared" ca="1" si="51"/>
        <v>0</v>
      </c>
      <c r="AZ9" s="143">
        <f t="shared" ca="1" si="51"/>
        <v>0</v>
      </c>
      <c r="BA9" s="143">
        <f t="shared" ca="1" si="51"/>
        <v>0</v>
      </c>
      <c r="BB9" s="143">
        <f t="shared" ca="1" si="51"/>
        <v>0</v>
      </c>
      <c r="BC9" s="143">
        <f t="shared" ca="1" si="51"/>
        <v>0</v>
      </c>
      <c r="BD9" s="143">
        <f t="shared" ca="1" si="51"/>
        <v>0</v>
      </c>
      <c r="BE9" s="143" t="str">
        <f ca="1">IFERROR(
  INDEX(
    INDIRECT(
      "'Cash In-" &amp; PROPER(TEXT(BE$3,"mmm yy")) &amp; "'!" &amp;
      ADDRESS(1, MATCH("ACTUAL", INDIRECT("'Cash In-" &amp; PROPER(TEXT(BE$3,"mmm yy")) &amp; "'!4:4"), 0)) &amp; ":" &amp;
      ADDRESS(1048576, MATCH("ACTUAL", INDIRECT("'Cash In-" &amp; PROPER(TEXT(BE$3,"mmm yy")) &amp; "'!4:4"), 0))
    ),
    MATCH(
      $C9,
      INDIRECT("'Cash In-" &amp; PROPER(TEXT(BE$3,"mmm yy")) &amp; "'!C:C"),
      0
    )
  ),
  "-"
)</f>
        <v>-</v>
      </c>
      <c r="BF9" s="143" t="str">
        <f t="shared" ca="1" si="52"/>
        <v>-</v>
      </c>
      <c r="BG9" s="143" t="str">
        <f t="shared" ca="1" si="52"/>
        <v>-</v>
      </c>
      <c r="BH9" s="143" t="str">
        <f t="shared" ca="1" si="52"/>
        <v>-</v>
      </c>
      <c r="BI9" s="143" t="str">
        <f t="shared" ca="1" si="52"/>
        <v>-</v>
      </c>
      <c r="BJ9" s="143" t="str">
        <f t="shared" ca="1" si="52"/>
        <v>-</v>
      </c>
      <c r="BK9" s="143" t="str">
        <f t="shared" ca="1" si="52"/>
        <v>-</v>
      </c>
      <c r="BL9" s="143" t="str">
        <f t="shared" ca="1" si="52"/>
        <v>-</v>
      </c>
      <c r="BM9" s="143" t="str">
        <f ca="1">IFERROR(
  INDEX(
    INDIRECT(
      "'Cash In-" &amp; PROPER(TEXT(BM$3,"mmm yy")) &amp; "'!" &amp;
      ADDRESS(1, MATCH("ACTUAL", INDIRECT("'Cash In-" &amp; PROPER(TEXT(BM$3,"mmm yy")) &amp; "'!4:4"), 0)) &amp; ":" &amp;
      ADDRESS(1048576, MATCH("ACTUAL", INDIRECT("'Cash In-" &amp; PROPER(TEXT(BM$3,"mmm yy")) &amp; "'!4:4"), 0))
    ),
    MATCH(
      $C9,
      INDIRECT("'Cash In-" &amp; PROPER(TEXT(BM$3,"mmm yy")) &amp; "'!C:C"),
      0
    )
  ),
  "-"
)</f>
        <v>-</v>
      </c>
      <c r="BN9" s="143" t="str">
        <f t="shared" ca="1" si="53"/>
        <v>-</v>
      </c>
      <c r="BO9" s="143" t="str">
        <f t="shared" ca="1" si="53"/>
        <v>-</v>
      </c>
      <c r="BP9" s="143" t="str">
        <f t="shared" ca="1" si="53"/>
        <v>-</v>
      </c>
      <c r="BQ9" s="143" t="str">
        <f t="shared" ca="1" si="53"/>
        <v>-</v>
      </c>
      <c r="BR9" s="143" t="str">
        <f t="shared" ca="1" si="53"/>
        <v>-</v>
      </c>
      <c r="BS9" s="143" t="str">
        <f t="shared" ca="1" si="53"/>
        <v>-</v>
      </c>
      <c r="BT9" s="143" t="str">
        <f t="shared" ca="1" si="53"/>
        <v>-</v>
      </c>
      <c r="BU9" s="143" t="str">
        <f ca="1">IFERROR(
  INDEX(
    INDIRECT(
      "'Cash In-" &amp; PROPER(TEXT(BU$3,"mmm yy")) &amp; "'!" &amp;
      ADDRESS(1, MATCH("ACTUAL", INDIRECT("'Cash In-" &amp; PROPER(TEXT(BU$3,"mmm yy")) &amp; "'!4:4"), 0)) &amp; ":" &amp;
      ADDRESS(1048576, MATCH("ACTUAL", INDIRECT("'Cash In-" &amp; PROPER(TEXT(BU$3,"mmm yy")) &amp; "'!4:4"), 0))
    ),
    MATCH(
      $C9,
      INDIRECT("'Cash In-" &amp; PROPER(TEXT(BU$3,"mmm yy")) &amp; "'!C:C"),
      0
    )
  ),
  "-"
)</f>
        <v>-</v>
      </c>
      <c r="BV9" s="143" t="str">
        <f t="shared" ca="1" si="54"/>
        <v>-</v>
      </c>
      <c r="BW9" s="143" t="str">
        <f t="shared" ca="1" si="54"/>
        <v>-</v>
      </c>
      <c r="BX9" s="143" t="str">
        <f t="shared" ca="1" si="54"/>
        <v>-</v>
      </c>
      <c r="BY9" s="143" t="str">
        <f t="shared" ca="1" si="54"/>
        <v>-</v>
      </c>
      <c r="BZ9" s="143" t="str">
        <f t="shared" ca="1" si="54"/>
        <v>-</v>
      </c>
      <c r="CA9" s="143" t="str">
        <f t="shared" ca="1" si="54"/>
        <v>-</v>
      </c>
      <c r="CB9" s="143" t="str">
        <f t="shared" ca="1" si="54"/>
        <v>-</v>
      </c>
      <c r="CC9" s="143" t="str">
        <f ca="1">IFERROR(
  INDEX(
    INDIRECT(
      "'Cash In-" &amp; PROPER(TEXT(CC$3,"mmm yy")) &amp; "'!" &amp;
      ADDRESS(1, MATCH("ACTUAL", INDIRECT("'Cash In-" &amp; PROPER(TEXT(CC$3,"mmm yy")) &amp; "'!4:4"), 0)) &amp; ":" &amp;
      ADDRESS(1048576, MATCH("ACTUAL", INDIRECT("'Cash In-" &amp; PROPER(TEXT(CC$3,"mmm yy")) &amp; "'!4:4"), 0))
    ),
    MATCH(
      $C9,
      INDIRECT("'Cash In-" &amp; PROPER(TEXT(CC$3,"mmm yy")) &amp; "'!C:C"),
      0
    )
  ),
  "-"
)</f>
        <v>-</v>
      </c>
      <c r="CD9" s="143" t="str">
        <f t="shared" ca="1" si="55"/>
        <v>-</v>
      </c>
      <c r="CE9" s="143" t="str">
        <f t="shared" ca="1" si="55"/>
        <v>-</v>
      </c>
      <c r="CF9" s="143" t="str">
        <f t="shared" ca="1" si="55"/>
        <v>-</v>
      </c>
      <c r="CG9" s="143" t="str">
        <f t="shared" ca="1" si="55"/>
        <v>-</v>
      </c>
      <c r="CH9" s="143" t="str">
        <f t="shared" ca="1" si="55"/>
        <v>-</v>
      </c>
      <c r="CI9" s="143" t="str">
        <f t="shared" ca="1" si="55"/>
        <v>-</v>
      </c>
      <c r="CJ9" s="143" t="str">
        <f t="shared" ca="1" si="55"/>
        <v>-</v>
      </c>
      <c r="CK9" s="143" t="str">
        <f ca="1">IFERROR(
  INDEX(
    INDIRECT(
      "'Cash In-" &amp; PROPER(TEXT(CK$3,"mmm yy")) &amp; "'!" &amp;
      ADDRESS(1, MATCH("ACTUAL", INDIRECT("'Cash In-" &amp; PROPER(TEXT(CK$3,"mmm yy")) &amp; "'!4:4"), 0)) &amp; ":" &amp;
      ADDRESS(1048576, MATCH("ACTUAL", INDIRECT("'Cash In-" &amp; PROPER(TEXT(CK$3,"mmm yy")) &amp; "'!4:4"), 0))
    ),
    MATCH(
      $C9,
      INDIRECT("'Cash In-" &amp; PROPER(TEXT(CK$3,"mmm yy")) &amp; "'!C:C"),
      0
    )
  ),
  "-"
)</f>
        <v>-</v>
      </c>
      <c r="CL9" s="143" t="str">
        <f t="shared" ca="1" si="56"/>
        <v>-</v>
      </c>
      <c r="CM9" s="143" t="str">
        <f t="shared" ca="1" si="56"/>
        <v>-</v>
      </c>
      <c r="CN9" s="143" t="str">
        <f t="shared" ca="1" si="56"/>
        <v>-</v>
      </c>
      <c r="CO9" s="143" t="str">
        <f t="shared" ca="1" si="56"/>
        <v>-</v>
      </c>
      <c r="CP9" s="143" t="str">
        <f t="shared" ca="1" si="56"/>
        <v>-</v>
      </c>
      <c r="CQ9" s="143" t="str">
        <f t="shared" ca="1" si="56"/>
        <v>-</v>
      </c>
      <c r="CR9" s="143" t="str">
        <f t="shared" ca="1" si="56"/>
        <v>-</v>
      </c>
      <c r="CS9" s="141" t="str">
        <f ca="1">IFERROR(
  INDEX(
    INDIRECT(
      "'Cash In-" &amp; PROPER(TEXT(CS$3,"mmm yy")) &amp; "'!" &amp;
      ADDRESS(1, MATCH("ACTUAL", INDIRECT("'Cash In-" &amp; PROPER(TEXT(CS$3,"mmm yy")) &amp; "'!4:4"), 0)) &amp; ":" &amp;
      ADDRESS(1048576, MATCH("ACTUAL", INDIRECT("'Cash In-" &amp; PROPER(TEXT(CS$3,"mmm yy")) &amp; "'!4:4"), 0))
    ),
    MATCH(
      $C9,
      INDIRECT("'Cash In-" &amp; PROPER(TEXT(CS$3,"mmm yy")) &amp; "'!C:C"),
      0
    )
  ),
  "-"
)</f>
        <v>-</v>
      </c>
      <c r="CT9" s="142" t="str">
        <f t="shared" ca="1" si="57"/>
        <v>-</v>
      </c>
      <c r="CU9" s="143" t="str">
        <f t="shared" ca="1" si="57"/>
        <v>-</v>
      </c>
      <c r="CV9" s="143" t="str">
        <f t="shared" ca="1" si="57"/>
        <v>-</v>
      </c>
      <c r="CW9" s="143" t="str">
        <f t="shared" ca="1" si="57"/>
        <v>-</v>
      </c>
      <c r="CX9" s="143" t="str">
        <f t="shared" ca="1" si="57"/>
        <v>-</v>
      </c>
      <c r="CY9" s="143" t="str">
        <f t="shared" ca="1" si="57"/>
        <v>-</v>
      </c>
      <c r="CZ9" s="141" t="str">
        <f t="shared" ca="1" si="57"/>
        <v>-</v>
      </c>
      <c r="DA9" s="130"/>
    </row>
    <row r="10" spans="3:105">
      <c r="C10" s="75"/>
      <c r="D10" s="67"/>
      <c r="E10" s="144"/>
      <c r="F10" s="145"/>
      <c r="G10" s="144"/>
      <c r="H10" s="130"/>
      <c r="I10" s="145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146"/>
      <c r="BK10" s="146"/>
      <c r="BL10" s="146"/>
      <c r="BM10" s="146"/>
      <c r="BN10" s="146"/>
      <c r="BO10" s="146"/>
      <c r="BP10" s="146"/>
      <c r="BQ10" s="146"/>
      <c r="BR10" s="146"/>
      <c r="BS10" s="146"/>
      <c r="BT10" s="146"/>
      <c r="BU10" s="146"/>
      <c r="BV10" s="146"/>
      <c r="BW10" s="146"/>
      <c r="BX10" s="146"/>
      <c r="BY10" s="146"/>
      <c r="BZ10" s="146"/>
      <c r="CA10" s="146"/>
      <c r="CB10" s="146"/>
      <c r="CC10" s="146"/>
      <c r="CD10" s="146"/>
      <c r="CE10" s="146"/>
      <c r="CF10" s="146"/>
      <c r="CG10" s="146"/>
      <c r="CH10" s="146"/>
      <c r="CI10" s="146"/>
      <c r="CJ10" s="146"/>
      <c r="CK10" s="146"/>
      <c r="CL10" s="146"/>
      <c r="CM10" s="146"/>
      <c r="CN10" s="146"/>
      <c r="CO10" s="146"/>
      <c r="CP10" s="146"/>
      <c r="CQ10" s="146"/>
      <c r="CR10" s="146"/>
      <c r="CS10" s="144"/>
      <c r="CT10" s="145"/>
      <c r="CU10" s="146"/>
      <c r="CV10" s="146"/>
      <c r="CW10" s="146"/>
      <c r="CX10" s="146"/>
      <c r="CY10" s="146"/>
      <c r="CZ10" s="144"/>
      <c r="DA10" s="130"/>
    </row>
    <row r="11" spans="3:105">
      <c r="C11" s="72" t="s">
        <v>239</v>
      </c>
      <c r="D11" s="76" t="s">
        <v>163</v>
      </c>
      <c r="E11" s="147">
        <f t="shared" ref="E11" ca="1" si="60">SUMIFS($I11:$CZ11, $I$3:$CZ$3, "&gt;="&amp;DATE(YEAR($E$3),1,1), $I$3:$CZ$3, "&lt;"&amp;DATE(YEAR($E$3)+1,1,1))</f>
        <v>168</v>
      </c>
      <c r="F11" s="148">
        <f ca="1">SUMIFS($I11:$CZ11, $I$3:$CZ$3,$F$3)</f>
        <v>3200</v>
      </c>
      <c r="G11" s="147">
        <f ca="1">SUMIFS($I11:$CZ11, $I$3:$CZ$3,$G$3)</f>
        <v>6400</v>
      </c>
      <c r="H11" s="130"/>
      <c r="I11" s="148">
        <f t="shared" ref="I11" ca="1" si="61">SUBTOTAL(9,I7:I9)</f>
        <v>42</v>
      </c>
      <c r="J11" s="149">
        <f t="shared" ref="J11:AO11" ca="1" si="62">SUBTOTAL(9,J7:J9)</f>
        <v>3</v>
      </c>
      <c r="K11" s="149">
        <f t="shared" ca="1" si="62"/>
        <v>15</v>
      </c>
      <c r="L11" s="149">
        <f t="shared" ca="1" si="62"/>
        <v>24</v>
      </c>
      <c r="M11" s="149">
        <f t="shared" ca="1" si="62"/>
        <v>0</v>
      </c>
      <c r="N11" s="149">
        <f t="shared" ca="1" si="62"/>
        <v>0</v>
      </c>
      <c r="O11" s="149">
        <f t="shared" ca="1" si="62"/>
        <v>800</v>
      </c>
      <c r="P11" s="149">
        <f t="shared" ca="1" si="62"/>
        <v>1600</v>
      </c>
      <c r="Q11" s="149">
        <f t="shared" ca="1" si="62"/>
        <v>42</v>
      </c>
      <c r="R11" s="149">
        <f t="shared" ca="1" si="62"/>
        <v>3</v>
      </c>
      <c r="S11" s="149">
        <f t="shared" ca="1" si="62"/>
        <v>15</v>
      </c>
      <c r="T11" s="149">
        <f t="shared" ca="1" si="62"/>
        <v>24</v>
      </c>
      <c r="U11" s="149">
        <f t="shared" ca="1" si="62"/>
        <v>0</v>
      </c>
      <c r="V11" s="149">
        <f t="shared" ca="1" si="62"/>
        <v>0</v>
      </c>
      <c r="W11" s="149">
        <f t="shared" ca="1" si="62"/>
        <v>800</v>
      </c>
      <c r="X11" s="149">
        <f t="shared" ca="1" si="62"/>
        <v>1600</v>
      </c>
      <c r="Y11" s="149">
        <f t="shared" ca="1" si="62"/>
        <v>42</v>
      </c>
      <c r="Z11" s="149">
        <f t="shared" ca="1" si="62"/>
        <v>3</v>
      </c>
      <c r="AA11" s="149">
        <f t="shared" ca="1" si="62"/>
        <v>15</v>
      </c>
      <c r="AB11" s="149">
        <f t="shared" ca="1" si="62"/>
        <v>24</v>
      </c>
      <c r="AC11" s="149">
        <f t="shared" ca="1" si="62"/>
        <v>0</v>
      </c>
      <c r="AD11" s="149">
        <f t="shared" ca="1" si="62"/>
        <v>0</v>
      </c>
      <c r="AE11" s="149">
        <f t="shared" ca="1" si="62"/>
        <v>800</v>
      </c>
      <c r="AF11" s="149">
        <f t="shared" ca="1" si="62"/>
        <v>1600</v>
      </c>
      <c r="AG11" s="149">
        <f t="shared" ca="1" si="62"/>
        <v>0</v>
      </c>
      <c r="AH11" s="149">
        <f t="shared" ca="1" si="62"/>
        <v>0</v>
      </c>
      <c r="AI11" s="149">
        <f t="shared" ca="1" si="62"/>
        <v>0</v>
      </c>
      <c r="AJ11" s="149">
        <f t="shared" ca="1" si="62"/>
        <v>0</v>
      </c>
      <c r="AK11" s="149">
        <f t="shared" ca="1" si="62"/>
        <v>0</v>
      </c>
      <c r="AL11" s="149">
        <f t="shared" ca="1" si="62"/>
        <v>0</v>
      </c>
      <c r="AM11" s="149">
        <f t="shared" ca="1" si="62"/>
        <v>0</v>
      </c>
      <c r="AN11" s="149">
        <f t="shared" ca="1" si="62"/>
        <v>0</v>
      </c>
      <c r="AO11" s="149">
        <f t="shared" ca="1" si="62"/>
        <v>0</v>
      </c>
      <c r="AP11" s="149">
        <f t="shared" ref="AP11:BU11" ca="1" si="63">SUBTOTAL(9,AP7:AP9)</f>
        <v>0</v>
      </c>
      <c r="AQ11" s="149">
        <f t="shared" ca="1" si="63"/>
        <v>0</v>
      </c>
      <c r="AR11" s="149">
        <f t="shared" ca="1" si="63"/>
        <v>0</v>
      </c>
      <c r="AS11" s="149">
        <f t="shared" ca="1" si="63"/>
        <v>0</v>
      </c>
      <c r="AT11" s="149">
        <f t="shared" ca="1" si="63"/>
        <v>0</v>
      </c>
      <c r="AU11" s="149">
        <f t="shared" ca="1" si="63"/>
        <v>0</v>
      </c>
      <c r="AV11" s="149">
        <f t="shared" ca="1" si="63"/>
        <v>0</v>
      </c>
      <c r="AW11" s="149">
        <f t="shared" ca="1" si="63"/>
        <v>42</v>
      </c>
      <c r="AX11" s="149">
        <f t="shared" ca="1" si="63"/>
        <v>3</v>
      </c>
      <c r="AY11" s="149">
        <f t="shared" ca="1" si="63"/>
        <v>15</v>
      </c>
      <c r="AZ11" s="149">
        <f t="shared" ca="1" si="63"/>
        <v>24</v>
      </c>
      <c r="BA11" s="149">
        <f t="shared" ca="1" si="63"/>
        <v>0</v>
      </c>
      <c r="BB11" s="149">
        <f t="shared" ca="1" si="63"/>
        <v>0</v>
      </c>
      <c r="BC11" s="149">
        <f t="shared" ca="1" si="63"/>
        <v>800</v>
      </c>
      <c r="BD11" s="149">
        <f t="shared" ca="1" si="63"/>
        <v>1600</v>
      </c>
      <c r="BE11" s="149">
        <f t="shared" ca="1" si="63"/>
        <v>0</v>
      </c>
      <c r="BF11" s="149">
        <f t="shared" ca="1" si="63"/>
        <v>0</v>
      </c>
      <c r="BG11" s="149">
        <f t="shared" ca="1" si="63"/>
        <v>0</v>
      </c>
      <c r="BH11" s="149">
        <f t="shared" ca="1" si="63"/>
        <v>0</v>
      </c>
      <c r="BI11" s="149">
        <f t="shared" ca="1" si="63"/>
        <v>0</v>
      </c>
      <c r="BJ11" s="149">
        <f t="shared" ca="1" si="63"/>
        <v>0</v>
      </c>
      <c r="BK11" s="149">
        <f t="shared" ca="1" si="63"/>
        <v>0</v>
      </c>
      <c r="BL11" s="149">
        <f t="shared" ca="1" si="63"/>
        <v>0</v>
      </c>
      <c r="BM11" s="149">
        <f t="shared" ca="1" si="63"/>
        <v>0</v>
      </c>
      <c r="BN11" s="149">
        <f t="shared" ca="1" si="63"/>
        <v>0</v>
      </c>
      <c r="BO11" s="149">
        <f t="shared" ca="1" si="63"/>
        <v>0</v>
      </c>
      <c r="BP11" s="149">
        <f t="shared" ca="1" si="63"/>
        <v>0</v>
      </c>
      <c r="BQ11" s="149">
        <f t="shared" ca="1" si="63"/>
        <v>0</v>
      </c>
      <c r="BR11" s="149">
        <f t="shared" ca="1" si="63"/>
        <v>0</v>
      </c>
      <c r="BS11" s="149">
        <f t="shared" ca="1" si="63"/>
        <v>0</v>
      </c>
      <c r="BT11" s="149">
        <f t="shared" ca="1" si="63"/>
        <v>0</v>
      </c>
      <c r="BU11" s="149">
        <f t="shared" ca="1" si="63"/>
        <v>0</v>
      </c>
      <c r="BV11" s="149">
        <f t="shared" ref="BV11:CZ11" ca="1" si="64">SUBTOTAL(9,BV7:BV9)</f>
        <v>0</v>
      </c>
      <c r="BW11" s="149">
        <f t="shared" ca="1" si="64"/>
        <v>0</v>
      </c>
      <c r="BX11" s="149">
        <f t="shared" ca="1" si="64"/>
        <v>0</v>
      </c>
      <c r="BY11" s="149">
        <f t="shared" ca="1" si="64"/>
        <v>0</v>
      </c>
      <c r="BZ11" s="149">
        <f t="shared" ca="1" si="64"/>
        <v>0</v>
      </c>
      <c r="CA11" s="149">
        <f t="shared" ca="1" si="64"/>
        <v>0</v>
      </c>
      <c r="CB11" s="149">
        <f t="shared" ca="1" si="64"/>
        <v>0</v>
      </c>
      <c r="CC11" s="149">
        <f t="shared" ca="1" si="64"/>
        <v>0</v>
      </c>
      <c r="CD11" s="149">
        <f t="shared" ca="1" si="64"/>
        <v>0</v>
      </c>
      <c r="CE11" s="149">
        <f t="shared" ca="1" si="64"/>
        <v>0</v>
      </c>
      <c r="CF11" s="149">
        <f t="shared" ca="1" si="64"/>
        <v>0</v>
      </c>
      <c r="CG11" s="149">
        <f t="shared" ca="1" si="64"/>
        <v>0</v>
      </c>
      <c r="CH11" s="149">
        <f t="shared" ca="1" si="64"/>
        <v>0</v>
      </c>
      <c r="CI11" s="149">
        <f t="shared" ca="1" si="64"/>
        <v>0</v>
      </c>
      <c r="CJ11" s="149">
        <f t="shared" ca="1" si="64"/>
        <v>0</v>
      </c>
      <c r="CK11" s="149">
        <f t="shared" ca="1" si="64"/>
        <v>0</v>
      </c>
      <c r="CL11" s="149">
        <f t="shared" ca="1" si="64"/>
        <v>0</v>
      </c>
      <c r="CM11" s="149">
        <f t="shared" ca="1" si="64"/>
        <v>0</v>
      </c>
      <c r="CN11" s="149">
        <f t="shared" ca="1" si="64"/>
        <v>0</v>
      </c>
      <c r="CO11" s="149">
        <f t="shared" ca="1" si="64"/>
        <v>0</v>
      </c>
      <c r="CP11" s="149">
        <f t="shared" ca="1" si="64"/>
        <v>0</v>
      </c>
      <c r="CQ11" s="149">
        <f t="shared" ca="1" si="64"/>
        <v>0</v>
      </c>
      <c r="CR11" s="149">
        <f t="shared" ca="1" si="64"/>
        <v>0</v>
      </c>
      <c r="CS11" s="147">
        <f t="shared" ca="1" si="64"/>
        <v>0</v>
      </c>
      <c r="CT11" s="148">
        <f t="shared" ca="1" si="64"/>
        <v>0</v>
      </c>
      <c r="CU11" s="149">
        <f t="shared" ca="1" si="64"/>
        <v>0</v>
      </c>
      <c r="CV11" s="149">
        <f t="shared" ca="1" si="64"/>
        <v>0</v>
      </c>
      <c r="CW11" s="149">
        <f t="shared" ca="1" si="64"/>
        <v>0</v>
      </c>
      <c r="CX11" s="149">
        <f t="shared" ca="1" si="64"/>
        <v>0</v>
      </c>
      <c r="CY11" s="149">
        <f t="shared" ca="1" si="64"/>
        <v>0</v>
      </c>
      <c r="CZ11" s="147">
        <f t="shared" ca="1" si="64"/>
        <v>0</v>
      </c>
      <c r="DA11" s="130"/>
    </row>
    <row r="12" spans="3:105" outlineLevel="1">
      <c r="C12" s="72"/>
      <c r="D12" s="76"/>
      <c r="E12" s="150"/>
      <c r="F12" s="151"/>
      <c r="G12" s="150"/>
      <c r="H12" s="130"/>
      <c r="I12" s="151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2"/>
      <c r="AW12" s="152"/>
      <c r="AX12" s="152"/>
      <c r="AY12" s="152"/>
      <c r="AZ12" s="152"/>
      <c r="BA12" s="152"/>
      <c r="BB12" s="152"/>
      <c r="BC12" s="152"/>
      <c r="BD12" s="152"/>
      <c r="BE12" s="152"/>
      <c r="BF12" s="152"/>
      <c r="BG12" s="152"/>
      <c r="BH12" s="152"/>
      <c r="BI12" s="152"/>
      <c r="BJ12" s="152"/>
      <c r="BK12" s="152"/>
      <c r="BL12" s="152"/>
      <c r="BM12" s="152"/>
      <c r="BN12" s="152"/>
      <c r="BO12" s="152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2"/>
      <c r="CH12" s="152"/>
      <c r="CI12" s="152"/>
      <c r="CJ12" s="152"/>
      <c r="CK12" s="152"/>
      <c r="CL12" s="152"/>
      <c r="CM12" s="152"/>
      <c r="CN12" s="152"/>
      <c r="CO12" s="152"/>
      <c r="CP12" s="152"/>
      <c r="CQ12" s="152"/>
      <c r="CR12" s="152"/>
      <c r="CS12" s="150"/>
      <c r="CT12" s="151"/>
      <c r="CU12" s="152"/>
      <c r="CV12" s="152"/>
      <c r="CW12" s="152"/>
      <c r="CX12" s="152"/>
      <c r="CY12" s="152"/>
      <c r="CZ12" s="150"/>
      <c r="DA12" s="130"/>
    </row>
    <row r="13" spans="3:105" s="294" customFormat="1" outlineLevel="1">
      <c r="C13" s="77" t="s">
        <v>232</v>
      </c>
      <c r="D13" s="91" t="s">
        <v>164</v>
      </c>
      <c r="E13" s="153"/>
      <c r="F13" s="154"/>
      <c r="G13" s="153"/>
      <c r="H13" s="293"/>
      <c r="I13" s="154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55"/>
      <c r="BZ13" s="155"/>
      <c r="CA13" s="155"/>
      <c r="CB13" s="155"/>
      <c r="CC13" s="155"/>
      <c r="CD13" s="155"/>
      <c r="CE13" s="155"/>
      <c r="CF13" s="155"/>
      <c r="CG13" s="155"/>
      <c r="CH13" s="155"/>
      <c r="CI13" s="155"/>
      <c r="CJ13" s="155"/>
      <c r="CK13" s="155"/>
      <c r="CL13" s="155"/>
      <c r="CM13" s="155"/>
      <c r="CN13" s="155"/>
      <c r="CO13" s="155"/>
      <c r="CP13" s="155"/>
      <c r="CQ13" s="155"/>
      <c r="CR13" s="155"/>
      <c r="CS13" s="153"/>
      <c r="CT13" s="154"/>
      <c r="CU13" s="155"/>
      <c r="CV13" s="155"/>
      <c r="CW13" s="155"/>
      <c r="CX13" s="155"/>
      <c r="CY13" s="155"/>
      <c r="CZ13" s="153"/>
      <c r="DA13" s="293"/>
    </row>
    <row r="14" spans="3:105" s="297" customFormat="1" outlineLevel="1">
      <c r="C14" s="295" t="s">
        <v>7</v>
      </c>
      <c r="D14" s="299" t="s">
        <v>160</v>
      </c>
      <c r="E14" s="300">
        <f t="shared" ref="E14:E37" ca="1" si="65">SUMIFS($I14:$CZ14, $I$3:$CZ$3, "&gt;="&amp;DATE(YEAR($E$3),1,1), $I$3:$CZ$3, "&lt;"&amp;DATE(YEAR($E$3)+1,1,1))</f>
        <v>34892997945</v>
      </c>
      <c r="F14" s="301">
        <f t="shared" ref="F14:F37" ca="1" si="66">SUMIFS($I14:$CZ14, $I$3:$CZ$3,$F$3)</f>
        <v>60705900</v>
      </c>
      <c r="G14" s="300">
        <f t="shared" ref="G14:G37" ca="1" si="67">SUMIFS($I14:$CZ14, $I$3:$CZ$3,$G$3)</f>
        <v>272069548186.76917</v>
      </c>
      <c r="H14" s="296"/>
      <c r="I14" s="301">
        <f t="shared" ref="I14" ca="1" si="68">SUBTOTAL(9,I15:I16)</f>
        <v>0</v>
      </c>
      <c r="J14" s="302">
        <f ca="1">SUBTOTAL(9,J15:J16)</f>
        <v>0</v>
      </c>
      <c r="K14" s="302">
        <f t="shared" ref="K14:Q14" ca="1" si="69">SUBTOTAL(9,K15:K16)</f>
        <v>0</v>
      </c>
      <c r="L14" s="302">
        <f t="shared" ca="1" si="69"/>
        <v>0</v>
      </c>
      <c r="M14" s="302">
        <f t="shared" ca="1" si="69"/>
        <v>0</v>
      </c>
      <c r="N14" s="302">
        <f t="shared" ca="1" si="69"/>
        <v>0</v>
      </c>
      <c r="O14" s="302">
        <f t="shared" ca="1" si="69"/>
        <v>0</v>
      </c>
      <c r="P14" s="302">
        <f t="shared" ca="1" si="69"/>
        <v>0</v>
      </c>
      <c r="Q14" s="302">
        <f t="shared" ca="1" si="69"/>
        <v>0</v>
      </c>
      <c r="R14" s="302">
        <f ca="1">SUBTOTAL(9,R15:R16)</f>
        <v>0</v>
      </c>
      <c r="S14" s="302">
        <f t="shared" ref="S14:Y14" ca="1" si="70">SUBTOTAL(9,S15:S16)</f>
        <v>0</v>
      </c>
      <c r="T14" s="302">
        <f t="shared" ca="1" si="70"/>
        <v>0</v>
      </c>
      <c r="U14" s="302">
        <f t="shared" ca="1" si="70"/>
        <v>0</v>
      </c>
      <c r="V14" s="302">
        <f t="shared" ca="1" si="70"/>
        <v>0</v>
      </c>
      <c r="W14" s="302">
        <f t="shared" ca="1" si="70"/>
        <v>0</v>
      </c>
      <c r="X14" s="302">
        <f t="shared" ca="1" si="70"/>
        <v>31467286051.338509</v>
      </c>
      <c r="Y14" s="302">
        <f t="shared" ca="1" si="70"/>
        <v>0</v>
      </c>
      <c r="Z14" s="302">
        <f ca="1">SUBTOTAL(9,Z15:Z16)</f>
        <v>0</v>
      </c>
      <c r="AA14" s="302">
        <f t="shared" ref="AA14:AG14" ca="1" si="71">SUBTOTAL(9,AA15:AA16)</f>
        <v>0</v>
      </c>
      <c r="AB14" s="302">
        <f t="shared" ca="1" si="71"/>
        <v>0</v>
      </c>
      <c r="AC14" s="302">
        <f t="shared" ca="1" si="71"/>
        <v>0</v>
      </c>
      <c r="AD14" s="302">
        <f t="shared" ca="1" si="71"/>
        <v>0</v>
      </c>
      <c r="AE14" s="302">
        <f t="shared" ca="1" si="71"/>
        <v>0</v>
      </c>
      <c r="AF14" s="302">
        <f t="shared" ca="1" si="71"/>
        <v>31467286051.338509</v>
      </c>
      <c r="AG14" s="302">
        <f t="shared" ca="1" si="71"/>
        <v>0</v>
      </c>
      <c r="AH14" s="302">
        <f ca="1">SUBTOTAL(9,AH15:AH16)</f>
        <v>0</v>
      </c>
      <c r="AI14" s="302">
        <f t="shared" ref="AI14:AO14" ca="1" si="72">SUBTOTAL(9,AI15:AI16)</f>
        <v>0</v>
      </c>
      <c r="AJ14" s="302">
        <f t="shared" ca="1" si="72"/>
        <v>0</v>
      </c>
      <c r="AK14" s="302">
        <f t="shared" ca="1" si="72"/>
        <v>0</v>
      </c>
      <c r="AL14" s="302">
        <f t="shared" ca="1" si="72"/>
        <v>0</v>
      </c>
      <c r="AM14" s="302">
        <f t="shared" ca="1" si="72"/>
        <v>0</v>
      </c>
      <c r="AN14" s="302">
        <f t="shared" ca="1" si="72"/>
        <v>31467286051.338509</v>
      </c>
      <c r="AO14" s="302">
        <f t="shared" ca="1" si="72"/>
        <v>0</v>
      </c>
      <c r="AP14" s="302">
        <f ca="1">SUBTOTAL(9,AP15:AP16)</f>
        <v>0</v>
      </c>
      <c r="AQ14" s="302">
        <f t="shared" ref="AQ14:AW14" ca="1" si="73">SUBTOTAL(9,AQ15:AQ16)</f>
        <v>0</v>
      </c>
      <c r="AR14" s="302">
        <f t="shared" ca="1" si="73"/>
        <v>0</v>
      </c>
      <c r="AS14" s="302">
        <f t="shared" ca="1" si="73"/>
        <v>0</v>
      </c>
      <c r="AT14" s="302">
        <f t="shared" ca="1" si="73"/>
        <v>0</v>
      </c>
      <c r="AU14" s="302">
        <f t="shared" ca="1" si="73"/>
        <v>0</v>
      </c>
      <c r="AV14" s="302">
        <f t="shared" ca="1" si="73"/>
        <v>31467286051.338509</v>
      </c>
      <c r="AW14" s="302">
        <f t="shared" ca="1" si="73"/>
        <v>0</v>
      </c>
      <c r="AX14" s="302">
        <f ca="1">SUBTOTAL(9,AX15:AX16)</f>
        <v>0</v>
      </c>
      <c r="AY14" s="302">
        <f t="shared" ref="AY14:BD14" ca="1" si="74">SUBTOTAL(9,AY15:AY16)</f>
        <v>0</v>
      </c>
      <c r="AZ14" s="302">
        <f t="shared" ca="1" si="74"/>
        <v>0</v>
      </c>
      <c r="BA14" s="302">
        <f t="shared" ca="1" si="74"/>
        <v>0</v>
      </c>
      <c r="BB14" s="302">
        <f t="shared" ca="1" si="74"/>
        <v>0</v>
      </c>
      <c r="BC14" s="302">
        <f t="shared" ca="1" si="74"/>
        <v>0</v>
      </c>
      <c r="BD14" s="302">
        <f t="shared" ca="1" si="74"/>
        <v>0</v>
      </c>
      <c r="BE14" s="302">
        <f t="shared" ref="BE14" ca="1" si="75">SUBTOTAL(9,BE15:BE16)</f>
        <v>10958530872</v>
      </c>
      <c r="BF14" s="302">
        <f ca="1">SUBTOTAL(9,BF15:BF16)</f>
        <v>0</v>
      </c>
      <c r="BG14" s="302">
        <f t="shared" ref="BG14:BM14" ca="1" si="76">SUBTOTAL(9,BG15:BG16)</f>
        <v>75882375</v>
      </c>
      <c r="BH14" s="302">
        <f t="shared" ca="1" si="76"/>
        <v>0</v>
      </c>
      <c r="BI14" s="302">
        <f t="shared" ca="1" si="76"/>
        <v>37990000</v>
      </c>
      <c r="BJ14" s="302">
        <f t="shared" ca="1" si="76"/>
        <v>10844658497</v>
      </c>
      <c r="BK14" s="302">
        <f t="shared" ca="1" si="76"/>
        <v>0</v>
      </c>
      <c r="BL14" s="302">
        <f t="shared" ca="1" si="76"/>
        <v>32077030313.998756</v>
      </c>
      <c r="BM14" s="302">
        <f t="shared" ca="1" si="76"/>
        <v>22533518384</v>
      </c>
      <c r="BN14" s="302">
        <f ca="1">SUBTOTAL(9,BN15:BN16)</f>
        <v>0</v>
      </c>
      <c r="BO14" s="302">
        <f t="shared" ref="BO14" ca="1" si="77">SUBTOTAL(9,BO15:BO16)</f>
        <v>22200000</v>
      </c>
      <c r="BP14" s="302">
        <f t="shared" ref="BP14" ca="1" si="78">SUBTOTAL(9,BP15:BP16)</f>
        <v>0</v>
      </c>
      <c r="BQ14" s="302">
        <f t="shared" ref="BQ14" ca="1" si="79">SUBTOTAL(9,BQ15:BQ16)</f>
        <v>37420000</v>
      </c>
      <c r="BR14" s="302">
        <f t="shared" ref="BR14:BU14" ca="1" si="80">SUBTOTAL(9,BR15:BR16)</f>
        <v>22473898384</v>
      </c>
      <c r="BS14" s="302">
        <f t="shared" ca="1" si="80"/>
        <v>0</v>
      </c>
      <c r="BT14" s="302">
        <f t="shared" ca="1" si="80"/>
        <v>25405697793.671535</v>
      </c>
      <c r="BU14" s="302">
        <f t="shared" ca="1" si="80"/>
        <v>1400948689</v>
      </c>
      <c r="BV14" s="302">
        <f ca="1">SUBTOTAL(9,BV15:BV16)</f>
        <v>53639000</v>
      </c>
      <c r="BW14" s="302">
        <f t="shared" ref="BW14:CC14" ca="1" si="81">SUBTOTAL(9,BW15:BW16)</f>
        <v>4050000</v>
      </c>
      <c r="BX14" s="302">
        <f t="shared" ca="1" si="81"/>
        <v>10000000</v>
      </c>
      <c r="BY14" s="302">
        <f t="shared" ca="1" si="81"/>
        <v>3355750</v>
      </c>
      <c r="BZ14" s="302">
        <f t="shared" ca="1" si="81"/>
        <v>1329903939</v>
      </c>
      <c r="CA14" s="302">
        <f t="shared" ca="1" si="81"/>
        <v>60705900</v>
      </c>
      <c r="CB14" s="302">
        <f t="shared" ca="1" si="81"/>
        <v>45069443239.53019</v>
      </c>
      <c r="CC14" s="302">
        <f t="shared" ca="1" si="81"/>
        <v>0</v>
      </c>
      <c r="CD14" s="302">
        <f ca="1">SUBTOTAL(9,CD15:CD16)</f>
        <v>0</v>
      </c>
      <c r="CE14" s="302">
        <f t="shared" ref="CE14:CK14" ca="1" si="82">SUBTOTAL(9,CE15:CE16)</f>
        <v>0</v>
      </c>
      <c r="CF14" s="302">
        <f t="shared" ca="1" si="82"/>
        <v>0</v>
      </c>
      <c r="CG14" s="302">
        <f t="shared" ca="1" si="82"/>
        <v>0</v>
      </c>
      <c r="CH14" s="302">
        <f t="shared" ca="1" si="82"/>
        <v>0</v>
      </c>
      <c r="CI14" s="302">
        <f t="shared" ca="1" si="82"/>
        <v>0</v>
      </c>
      <c r="CJ14" s="302">
        <f t="shared" ca="1" si="82"/>
        <v>5781077950.9441509</v>
      </c>
      <c r="CK14" s="302">
        <f t="shared" ca="1" si="82"/>
        <v>0</v>
      </c>
      <c r="CL14" s="302">
        <f ca="1">SUBTOTAL(9,CL15:CL16)</f>
        <v>0</v>
      </c>
      <c r="CM14" s="302">
        <f t="shared" ref="CM14:CS14" ca="1" si="83">SUBTOTAL(9,CM15:CM16)</f>
        <v>0</v>
      </c>
      <c r="CN14" s="302">
        <f t="shared" ca="1" si="83"/>
        <v>0</v>
      </c>
      <c r="CO14" s="302">
        <f t="shared" ca="1" si="83"/>
        <v>0</v>
      </c>
      <c r="CP14" s="302">
        <f t="shared" ca="1" si="83"/>
        <v>0</v>
      </c>
      <c r="CQ14" s="302">
        <f t="shared" ca="1" si="83"/>
        <v>0</v>
      </c>
      <c r="CR14" s="302">
        <f t="shared" ca="1" si="83"/>
        <v>6399868631.9320221</v>
      </c>
      <c r="CS14" s="300">
        <f t="shared" ca="1" si="83"/>
        <v>0</v>
      </c>
      <c r="CT14" s="301">
        <f ca="1">SUBTOTAL(9,CT15:CT16)</f>
        <v>0</v>
      </c>
      <c r="CU14" s="302">
        <f t="shared" ref="CU14:CZ14" ca="1" si="84">SUBTOTAL(9,CU15:CU16)</f>
        <v>0</v>
      </c>
      <c r="CV14" s="302">
        <f t="shared" ca="1" si="84"/>
        <v>0</v>
      </c>
      <c r="CW14" s="302">
        <f t="shared" ca="1" si="84"/>
        <v>0</v>
      </c>
      <c r="CX14" s="302">
        <f t="shared" ca="1" si="84"/>
        <v>0</v>
      </c>
      <c r="CY14" s="302">
        <f t="shared" ca="1" si="84"/>
        <v>0</v>
      </c>
      <c r="CZ14" s="300">
        <f t="shared" ca="1" si="84"/>
        <v>31467286051.338509</v>
      </c>
      <c r="DA14" s="296"/>
    </row>
    <row r="15" spans="3:105" outlineLevel="1">
      <c r="C15" s="80" t="s">
        <v>247</v>
      </c>
      <c r="D15" s="81" t="s">
        <v>34</v>
      </c>
      <c r="E15" s="141">
        <f t="shared" ca="1" si="65"/>
        <v>34732737945</v>
      </c>
      <c r="F15" s="142">
        <f t="shared" ca="1" si="66"/>
        <v>60705900</v>
      </c>
      <c r="G15" s="141">
        <f t="shared" ca="1" si="67"/>
        <v>265852840202.42371</v>
      </c>
      <c r="H15" s="130"/>
      <c r="I15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$C15,
      INDIRECT("'Cash Out-" &amp; PROPER(TEXT(I$3,"mmm yy")) &amp; "'!C:C"),
      0
    )
  ),
  "-"
)</f>
        <v>-</v>
      </c>
      <c r="J15" s="143" t="str">
        <f t="shared" ref="J15:P16" ca="1" si="85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$C15,
      INDIRECT("'Cash Out-" &amp; PROPER(TEXT($I$3,"mmm yy")) &amp; "'!C:C"),
      0
    )
  ),
  "-"
)</f>
        <v>-</v>
      </c>
      <c r="K15" s="143" t="str">
        <f t="shared" ca="1" si="85"/>
        <v>-</v>
      </c>
      <c r="L15" s="143" t="str">
        <f t="shared" ca="1" si="85"/>
        <v>-</v>
      </c>
      <c r="M15" s="143" t="str">
        <f t="shared" ca="1" si="85"/>
        <v>-</v>
      </c>
      <c r="N15" s="143" t="str">
        <f t="shared" ca="1" si="85"/>
        <v>-</v>
      </c>
      <c r="O15" s="143" t="str">
        <f t="shared" ca="1" si="85"/>
        <v>-</v>
      </c>
      <c r="P15" s="143" t="str">
        <f t="shared" ca="1" si="85"/>
        <v>-</v>
      </c>
      <c r="Q15" s="143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$C15,
      INDIRECT("'Cash Out-" &amp; PROPER(TEXT(Q$3,"mmm yy")) &amp; "'!C:C"),
      0
    )
  ),
  "-"
)</f>
        <v>0</v>
      </c>
      <c r="R15" s="143">
        <f t="shared" ref="R15:X16" ca="1" si="86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$C15,
      INDIRECT("'Cash Out-" &amp; PROPER(TEXT($Q$3,"mmm yy")) &amp; "'!C:C"),
      0
    )
  ),
  "-"
)</f>
        <v>0</v>
      </c>
      <c r="S15" s="143">
        <f t="shared" ca="1" si="86"/>
        <v>0</v>
      </c>
      <c r="T15" s="143">
        <f t="shared" ca="1" si="86"/>
        <v>0</v>
      </c>
      <c r="U15" s="143">
        <f t="shared" ca="1" si="86"/>
        <v>0</v>
      </c>
      <c r="V15" s="143">
        <f t="shared" ca="1" si="86"/>
        <v>0</v>
      </c>
      <c r="W15" s="143">
        <f t="shared" ca="1" si="86"/>
        <v>0</v>
      </c>
      <c r="X15" s="143">
        <f t="shared" ca="1" si="86"/>
        <v>31063840305.905312</v>
      </c>
      <c r="Y15" s="143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$C15,
      INDIRECT("'Cash Out-" &amp; PROPER(TEXT(Y$3,"mmm yy")) &amp; "'!C:C"),
      0
    )
  ),
  "-"
)</f>
        <v>0</v>
      </c>
      <c r="Z15" s="143">
        <f t="shared" ref="Z15:AF16" ca="1" si="87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$C15,
      INDIRECT("'Cash Out-" &amp; PROPER(TEXT($Y$3,"mmm yy")) &amp; "'!C:C"),
      0
    )
  ),
  "-"
)</f>
        <v>0</v>
      </c>
      <c r="AA15" s="143">
        <f t="shared" ca="1" si="87"/>
        <v>0</v>
      </c>
      <c r="AB15" s="143">
        <f t="shared" ca="1" si="87"/>
        <v>0</v>
      </c>
      <c r="AC15" s="143">
        <f t="shared" ca="1" si="87"/>
        <v>0</v>
      </c>
      <c r="AD15" s="143">
        <f t="shared" ca="1" si="87"/>
        <v>0</v>
      </c>
      <c r="AE15" s="143">
        <f t="shared" ca="1" si="87"/>
        <v>0</v>
      </c>
      <c r="AF15" s="143">
        <f t="shared" ca="1" si="87"/>
        <v>31063840305.905312</v>
      </c>
      <c r="AG15" s="143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$C15,
      INDIRECT("'Cash Out-" &amp; PROPER(TEXT(AG$3,"mmm yy")) &amp; "'!C:C"),
      0
    )
  ),
  "-"
)</f>
        <v>0</v>
      </c>
      <c r="AH15" s="143">
        <f t="shared" ref="AH15:AN16" ca="1" si="88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$C15,
      INDIRECT("'Cash Out-" &amp; PROPER(TEXT($AG$3,"mmm yy")) &amp; "'!C:C"),
      0
    )
  ),
  "-"
)</f>
        <v>0</v>
      </c>
      <c r="AI15" s="143">
        <f t="shared" ca="1" si="88"/>
        <v>0</v>
      </c>
      <c r="AJ15" s="143">
        <f t="shared" ca="1" si="88"/>
        <v>0</v>
      </c>
      <c r="AK15" s="143">
        <f t="shared" ca="1" si="88"/>
        <v>0</v>
      </c>
      <c r="AL15" s="143">
        <f t="shared" ca="1" si="88"/>
        <v>0</v>
      </c>
      <c r="AM15" s="143">
        <f t="shared" ca="1" si="88"/>
        <v>0</v>
      </c>
      <c r="AN15" s="143">
        <f t="shared" ca="1" si="88"/>
        <v>31063840305.905312</v>
      </c>
      <c r="AO15" s="143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$C15,
      INDIRECT("'Cash Out-" &amp; PROPER(TEXT(AO$3,"mmm yy")) &amp; "'!C:C"),
      0
    )
  ),
  "-"
)</f>
        <v>0</v>
      </c>
      <c r="AP15" s="143">
        <f t="shared" ref="AP15:AV16" ca="1" si="89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$C15,
      INDIRECT("'Cash Out-" &amp; PROPER(TEXT($AO$3,"mmm yy")) &amp; "'!C:C"),
      0
    )
  ),
  "-"
)</f>
        <v>0</v>
      </c>
      <c r="AQ15" s="143">
        <f t="shared" ca="1" si="89"/>
        <v>0</v>
      </c>
      <c r="AR15" s="143">
        <f t="shared" ca="1" si="89"/>
        <v>0</v>
      </c>
      <c r="AS15" s="143">
        <f t="shared" ca="1" si="89"/>
        <v>0</v>
      </c>
      <c r="AT15" s="143">
        <f t="shared" ca="1" si="89"/>
        <v>0</v>
      </c>
      <c r="AU15" s="143">
        <f t="shared" ca="1" si="89"/>
        <v>0</v>
      </c>
      <c r="AV15" s="143">
        <f t="shared" ca="1" si="89"/>
        <v>31063840305.905312</v>
      </c>
      <c r="AW15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$C15,
      INDIRECT("'Cash Out-" &amp; PROPER(TEXT(AW$3,"mmm yy")) &amp; "'!C:C"),
      0
    )
  ),
  "-"
)</f>
        <v>-</v>
      </c>
      <c r="AX15" s="143" t="str">
        <f t="shared" ref="AX15:BD16" ca="1" si="90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$C15,
      INDIRECT("'Cash Out-" &amp; PROPER(TEXT($AW$3,"mmm yy")) &amp; "'!C:C"),
      0
    )
  ),
  "-"
)</f>
        <v>-</v>
      </c>
      <c r="AY15" s="143" t="str">
        <f t="shared" ca="1" si="90"/>
        <v>-</v>
      </c>
      <c r="AZ15" s="143" t="str">
        <f t="shared" ca="1" si="90"/>
        <v>-</v>
      </c>
      <c r="BA15" s="143" t="str">
        <f t="shared" ca="1" si="90"/>
        <v>-</v>
      </c>
      <c r="BB15" s="143" t="str">
        <f t="shared" ca="1" si="90"/>
        <v>-</v>
      </c>
      <c r="BC15" s="143" t="str">
        <f t="shared" ca="1" si="90"/>
        <v>-</v>
      </c>
      <c r="BD15" s="143" t="str">
        <f t="shared" ca="1" si="90"/>
        <v>-</v>
      </c>
      <c r="BE15" s="143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$C15,
      INDIRECT("'Cash Out-" &amp; PROPER(TEXT(BE$3,"mmm yy")) &amp; "'!C:C"),
      0
    )
  ),
  "-"
)</f>
        <v>10920540872</v>
      </c>
      <c r="BF15" s="143">
        <f t="shared" ref="BF15:BL16" ca="1" si="91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$C15,
      INDIRECT("'Cash Out-" &amp; PROPER(TEXT($BE$3,"mmm yy")) &amp; "'!C:C"),
      0
    )
  ),
  "-"
)</f>
        <v>0</v>
      </c>
      <c r="BG15" s="143">
        <f t="shared" ca="1" si="91"/>
        <v>75882375</v>
      </c>
      <c r="BH15" s="143">
        <f t="shared" ca="1" si="91"/>
        <v>0</v>
      </c>
      <c r="BI15" s="143">
        <f t="shared" ca="1" si="91"/>
        <v>0</v>
      </c>
      <c r="BJ15" s="143">
        <f t="shared" ca="1" si="91"/>
        <v>10844658497</v>
      </c>
      <c r="BK15" s="143">
        <f t="shared" ca="1" si="91"/>
        <v>0</v>
      </c>
      <c r="BL15" s="143">
        <f t="shared" ca="1" si="91"/>
        <v>31875994960.30645</v>
      </c>
      <c r="BM15" s="143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$C15,
      INDIRECT("'Cash Out-" &amp; PROPER(TEXT(BM$3,"mmm yy")) &amp; "'!C:C"),
      0
    )
  ),
  "-"
)</f>
        <v>22473898384</v>
      </c>
      <c r="BN15" s="143">
        <f t="shared" ref="BN15:BT16" ca="1" si="92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$C15,
      INDIRECT("'Cash Out-" &amp; PROPER(TEXT($BM$3,"mmm yy")) &amp; "'!C:C"),
      0
    )
  ),
  "-"
)</f>
        <v>0</v>
      </c>
      <c r="BO15" s="143">
        <f t="shared" ca="1" si="92"/>
        <v>0</v>
      </c>
      <c r="BP15" s="143">
        <f t="shared" ca="1" si="92"/>
        <v>0</v>
      </c>
      <c r="BQ15" s="143">
        <f t="shared" ca="1" si="92"/>
        <v>0</v>
      </c>
      <c r="BR15" s="143">
        <f t="shared" ca="1" si="92"/>
        <v>22473898384</v>
      </c>
      <c r="BS15" s="143">
        <f t="shared" ca="1" si="92"/>
        <v>0</v>
      </c>
      <c r="BT15" s="143">
        <f t="shared" ca="1" si="92"/>
        <v>22473898384.594604</v>
      </c>
      <c r="BU15" s="143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$C15,
      INDIRECT("'Cash Out-" &amp; PROPER(TEXT(BU$3,"mmm yy")) &amp; "'!C:C"),
      0
    )
  ),
  "-"
)</f>
        <v>1338298689</v>
      </c>
      <c r="BV15" s="143">
        <f t="shared" ref="BV15:CB16" ca="1" si="93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$C15,
      INDIRECT("'Cash Out-" &amp; PROPER(TEXT($BU$3,"mmm yy")) &amp; "'!C:C"),
      0
    )
  ),
  "-"
)</f>
        <v>10989000</v>
      </c>
      <c r="BW15" s="143">
        <f t="shared" ca="1" si="93"/>
        <v>4050000</v>
      </c>
      <c r="BX15" s="143">
        <f t="shared" ca="1" si="93"/>
        <v>0</v>
      </c>
      <c r="BY15" s="143">
        <f t="shared" ca="1" si="93"/>
        <v>3355750</v>
      </c>
      <c r="BZ15" s="143">
        <f t="shared" ca="1" si="93"/>
        <v>1319903939</v>
      </c>
      <c r="CA15" s="143">
        <f t="shared" ca="1" si="93"/>
        <v>60705900</v>
      </c>
      <c r="CB15" s="143">
        <f t="shared" ca="1" si="93"/>
        <v>44745260497.119934</v>
      </c>
      <c r="CC15" s="143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$C15,
      INDIRECT("'Cash Out-" &amp; PROPER(TEXT(CC$3,"mmm yy")) &amp; "'!C:C"),
      0
    )
  ),
  "-"
)</f>
        <v>0</v>
      </c>
      <c r="CD15" s="143">
        <f t="shared" ref="CD15:CJ16" ca="1" si="94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$C15,
      INDIRECT("'Cash Out-" &amp; PROPER(TEXT($CC$3,"mmm yy")) &amp; "'!C:C"),
      0
    )
  ),
  "-"
)</f>
        <v>0</v>
      </c>
      <c r="CE15" s="143">
        <f t="shared" ca="1" si="94"/>
        <v>0</v>
      </c>
      <c r="CF15" s="143">
        <f t="shared" ca="1" si="94"/>
        <v>0</v>
      </c>
      <c r="CG15" s="143">
        <f t="shared" ca="1" si="94"/>
        <v>0</v>
      </c>
      <c r="CH15" s="143">
        <f t="shared" ca="1" si="94"/>
        <v>0</v>
      </c>
      <c r="CI15" s="143">
        <f t="shared" ca="1" si="94"/>
        <v>0</v>
      </c>
      <c r="CJ15" s="143">
        <f t="shared" ca="1" si="94"/>
        <v>5488685324.9441509</v>
      </c>
      <c r="CK15" s="143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$C15,
      INDIRECT("'Cash Out-" &amp; PROPER(TEXT(CK$3,"mmm yy")) &amp; "'!C:C"),
      0
    )
  ),
  "-"
)</f>
        <v>0</v>
      </c>
      <c r="CL15" s="143">
        <f t="shared" ref="CL15:CR16" ca="1" si="95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$C15,
      INDIRECT("'Cash Out-" &amp; PROPER(TEXT($CK$3,"mmm yy")) &amp; "'!C:C"),
      0
    )
  ),
  "-"
)</f>
        <v>0</v>
      </c>
      <c r="CM15" s="143">
        <f t="shared" ca="1" si="95"/>
        <v>0</v>
      </c>
      <c r="CN15" s="143">
        <f t="shared" ca="1" si="95"/>
        <v>0</v>
      </c>
      <c r="CO15" s="143">
        <f t="shared" ca="1" si="95"/>
        <v>0</v>
      </c>
      <c r="CP15" s="143">
        <f t="shared" ca="1" si="95"/>
        <v>0</v>
      </c>
      <c r="CQ15" s="143">
        <f t="shared" ca="1" si="95"/>
        <v>0</v>
      </c>
      <c r="CR15" s="143">
        <f t="shared" ca="1" si="95"/>
        <v>5949799505.9320068</v>
      </c>
      <c r="CS15" s="141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$C15,
      INDIRECT("'Cash Out-" &amp; PROPER(TEXT(CS$3,"mmm yy")) &amp; "'!C:C"),
      0
    )
  ),
  "-"
)</f>
        <v>0</v>
      </c>
      <c r="CT15" s="142">
        <f t="shared" ref="CT15:CZ16" ca="1" si="96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$C15,
      INDIRECT("'Cash Out-" &amp; PROPER(TEXT($CS$3,"mmm yy")) &amp; "'!C:C"),
      0
    )
  ),
  "-"
)</f>
        <v>0</v>
      </c>
      <c r="CU15" s="143">
        <f t="shared" ca="1" si="96"/>
        <v>0</v>
      </c>
      <c r="CV15" s="143">
        <f t="shared" ca="1" si="96"/>
        <v>0</v>
      </c>
      <c r="CW15" s="143">
        <f t="shared" ca="1" si="96"/>
        <v>0</v>
      </c>
      <c r="CX15" s="143">
        <f t="shared" ca="1" si="96"/>
        <v>0</v>
      </c>
      <c r="CY15" s="143">
        <f t="shared" ca="1" si="96"/>
        <v>0</v>
      </c>
      <c r="CZ15" s="141">
        <f t="shared" ca="1" si="96"/>
        <v>31063840305.905312</v>
      </c>
      <c r="DA15" s="130"/>
    </row>
    <row r="16" spans="3:105" outlineLevel="1">
      <c r="C16" s="80" t="s">
        <v>248</v>
      </c>
      <c r="D16" s="81" t="s">
        <v>32</v>
      </c>
      <c r="E16" s="141">
        <f t="shared" ca="1" si="65"/>
        <v>160260000</v>
      </c>
      <c r="F16" s="142">
        <f t="shared" ca="1" si="66"/>
        <v>0</v>
      </c>
      <c r="G16" s="141">
        <f t="shared" ca="1" si="67"/>
        <v>6216707984.3455029</v>
      </c>
      <c r="H16" s="130"/>
      <c r="I16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$C16,
      INDIRECT("'Cash Out-" &amp; PROPER(TEXT(I$3,"mmm yy")) &amp; "'!C:C"),
      0
    )
  ),
  "-"
)</f>
        <v>-</v>
      </c>
      <c r="J16" s="143" t="str">
        <f t="shared" ca="1" si="85"/>
        <v>-</v>
      </c>
      <c r="K16" s="143" t="str">
        <f t="shared" ca="1" si="85"/>
        <v>-</v>
      </c>
      <c r="L16" s="143" t="str">
        <f t="shared" ca="1" si="85"/>
        <v>-</v>
      </c>
      <c r="M16" s="143" t="str">
        <f t="shared" ca="1" si="85"/>
        <v>-</v>
      </c>
      <c r="N16" s="143" t="str">
        <f t="shared" ca="1" si="85"/>
        <v>-</v>
      </c>
      <c r="O16" s="143" t="str">
        <f t="shared" ca="1" si="85"/>
        <v>-</v>
      </c>
      <c r="P16" s="143" t="str">
        <f t="shared" ca="1" si="85"/>
        <v>-</v>
      </c>
      <c r="Q16" s="143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$C16,
      INDIRECT("'Cash Out-" &amp; PROPER(TEXT(Q$3,"mmm yy")) &amp; "'!C:C"),
      0
    )
  ),
  "-"
)</f>
        <v>0</v>
      </c>
      <c r="R16" s="143">
        <f t="shared" ca="1" si="86"/>
        <v>0</v>
      </c>
      <c r="S16" s="143">
        <f t="shared" ca="1" si="86"/>
        <v>0</v>
      </c>
      <c r="T16" s="143">
        <f t="shared" ca="1" si="86"/>
        <v>0</v>
      </c>
      <c r="U16" s="143">
        <f t="shared" ca="1" si="86"/>
        <v>0</v>
      </c>
      <c r="V16" s="143">
        <f t="shared" ca="1" si="86"/>
        <v>0</v>
      </c>
      <c r="W16" s="143">
        <f t="shared" ca="1" si="86"/>
        <v>0</v>
      </c>
      <c r="X16" s="143">
        <f t="shared" ca="1" si="86"/>
        <v>403445745.43319869</v>
      </c>
      <c r="Y16" s="143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$C16,
      INDIRECT("'Cash Out-" &amp; PROPER(TEXT(Y$3,"mmm yy")) &amp; "'!C:C"),
      0
    )
  ),
  "-"
)</f>
        <v>0</v>
      </c>
      <c r="Z16" s="143">
        <f t="shared" ca="1" si="87"/>
        <v>0</v>
      </c>
      <c r="AA16" s="143">
        <f t="shared" ca="1" si="87"/>
        <v>0</v>
      </c>
      <c r="AB16" s="143">
        <f t="shared" ca="1" si="87"/>
        <v>0</v>
      </c>
      <c r="AC16" s="143">
        <f t="shared" ca="1" si="87"/>
        <v>0</v>
      </c>
      <c r="AD16" s="143">
        <f t="shared" ca="1" si="87"/>
        <v>0</v>
      </c>
      <c r="AE16" s="143">
        <f t="shared" ca="1" si="87"/>
        <v>0</v>
      </c>
      <c r="AF16" s="143">
        <f t="shared" ca="1" si="87"/>
        <v>403445745.43319869</v>
      </c>
      <c r="AG16" s="143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$C16,
      INDIRECT("'Cash Out-" &amp; PROPER(TEXT(AG$3,"mmm yy")) &amp; "'!C:C"),
      0
    )
  ),
  "-"
)</f>
        <v>0</v>
      </c>
      <c r="AH16" s="143">
        <f t="shared" ca="1" si="88"/>
        <v>0</v>
      </c>
      <c r="AI16" s="143">
        <f t="shared" ca="1" si="88"/>
        <v>0</v>
      </c>
      <c r="AJ16" s="143">
        <f t="shared" ca="1" si="88"/>
        <v>0</v>
      </c>
      <c r="AK16" s="143">
        <f t="shared" ca="1" si="88"/>
        <v>0</v>
      </c>
      <c r="AL16" s="143">
        <f t="shared" ca="1" si="88"/>
        <v>0</v>
      </c>
      <c r="AM16" s="143">
        <f t="shared" ca="1" si="88"/>
        <v>0</v>
      </c>
      <c r="AN16" s="143">
        <f t="shared" ca="1" si="88"/>
        <v>403445745.43319869</v>
      </c>
      <c r="AO16" s="143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$C16,
      INDIRECT("'Cash Out-" &amp; PROPER(TEXT(AO$3,"mmm yy")) &amp; "'!C:C"),
      0
    )
  ),
  "-"
)</f>
        <v>0</v>
      </c>
      <c r="AP16" s="143">
        <f t="shared" ca="1" si="89"/>
        <v>0</v>
      </c>
      <c r="AQ16" s="143">
        <f t="shared" ca="1" si="89"/>
        <v>0</v>
      </c>
      <c r="AR16" s="143">
        <f t="shared" ca="1" si="89"/>
        <v>0</v>
      </c>
      <c r="AS16" s="143">
        <f t="shared" ca="1" si="89"/>
        <v>0</v>
      </c>
      <c r="AT16" s="143">
        <f t="shared" ca="1" si="89"/>
        <v>0</v>
      </c>
      <c r="AU16" s="143">
        <f t="shared" ca="1" si="89"/>
        <v>0</v>
      </c>
      <c r="AV16" s="143">
        <f t="shared" ca="1" si="89"/>
        <v>403445745.43319869</v>
      </c>
      <c r="AW16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$C16,
      INDIRECT("'Cash Out-" &amp; PROPER(TEXT(AW$3,"mmm yy")) &amp; "'!C:C"),
      0
    )
  ),
  "-"
)</f>
        <v>-</v>
      </c>
      <c r="AX16" s="143" t="str">
        <f t="shared" ca="1" si="90"/>
        <v>-</v>
      </c>
      <c r="AY16" s="143" t="str">
        <f t="shared" ca="1" si="90"/>
        <v>-</v>
      </c>
      <c r="AZ16" s="143" t="str">
        <f t="shared" ca="1" si="90"/>
        <v>-</v>
      </c>
      <c r="BA16" s="143" t="str">
        <f t="shared" ca="1" si="90"/>
        <v>-</v>
      </c>
      <c r="BB16" s="143" t="str">
        <f t="shared" ca="1" si="90"/>
        <v>-</v>
      </c>
      <c r="BC16" s="143" t="str">
        <f t="shared" ca="1" si="90"/>
        <v>-</v>
      </c>
      <c r="BD16" s="143" t="str">
        <f t="shared" ca="1" si="90"/>
        <v>-</v>
      </c>
      <c r="BE16" s="143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$C16,
      INDIRECT("'Cash Out-" &amp; PROPER(TEXT(BE$3,"mmm yy")) &amp; "'!C:C"),
      0
    )
  ),
  "-"
)</f>
        <v>37990000</v>
      </c>
      <c r="BF16" s="143">
        <f t="shared" ca="1" si="91"/>
        <v>0</v>
      </c>
      <c r="BG16" s="143">
        <f t="shared" ca="1" si="91"/>
        <v>0</v>
      </c>
      <c r="BH16" s="143">
        <f t="shared" ca="1" si="91"/>
        <v>0</v>
      </c>
      <c r="BI16" s="143">
        <f t="shared" ca="1" si="91"/>
        <v>37990000</v>
      </c>
      <c r="BJ16" s="143">
        <f t="shared" ca="1" si="91"/>
        <v>0</v>
      </c>
      <c r="BK16" s="143">
        <f t="shared" ca="1" si="91"/>
        <v>0</v>
      </c>
      <c r="BL16" s="143">
        <f t="shared" ca="1" si="91"/>
        <v>201035353.69230801</v>
      </c>
      <c r="BM16" s="143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$C16,
      INDIRECT("'Cash Out-" &amp; PROPER(TEXT(BM$3,"mmm yy")) &amp; "'!C:C"),
      0
    )
  ),
  "-"
)</f>
        <v>59620000</v>
      </c>
      <c r="BN16" s="143">
        <f t="shared" ca="1" si="92"/>
        <v>0</v>
      </c>
      <c r="BO16" s="143">
        <f t="shared" ca="1" si="92"/>
        <v>22200000</v>
      </c>
      <c r="BP16" s="143">
        <f t="shared" ca="1" si="92"/>
        <v>0</v>
      </c>
      <c r="BQ16" s="143">
        <f t="shared" ca="1" si="92"/>
        <v>37420000</v>
      </c>
      <c r="BR16" s="143">
        <f t="shared" ca="1" si="92"/>
        <v>0</v>
      </c>
      <c r="BS16" s="143">
        <f t="shared" ca="1" si="92"/>
        <v>0</v>
      </c>
      <c r="BT16" s="143">
        <f t="shared" ca="1" si="92"/>
        <v>2931799409.0769296</v>
      </c>
      <c r="BU16" s="143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$C16,
      INDIRECT("'Cash Out-" &amp; PROPER(TEXT(BU$3,"mmm yy")) &amp; "'!C:C"),
      0
    )
  ),
  "-"
)</f>
        <v>62650000</v>
      </c>
      <c r="BV16" s="143">
        <f t="shared" ca="1" si="93"/>
        <v>42650000</v>
      </c>
      <c r="BW16" s="143">
        <f t="shared" ca="1" si="93"/>
        <v>0</v>
      </c>
      <c r="BX16" s="143">
        <f t="shared" ca="1" si="93"/>
        <v>10000000</v>
      </c>
      <c r="BY16" s="143">
        <f t="shared" ca="1" si="93"/>
        <v>0</v>
      </c>
      <c r="BZ16" s="143">
        <f t="shared" ca="1" si="93"/>
        <v>10000000</v>
      </c>
      <c r="CA16" s="143">
        <f t="shared" ca="1" si="93"/>
        <v>0</v>
      </c>
      <c r="CB16" s="143">
        <f t="shared" ca="1" si="93"/>
        <v>324182742.41025668</v>
      </c>
      <c r="CC16" s="143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$C16,
      INDIRECT("'Cash Out-" &amp; PROPER(TEXT(CC$3,"mmm yy")) &amp; "'!C:C"),
      0
    )
  ),
  "-"
)</f>
        <v>0</v>
      </c>
      <c r="CD16" s="143">
        <f t="shared" ca="1" si="94"/>
        <v>0</v>
      </c>
      <c r="CE16" s="143">
        <f t="shared" ca="1" si="94"/>
        <v>0</v>
      </c>
      <c r="CF16" s="143">
        <f t="shared" ca="1" si="94"/>
        <v>0</v>
      </c>
      <c r="CG16" s="143">
        <f t="shared" ca="1" si="94"/>
        <v>0</v>
      </c>
      <c r="CH16" s="143">
        <f t="shared" ca="1" si="94"/>
        <v>0</v>
      </c>
      <c r="CI16" s="143">
        <f t="shared" ca="1" si="94"/>
        <v>0</v>
      </c>
      <c r="CJ16" s="143">
        <f t="shared" ca="1" si="94"/>
        <v>292392626.0000003</v>
      </c>
      <c r="CK16" s="143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$C16,
      INDIRECT("'Cash Out-" &amp; PROPER(TEXT(CK$3,"mmm yy")) &amp; "'!C:C"),
      0
    )
  ),
  "-"
)</f>
        <v>0</v>
      </c>
      <c r="CL16" s="143">
        <f t="shared" ca="1" si="95"/>
        <v>0</v>
      </c>
      <c r="CM16" s="143">
        <f t="shared" ca="1" si="95"/>
        <v>0</v>
      </c>
      <c r="CN16" s="143">
        <f t="shared" ca="1" si="95"/>
        <v>0</v>
      </c>
      <c r="CO16" s="143">
        <f t="shared" ca="1" si="95"/>
        <v>0</v>
      </c>
      <c r="CP16" s="143">
        <f t="shared" ca="1" si="95"/>
        <v>0</v>
      </c>
      <c r="CQ16" s="143">
        <f t="shared" ca="1" si="95"/>
        <v>0</v>
      </c>
      <c r="CR16" s="143">
        <f t="shared" ca="1" si="95"/>
        <v>450069126.00001562</v>
      </c>
      <c r="CS16" s="141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$C16,
      INDIRECT("'Cash Out-" &amp; PROPER(TEXT(CS$3,"mmm yy")) &amp; "'!C:C"),
      0
    )
  ),
  "-"
)</f>
        <v>0</v>
      </c>
      <c r="CT16" s="142">
        <f t="shared" ca="1" si="96"/>
        <v>0</v>
      </c>
      <c r="CU16" s="143">
        <f t="shared" ca="1" si="96"/>
        <v>0</v>
      </c>
      <c r="CV16" s="143">
        <f t="shared" ca="1" si="96"/>
        <v>0</v>
      </c>
      <c r="CW16" s="143">
        <f t="shared" ca="1" si="96"/>
        <v>0</v>
      </c>
      <c r="CX16" s="143">
        <f t="shared" ca="1" si="96"/>
        <v>0</v>
      </c>
      <c r="CY16" s="143">
        <f t="shared" ca="1" si="96"/>
        <v>0</v>
      </c>
      <c r="CZ16" s="141">
        <f t="shared" ca="1" si="96"/>
        <v>403445745.43319869</v>
      </c>
      <c r="DA16" s="130"/>
    </row>
    <row r="17" spans="3:105" s="297" customFormat="1" outlineLevel="1">
      <c r="C17" s="303" t="s">
        <v>17</v>
      </c>
      <c r="D17" s="299" t="s">
        <v>161</v>
      </c>
      <c r="E17" s="300">
        <f t="shared" ca="1" si="65"/>
        <v>0</v>
      </c>
      <c r="F17" s="301">
        <f t="shared" ca="1" si="66"/>
        <v>0</v>
      </c>
      <c r="G17" s="300">
        <f t="shared" ca="1" si="67"/>
        <v>0</v>
      </c>
      <c r="H17" s="296"/>
      <c r="I17" s="301">
        <f t="shared" ref="I17" ca="1" si="97">SUBTOTAL(9,I18:I19)</f>
        <v>0</v>
      </c>
      <c r="J17" s="302">
        <f ca="1">SUBTOTAL(9,J18:J19)</f>
        <v>0</v>
      </c>
      <c r="K17" s="302">
        <f t="shared" ref="K17:Q17" ca="1" si="98">SUBTOTAL(9,K18:K19)</f>
        <v>0</v>
      </c>
      <c r="L17" s="302">
        <f t="shared" ca="1" si="98"/>
        <v>0</v>
      </c>
      <c r="M17" s="302">
        <f t="shared" ca="1" si="98"/>
        <v>0</v>
      </c>
      <c r="N17" s="302">
        <f t="shared" ca="1" si="98"/>
        <v>0</v>
      </c>
      <c r="O17" s="302">
        <f t="shared" ca="1" si="98"/>
        <v>0</v>
      </c>
      <c r="P17" s="302">
        <f t="shared" ca="1" si="98"/>
        <v>0</v>
      </c>
      <c r="Q17" s="302">
        <f t="shared" ca="1" si="98"/>
        <v>0</v>
      </c>
      <c r="R17" s="302">
        <f ca="1">SUBTOTAL(9,R18:R19)</f>
        <v>0</v>
      </c>
      <c r="S17" s="302">
        <f t="shared" ref="S17:Y17" ca="1" si="99">SUBTOTAL(9,S18:S19)</f>
        <v>0</v>
      </c>
      <c r="T17" s="302">
        <f t="shared" ca="1" si="99"/>
        <v>0</v>
      </c>
      <c r="U17" s="302">
        <f t="shared" ca="1" si="99"/>
        <v>0</v>
      </c>
      <c r="V17" s="302">
        <f t="shared" ca="1" si="99"/>
        <v>0</v>
      </c>
      <c r="W17" s="302">
        <f t="shared" ca="1" si="99"/>
        <v>0</v>
      </c>
      <c r="X17" s="302">
        <f t="shared" ca="1" si="99"/>
        <v>0</v>
      </c>
      <c r="Y17" s="302">
        <f t="shared" ca="1" si="99"/>
        <v>0</v>
      </c>
      <c r="Z17" s="302">
        <f ca="1">SUBTOTAL(9,Z18:Z19)</f>
        <v>0</v>
      </c>
      <c r="AA17" s="302">
        <f t="shared" ref="AA17:AG17" ca="1" si="100">SUBTOTAL(9,AA18:AA19)</f>
        <v>0</v>
      </c>
      <c r="AB17" s="302">
        <f t="shared" ca="1" si="100"/>
        <v>0</v>
      </c>
      <c r="AC17" s="302">
        <f t="shared" ca="1" si="100"/>
        <v>0</v>
      </c>
      <c r="AD17" s="302">
        <f t="shared" ca="1" si="100"/>
        <v>0</v>
      </c>
      <c r="AE17" s="302">
        <f t="shared" ca="1" si="100"/>
        <v>0</v>
      </c>
      <c r="AF17" s="302">
        <f t="shared" ca="1" si="100"/>
        <v>0</v>
      </c>
      <c r="AG17" s="302">
        <f t="shared" ca="1" si="100"/>
        <v>0</v>
      </c>
      <c r="AH17" s="302">
        <f ca="1">SUBTOTAL(9,AH18:AH19)</f>
        <v>0</v>
      </c>
      <c r="AI17" s="302">
        <f t="shared" ref="AI17:AO17" ca="1" si="101">SUBTOTAL(9,AI18:AI19)</f>
        <v>0</v>
      </c>
      <c r="AJ17" s="302">
        <f t="shared" ca="1" si="101"/>
        <v>0</v>
      </c>
      <c r="AK17" s="302">
        <f t="shared" ca="1" si="101"/>
        <v>0</v>
      </c>
      <c r="AL17" s="302">
        <f t="shared" ca="1" si="101"/>
        <v>0</v>
      </c>
      <c r="AM17" s="302">
        <f t="shared" ca="1" si="101"/>
        <v>0</v>
      </c>
      <c r="AN17" s="302">
        <f t="shared" ca="1" si="101"/>
        <v>0</v>
      </c>
      <c r="AO17" s="302">
        <f t="shared" ca="1" si="101"/>
        <v>0</v>
      </c>
      <c r="AP17" s="302">
        <f ca="1">SUBTOTAL(9,AP18:AP19)</f>
        <v>0</v>
      </c>
      <c r="AQ17" s="302">
        <f t="shared" ref="AQ17:AW17" ca="1" si="102">SUBTOTAL(9,AQ18:AQ19)</f>
        <v>0</v>
      </c>
      <c r="AR17" s="302">
        <f t="shared" ca="1" si="102"/>
        <v>0</v>
      </c>
      <c r="AS17" s="302">
        <f t="shared" ca="1" si="102"/>
        <v>0</v>
      </c>
      <c r="AT17" s="302">
        <f t="shared" ca="1" si="102"/>
        <v>0</v>
      </c>
      <c r="AU17" s="302">
        <f t="shared" ca="1" si="102"/>
        <v>0</v>
      </c>
      <c r="AV17" s="302">
        <f t="shared" ca="1" si="102"/>
        <v>0</v>
      </c>
      <c r="AW17" s="302">
        <f t="shared" ca="1" si="102"/>
        <v>0</v>
      </c>
      <c r="AX17" s="302">
        <f ca="1">SUBTOTAL(9,AX18:AX19)</f>
        <v>0</v>
      </c>
      <c r="AY17" s="302">
        <f t="shared" ref="AY17:BD17" ca="1" si="103">SUBTOTAL(9,AY18:AY19)</f>
        <v>0</v>
      </c>
      <c r="AZ17" s="302">
        <f t="shared" ca="1" si="103"/>
        <v>0</v>
      </c>
      <c r="BA17" s="302">
        <f t="shared" ca="1" si="103"/>
        <v>0</v>
      </c>
      <c r="BB17" s="302">
        <f t="shared" ca="1" si="103"/>
        <v>0</v>
      </c>
      <c r="BC17" s="302">
        <f t="shared" ca="1" si="103"/>
        <v>0</v>
      </c>
      <c r="BD17" s="302">
        <f t="shared" ca="1" si="103"/>
        <v>0</v>
      </c>
      <c r="BE17" s="302">
        <f t="shared" ref="BE17" ca="1" si="104">SUBTOTAL(9,BE18:BE19)</f>
        <v>0</v>
      </c>
      <c r="BF17" s="302">
        <f ca="1">SUBTOTAL(9,BF18:BF19)</f>
        <v>0</v>
      </c>
      <c r="BG17" s="302">
        <f t="shared" ref="BG17:BM17" ca="1" si="105">SUBTOTAL(9,BG18:BG19)</f>
        <v>0</v>
      </c>
      <c r="BH17" s="302">
        <f t="shared" ca="1" si="105"/>
        <v>0</v>
      </c>
      <c r="BI17" s="302">
        <f t="shared" ca="1" si="105"/>
        <v>0</v>
      </c>
      <c r="BJ17" s="302">
        <f t="shared" ca="1" si="105"/>
        <v>0</v>
      </c>
      <c r="BK17" s="302">
        <f t="shared" ca="1" si="105"/>
        <v>0</v>
      </c>
      <c r="BL17" s="302">
        <f t="shared" ca="1" si="105"/>
        <v>0</v>
      </c>
      <c r="BM17" s="302">
        <f t="shared" ca="1" si="105"/>
        <v>0</v>
      </c>
      <c r="BN17" s="302">
        <f ca="1">SUBTOTAL(9,BN18:BN19)</f>
        <v>0</v>
      </c>
      <c r="BO17" s="302">
        <f t="shared" ref="BO17" ca="1" si="106">SUBTOTAL(9,BO18:BO19)</f>
        <v>0</v>
      </c>
      <c r="BP17" s="302">
        <f t="shared" ref="BP17" ca="1" si="107">SUBTOTAL(9,BP18:BP19)</f>
        <v>0</v>
      </c>
      <c r="BQ17" s="302">
        <f t="shared" ref="BQ17" ca="1" si="108">SUBTOTAL(9,BQ18:BQ19)</f>
        <v>0</v>
      </c>
      <c r="BR17" s="302">
        <f t="shared" ref="BR17:BU17" ca="1" si="109">SUBTOTAL(9,BR18:BR19)</f>
        <v>0</v>
      </c>
      <c r="BS17" s="302">
        <f t="shared" ca="1" si="109"/>
        <v>0</v>
      </c>
      <c r="BT17" s="302">
        <f t="shared" ca="1" si="109"/>
        <v>0</v>
      </c>
      <c r="BU17" s="302">
        <f t="shared" ca="1" si="109"/>
        <v>0</v>
      </c>
      <c r="BV17" s="302">
        <f ca="1">SUBTOTAL(9,BV18:BV19)</f>
        <v>0</v>
      </c>
      <c r="BW17" s="302">
        <f t="shared" ref="BW17:CC17" ca="1" si="110">SUBTOTAL(9,BW18:BW19)</f>
        <v>0</v>
      </c>
      <c r="BX17" s="302">
        <f t="shared" ca="1" si="110"/>
        <v>0</v>
      </c>
      <c r="BY17" s="302">
        <f t="shared" ca="1" si="110"/>
        <v>0</v>
      </c>
      <c r="BZ17" s="302">
        <f t="shared" ca="1" si="110"/>
        <v>0</v>
      </c>
      <c r="CA17" s="302">
        <f t="shared" ca="1" si="110"/>
        <v>0</v>
      </c>
      <c r="CB17" s="302">
        <f t="shared" ca="1" si="110"/>
        <v>0</v>
      </c>
      <c r="CC17" s="302">
        <f t="shared" ca="1" si="110"/>
        <v>0</v>
      </c>
      <c r="CD17" s="302">
        <f ca="1">SUBTOTAL(9,CD18:CD19)</f>
        <v>0</v>
      </c>
      <c r="CE17" s="302">
        <f t="shared" ref="CE17:CK17" ca="1" si="111">SUBTOTAL(9,CE18:CE19)</f>
        <v>0</v>
      </c>
      <c r="CF17" s="302">
        <f t="shared" ca="1" si="111"/>
        <v>0</v>
      </c>
      <c r="CG17" s="302">
        <f t="shared" ca="1" si="111"/>
        <v>0</v>
      </c>
      <c r="CH17" s="302">
        <f t="shared" ca="1" si="111"/>
        <v>0</v>
      </c>
      <c r="CI17" s="302">
        <f t="shared" ca="1" si="111"/>
        <v>0</v>
      </c>
      <c r="CJ17" s="302">
        <f t="shared" ca="1" si="111"/>
        <v>0</v>
      </c>
      <c r="CK17" s="302">
        <f t="shared" ca="1" si="111"/>
        <v>0</v>
      </c>
      <c r="CL17" s="302">
        <f ca="1">SUBTOTAL(9,CL18:CL19)</f>
        <v>0</v>
      </c>
      <c r="CM17" s="302">
        <f t="shared" ref="CM17:CS17" ca="1" si="112">SUBTOTAL(9,CM18:CM19)</f>
        <v>0</v>
      </c>
      <c r="CN17" s="302">
        <f t="shared" ca="1" si="112"/>
        <v>0</v>
      </c>
      <c r="CO17" s="302">
        <f t="shared" ca="1" si="112"/>
        <v>0</v>
      </c>
      <c r="CP17" s="302">
        <f t="shared" ca="1" si="112"/>
        <v>0</v>
      </c>
      <c r="CQ17" s="302">
        <f t="shared" ca="1" si="112"/>
        <v>0</v>
      </c>
      <c r="CR17" s="302">
        <f t="shared" ca="1" si="112"/>
        <v>0</v>
      </c>
      <c r="CS17" s="300">
        <f t="shared" ca="1" si="112"/>
        <v>0</v>
      </c>
      <c r="CT17" s="301">
        <f ca="1">SUBTOTAL(9,CT18:CT19)</f>
        <v>0</v>
      </c>
      <c r="CU17" s="302">
        <f t="shared" ref="CU17:CZ17" ca="1" si="113">SUBTOTAL(9,CU18:CU19)</f>
        <v>0</v>
      </c>
      <c r="CV17" s="302">
        <f t="shared" ca="1" si="113"/>
        <v>0</v>
      </c>
      <c r="CW17" s="302">
        <f t="shared" ca="1" si="113"/>
        <v>0</v>
      </c>
      <c r="CX17" s="302">
        <f t="shared" ca="1" si="113"/>
        <v>0</v>
      </c>
      <c r="CY17" s="302">
        <f t="shared" ca="1" si="113"/>
        <v>0</v>
      </c>
      <c r="CZ17" s="300">
        <f t="shared" ca="1" si="113"/>
        <v>0</v>
      </c>
      <c r="DA17" s="296"/>
    </row>
    <row r="18" spans="3:105" outlineLevel="1">
      <c r="C18" s="80" t="s">
        <v>249</v>
      </c>
      <c r="D18" s="81" t="s">
        <v>34</v>
      </c>
      <c r="E18" s="141">
        <f t="shared" ca="1" si="65"/>
        <v>0</v>
      </c>
      <c r="F18" s="142">
        <f t="shared" ca="1" si="66"/>
        <v>0</v>
      </c>
      <c r="G18" s="141">
        <f t="shared" ca="1" si="67"/>
        <v>0</v>
      </c>
      <c r="H18" s="130"/>
      <c r="I18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$C18,
      INDIRECT("'Cash Out-" &amp; PROPER(TEXT(I$3,"mmm yy")) &amp; "'!C:C"),
      0
    )
  ),
  "-"
)</f>
        <v>-</v>
      </c>
      <c r="J18" s="143" t="str">
        <f t="shared" ref="J18:P19" ca="1" si="114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$C18,
      INDIRECT("'Cash Out-" &amp; PROPER(TEXT($I$3,"mmm yy")) &amp; "'!C:C"),
      0
    )
  ),
  "-"
)</f>
        <v>-</v>
      </c>
      <c r="K18" s="143" t="str">
        <f t="shared" ca="1" si="114"/>
        <v>-</v>
      </c>
      <c r="L18" s="143" t="str">
        <f t="shared" ca="1" si="114"/>
        <v>-</v>
      </c>
      <c r="M18" s="143" t="str">
        <f t="shared" ca="1" si="114"/>
        <v>-</v>
      </c>
      <c r="N18" s="143" t="str">
        <f t="shared" ca="1" si="114"/>
        <v>-</v>
      </c>
      <c r="O18" s="143" t="str">
        <f t="shared" ca="1" si="114"/>
        <v>-</v>
      </c>
      <c r="P18" s="143" t="str">
        <f t="shared" ca="1" si="114"/>
        <v>-</v>
      </c>
      <c r="Q18" s="143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$C18,
      INDIRECT("'Cash Out-" &amp; PROPER(TEXT(Q$3,"mmm yy")) &amp; "'!C:C"),
      0
    )
  ),
  "-"
)</f>
        <v>0</v>
      </c>
      <c r="R18" s="143">
        <f t="shared" ref="R18:X19" ca="1" si="115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$C18,
      INDIRECT("'Cash Out-" &amp; PROPER(TEXT($Q$3,"mmm yy")) &amp; "'!C:C"),
      0
    )
  ),
  "-"
)</f>
        <v>0</v>
      </c>
      <c r="S18" s="143">
        <f t="shared" ca="1" si="115"/>
        <v>0</v>
      </c>
      <c r="T18" s="143">
        <f t="shared" ca="1" si="115"/>
        <v>0</v>
      </c>
      <c r="U18" s="143">
        <f t="shared" ca="1" si="115"/>
        <v>0</v>
      </c>
      <c r="V18" s="143">
        <f t="shared" ca="1" si="115"/>
        <v>0</v>
      </c>
      <c r="W18" s="143">
        <f t="shared" ca="1" si="115"/>
        <v>0</v>
      </c>
      <c r="X18" s="143">
        <f t="shared" ca="1" si="115"/>
        <v>0</v>
      </c>
      <c r="Y18" s="143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$C18,
      INDIRECT("'Cash Out-" &amp; PROPER(TEXT(Y$3,"mmm yy")) &amp; "'!C:C"),
      0
    )
  ),
  "-"
)</f>
        <v>0</v>
      </c>
      <c r="Z18" s="143">
        <f t="shared" ref="Z18:AF19" ca="1" si="116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$C18,
      INDIRECT("'Cash Out-" &amp; PROPER(TEXT($Y$3,"mmm yy")) &amp; "'!C:C"),
      0
    )
  ),
  "-"
)</f>
        <v>0</v>
      </c>
      <c r="AA18" s="143">
        <f t="shared" ca="1" si="116"/>
        <v>0</v>
      </c>
      <c r="AB18" s="143">
        <f t="shared" ca="1" si="116"/>
        <v>0</v>
      </c>
      <c r="AC18" s="143">
        <f t="shared" ca="1" si="116"/>
        <v>0</v>
      </c>
      <c r="AD18" s="143">
        <f t="shared" ca="1" si="116"/>
        <v>0</v>
      </c>
      <c r="AE18" s="143">
        <f t="shared" ca="1" si="116"/>
        <v>0</v>
      </c>
      <c r="AF18" s="143">
        <f t="shared" ca="1" si="116"/>
        <v>0</v>
      </c>
      <c r="AG18" s="143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$C18,
      INDIRECT("'Cash Out-" &amp; PROPER(TEXT(AG$3,"mmm yy")) &amp; "'!C:C"),
      0
    )
  ),
  "-"
)</f>
        <v>0</v>
      </c>
      <c r="AH18" s="143">
        <f t="shared" ref="AH18:AN19" ca="1" si="117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$C18,
      INDIRECT("'Cash Out-" &amp; PROPER(TEXT($AG$3,"mmm yy")) &amp; "'!C:C"),
      0
    )
  ),
  "-"
)</f>
        <v>0</v>
      </c>
      <c r="AI18" s="143">
        <f t="shared" ca="1" si="117"/>
        <v>0</v>
      </c>
      <c r="AJ18" s="143">
        <f t="shared" ca="1" si="117"/>
        <v>0</v>
      </c>
      <c r="AK18" s="143">
        <f t="shared" ca="1" si="117"/>
        <v>0</v>
      </c>
      <c r="AL18" s="143">
        <f t="shared" ca="1" si="117"/>
        <v>0</v>
      </c>
      <c r="AM18" s="143">
        <f t="shared" ca="1" si="117"/>
        <v>0</v>
      </c>
      <c r="AN18" s="143">
        <f t="shared" ca="1" si="117"/>
        <v>0</v>
      </c>
      <c r="AO18" s="143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$C18,
      INDIRECT("'Cash Out-" &amp; PROPER(TEXT(AO$3,"mmm yy")) &amp; "'!C:C"),
      0
    )
  ),
  "-"
)</f>
        <v>0</v>
      </c>
      <c r="AP18" s="143">
        <f t="shared" ref="AP18:AV19" ca="1" si="118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$C18,
      INDIRECT("'Cash Out-" &amp; PROPER(TEXT($AO$3,"mmm yy")) &amp; "'!C:C"),
      0
    )
  ),
  "-"
)</f>
        <v>0</v>
      </c>
      <c r="AQ18" s="143">
        <f t="shared" ca="1" si="118"/>
        <v>0</v>
      </c>
      <c r="AR18" s="143">
        <f t="shared" ca="1" si="118"/>
        <v>0</v>
      </c>
      <c r="AS18" s="143">
        <f t="shared" ca="1" si="118"/>
        <v>0</v>
      </c>
      <c r="AT18" s="143">
        <f t="shared" ca="1" si="118"/>
        <v>0</v>
      </c>
      <c r="AU18" s="143">
        <f t="shared" ca="1" si="118"/>
        <v>0</v>
      </c>
      <c r="AV18" s="143">
        <f t="shared" ca="1" si="118"/>
        <v>0</v>
      </c>
      <c r="AW18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$C18,
      INDIRECT("'Cash Out-" &amp; PROPER(TEXT(AW$3,"mmm yy")) &amp; "'!C:C"),
      0
    )
  ),
  "-"
)</f>
        <v>-</v>
      </c>
      <c r="AX18" s="143" t="str">
        <f t="shared" ref="AX18:BD19" ca="1" si="119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$C18,
      INDIRECT("'Cash Out-" &amp; PROPER(TEXT($AW$3,"mmm yy")) &amp; "'!C:C"),
      0
    )
  ),
  "-"
)</f>
        <v>-</v>
      </c>
      <c r="AY18" s="143" t="str">
        <f t="shared" ca="1" si="119"/>
        <v>-</v>
      </c>
      <c r="AZ18" s="143" t="str">
        <f t="shared" ca="1" si="119"/>
        <v>-</v>
      </c>
      <c r="BA18" s="143" t="str">
        <f t="shared" ca="1" si="119"/>
        <v>-</v>
      </c>
      <c r="BB18" s="143" t="str">
        <f t="shared" ca="1" si="119"/>
        <v>-</v>
      </c>
      <c r="BC18" s="143" t="str">
        <f t="shared" ca="1" si="119"/>
        <v>-</v>
      </c>
      <c r="BD18" s="143" t="str">
        <f t="shared" ca="1" si="119"/>
        <v>-</v>
      </c>
      <c r="BE18" s="143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$C18,
      INDIRECT("'Cash Out-" &amp; PROPER(TEXT(BE$3,"mmm yy")) &amp; "'!C:C"),
      0
    )
  ),
  "-"
)</f>
        <v>0</v>
      </c>
      <c r="BF18" s="143">
        <f t="shared" ref="BF18:BL19" ca="1" si="120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$C18,
      INDIRECT("'Cash Out-" &amp; PROPER(TEXT($BE$3,"mmm yy")) &amp; "'!C:C"),
      0
    )
  ),
  "-"
)</f>
        <v>0</v>
      </c>
      <c r="BG18" s="143">
        <f t="shared" ca="1" si="120"/>
        <v>0</v>
      </c>
      <c r="BH18" s="143">
        <f t="shared" ca="1" si="120"/>
        <v>0</v>
      </c>
      <c r="BI18" s="143">
        <f t="shared" ca="1" si="120"/>
        <v>0</v>
      </c>
      <c r="BJ18" s="143">
        <f t="shared" ca="1" si="120"/>
        <v>0</v>
      </c>
      <c r="BK18" s="143">
        <f t="shared" ca="1" si="120"/>
        <v>0</v>
      </c>
      <c r="BL18" s="143">
        <f t="shared" ca="1" si="120"/>
        <v>0</v>
      </c>
      <c r="BM18" s="143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$C18,
      INDIRECT("'Cash Out-" &amp; PROPER(TEXT(BM$3,"mmm yy")) &amp; "'!C:C"),
      0
    )
  ),
  "-"
)</f>
        <v>0</v>
      </c>
      <c r="BN18" s="143">
        <f t="shared" ref="BN18:BT19" ca="1" si="121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$C18,
      INDIRECT("'Cash Out-" &amp; PROPER(TEXT($BM$3,"mmm yy")) &amp; "'!C:C"),
      0
    )
  ),
  "-"
)</f>
        <v>0</v>
      </c>
      <c r="BO18" s="143">
        <f t="shared" ca="1" si="121"/>
        <v>0</v>
      </c>
      <c r="BP18" s="143">
        <f t="shared" ca="1" si="121"/>
        <v>0</v>
      </c>
      <c r="BQ18" s="143">
        <f t="shared" ca="1" si="121"/>
        <v>0</v>
      </c>
      <c r="BR18" s="143">
        <f t="shared" ca="1" si="121"/>
        <v>0</v>
      </c>
      <c r="BS18" s="143">
        <f t="shared" ca="1" si="121"/>
        <v>0</v>
      </c>
      <c r="BT18" s="143">
        <f t="shared" ca="1" si="121"/>
        <v>0</v>
      </c>
      <c r="BU18" s="143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$C18,
      INDIRECT("'Cash Out-" &amp; PROPER(TEXT(BU$3,"mmm yy")) &amp; "'!C:C"),
      0
    )
  ),
  "-"
)</f>
        <v>0</v>
      </c>
      <c r="BV18" s="143">
        <f t="shared" ref="BV18:CB19" ca="1" si="122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$C18,
      INDIRECT("'Cash Out-" &amp; PROPER(TEXT($BU$3,"mmm yy")) &amp; "'!C:C"),
      0
    )
  ),
  "-"
)</f>
        <v>0</v>
      </c>
      <c r="BW18" s="143">
        <f t="shared" ca="1" si="122"/>
        <v>0</v>
      </c>
      <c r="BX18" s="143">
        <f t="shared" ca="1" si="122"/>
        <v>0</v>
      </c>
      <c r="BY18" s="143">
        <f t="shared" ca="1" si="122"/>
        <v>0</v>
      </c>
      <c r="BZ18" s="143">
        <f t="shared" ca="1" si="122"/>
        <v>0</v>
      </c>
      <c r="CA18" s="143">
        <f t="shared" ca="1" si="122"/>
        <v>0</v>
      </c>
      <c r="CB18" s="143">
        <f t="shared" ca="1" si="122"/>
        <v>0</v>
      </c>
      <c r="CC18" s="143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$C18,
      INDIRECT("'Cash Out-" &amp; PROPER(TEXT(CC$3,"mmm yy")) &amp; "'!C:C"),
      0
    )
  ),
  "-"
)</f>
        <v>0</v>
      </c>
      <c r="CD18" s="143">
        <f t="shared" ref="CD18:CJ19" ca="1" si="123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$C18,
      INDIRECT("'Cash Out-" &amp; PROPER(TEXT($CC$3,"mmm yy")) &amp; "'!C:C"),
      0
    )
  ),
  "-"
)</f>
        <v>0</v>
      </c>
      <c r="CE18" s="143">
        <f t="shared" ca="1" si="123"/>
        <v>0</v>
      </c>
      <c r="CF18" s="143">
        <f t="shared" ca="1" si="123"/>
        <v>0</v>
      </c>
      <c r="CG18" s="143">
        <f t="shared" ca="1" si="123"/>
        <v>0</v>
      </c>
      <c r="CH18" s="143">
        <f t="shared" ca="1" si="123"/>
        <v>0</v>
      </c>
      <c r="CI18" s="143">
        <f t="shared" ca="1" si="123"/>
        <v>0</v>
      </c>
      <c r="CJ18" s="143">
        <f t="shared" ca="1" si="123"/>
        <v>0</v>
      </c>
      <c r="CK18" s="143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$C18,
      INDIRECT("'Cash Out-" &amp; PROPER(TEXT(CK$3,"mmm yy")) &amp; "'!C:C"),
      0
    )
  ),
  "-"
)</f>
        <v>0</v>
      </c>
      <c r="CL18" s="143">
        <f t="shared" ref="CL18:CR19" ca="1" si="124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$C18,
      INDIRECT("'Cash Out-" &amp; PROPER(TEXT($CK$3,"mmm yy")) &amp; "'!C:C"),
      0
    )
  ),
  "-"
)</f>
        <v>0</v>
      </c>
      <c r="CM18" s="143">
        <f t="shared" ca="1" si="124"/>
        <v>0</v>
      </c>
      <c r="CN18" s="143">
        <f t="shared" ca="1" si="124"/>
        <v>0</v>
      </c>
      <c r="CO18" s="143">
        <f t="shared" ca="1" si="124"/>
        <v>0</v>
      </c>
      <c r="CP18" s="143">
        <f t="shared" ca="1" si="124"/>
        <v>0</v>
      </c>
      <c r="CQ18" s="143">
        <f t="shared" ca="1" si="124"/>
        <v>0</v>
      </c>
      <c r="CR18" s="143">
        <f t="shared" ca="1" si="124"/>
        <v>0</v>
      </c>
      <c r="CS18" s="141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$C18,
      INDIRECT("'Cash Out-" &amp; PROPER(TEXT(CS$3,"mmm yy")) &amp; "'!C:C"),
      0
    )
  ),
  "-"
)</f>
        <v>0</v>
      </c>
      <c r="CT18" s="142">
        <f t="shared" ref="CT18:CZ19" ca="1" si="125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$C18,
      INDIRECT("'Cash Out-" &amp; PROPER(TEXT($CS$3,"mmm yy")) &amp; "'!C:C"),
      0
    )
  ),
  "-"
)</f>
        <v>0</v>
      </c>
      <c r="CU18" s="143">
        <f t="shared" ca="1" si="125"/>
        <v>0</v>
      </c>
      <c r="CV18" s="143">
        <f t="shared" ca="1" si="125"/>
        <v>0</v>
      </c>
      <c r="CW18" s="143">
        <f t="shared" ca="1" si="125"/>
        <v>0</v>
      </c>
      <c r="CX18" s="143">
        <f t="shared" ca="1" si="125"/>
        <v>0</v>
      </c>
      <c r="CY18" s="143">
        <f t="shared" ca="1" si="125"/>
        <v>0</v>
      </c>
      <c r="CZ18" s="141">
        <f t="shared" ca="1" si="125"/>
        <v>0</v>
      </c>
      <c r="DA18" s="130"/>
    </row>
    <row r="19" spans="3:105" outlineLevel="1">
      <c r="C19" s="80" t="s">
        <v>250</v>
      </c>
      <c r="D19" s="81" t="s">
        <v>32</v>
      </c>
      <c r="E19" s="141">
        <f t="shared" ca="1" si="65"/>
        <v>0</v>
      </c>
      <c r="F19" s="142">
        <f t="shared" ca="1" si="66"/>
        <v>0</v>
      </c>
      <c r="G19" s="141">
        <f t="shared" ca="1" si="67"/>
        <v>0</v>
      </c>
      <c r="H19" s="130"/>
      <c r="I19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$C19,
      INDIRECT("'Cash Out-" &amp; PROPER(TEXT(I$3,"mmm yy")) &amp; "'!C:C"),
      0
    )
  ),
  "-"
)</f>
        <v>-</v>
      </c>
      <c r="J19" s="143" t="str">
        <f t="shared" ca="1" si="114"/>
        <v>-</v>
      </c>
      <c r="K19" s="143" t="str">
        <f t="shared" ca="1" si="114"/>
        <v>-</v>
      </c>
      <c r="L19" s="143" t="str">
        <f t="shared" ca="1" si="114"/>
        <v>-</v>
      </c>
      <c r="M19" s="143" t="str">
        <f t="shared" ca="1" si="114"/>
        <v>-</v>
      </c>
      <c r="N19" s="143" t="str">
        <f t="shared" ca="1" si="114"/>
        <v>-</v>
      </c>
      <c r="O19" s="143" t="str">
        <f t="shared" ca="1" si="114"/>
        <v>-</v>
      </c>
      <c r="P19" s="143" t="str">
        <f t="shared" ca="1" si="114"/>
        <v>-</v>
      </c>
      <c r="Q19" s="143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$C19,
      INDIRECT("'Cash Out-" &amp; PROPER(TEXT(Q$3,"mmm yy")) &amp; "'!C:C"),
      0
    )
  ),
  "-"
)</f>
        <v>0</v>
      </c>
      <c r="R19" s="143">
        <f t="shared" ca="1" si="115"/>
        <v>0</v>
      </c>
      <c r="S19" s="143">
        <f t="shared" ca="1" si="115"/>
        <v>0</v>
      </c>
      <c r="T19" s="143">
        <f t="shared" ca="1" si="115"/>
        <v>0</v>
      </c>
      <c r="U19" s="143">
        <f t="shared" ca="1" si="115"/>
        <v>0</v>
      </c>
      <c r="V19" s="143">
        <f t="shared" ca="1" si="115"/>
        <v>0</v>
      </c>
      <c r="W19" s="143">
        <f t="shared" ca="1" si="115"/>
        <v>0</v>
      </c>
      <c r="X19" s="143">
        <f t="shared" ca="1" si="115"/>
        <v>0</v>
      </c>
      <c r="Y19" s="143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$C19,
      INDIRECT("'Cash Out-" &amp; PROPER(TEXT(Y$3,"mmm yy")) &amp; "'!C:C"),
      0
    )
  ),
  "-"
)</f>
        <v>0</v>
      </c>
      <c r="Z19" s="143">
        <f t="shared" ca="1" si="116"/>
        <v>0</v>
      </c>
      <c r="AA19" s="143">
        <f t="shared" ca="1" si="116"/>
        <v>0</v>
      </c>
      <c r="AB19" s="143">
        <f t="shared" ca="1" si="116"/>
        <v>0</v>
      </c>
      <c r="AC19" s="143">
        <f t="shared" ca="1" si="116"/>
        <v>0</v>
      </c>
      <c r="AD19" s="143">
        <f t="shared" ca="1" si="116"/>
        <v>0</v>
      </c>
      <c r="AE19" s="143">
        <f t="shared" ca="1" si="116"/>
        <v>0</v>
      </c>
      <c r="AF19" s="143">
        <f t="shared" ca="1" si="116"/>
        <v>0</v>
      </c>
      <c r="AG19" s="143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$C19,
      INDIRECT("'Cash Out-" &amp; PROPER(TEXT(AG$3,"mmm yy")) &amp; "'!C:C"),
      0
    )
  ),
  "-"
)</f>
        <v>0</v>
      </c>
      <c r="AH19" s="143">
        <f t="shared" ca="1" si="117"/>
        <v>0</v>
      </c>
      <c r="AI19" s="143">
        <f t="shared" ca="1" si="117"/>
        <v>0</v>
      </c>
      <c r="AJ19" s="143">
        <f t="shared" ca="1" si="117"/>
        <v>0</v>
      </c>
      <c r="AK19" s="143">
        <f t="shared" ca="1" si="117"/>
        <v>0</v>
      </c>
      <c r="AL19" s="143">
        <f t="shared" ca="1" si="117"/>
        <v>0</v>
      </c>
      <c r="AM19" s="143">
        <f t="shared" ca="1" si="117"/>
        <v>0</v>
      </c>
      <c r="AN19" s="143">
        <f t="shared" ca="1" si="117"/>
        <v>0</v>
      </c>
      <c r="AO19" s="143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$C19,
      INDIRECT("'Cash Out-" &amp; PROPER(TEXT(AO$3,"mmm yy")) &amp; "'!C:C"),
      0
    )
  ),
  "-"
)</f>
        <v>0</v>
      </c>
      <c r="AP19" s="143">
        <f t="shared" ca="1" si="118"/>
        <v>0</v>
      </c>
      <c r="AQ19" s="143">
        <f t="shared" ca="1" si="118"/>
        <v>0</v>
      </c>
      <c r="AR19" s="143">
        <f t="shared" ca="1" si="118"/>
        <v>0</v>
      </c>
      <c r="AS19" s="143">
        <f t="shared" ca="1" si="118"/>
        <v>0</v>
      </c>
      <c r="AT19" s="143">
        <f t="shared" ca="1" si="118"/>
        <v>0</v>
      </c>
      <c r="AU19" s="143">
        <f t="shared" ca="1" si="118"/>
        <v>0</v>
      </c>
      <c r="AV19" s="143">
        <f t="shared" ca="1" si="118"/>
        <v>0</v>
      </c>
      <c r="AW19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$C19,
      INDIRECT("'Cash Out-" &amp; PROPER(TEXT(AW$3,"mmm yy")) &amp; "'!C:C"),
      0
    )
  ),
  "-"
)</f>
        <v>-</v>
      </c>
      <c r="AX19" s="143" t="str">
        <f t="shared" ca="1" si="119"/>
        <v>-</v>
      </c>
      <c r="AY19" s="143" t="str">
        <f t="shared" ca="1" si="119"/>
        <v>-</v>
      </c>
      <c r="AZ19" s="143" t="str">
        <f t="shared" ca="1" si="119"/>
        <v>-</v>
      </c>
      <c r="BA19" s="143" t="str">
        <f t="shared" ca="1" si="119"/>
        <v>-</v>
      </c>
      <c r="BB19" s="143" t="str">
        <f t="shared" ca="1" si="119"/>
        <v>-</v>
      </c>
      <c r="BC19" s="143" t="str">
        <f t="shared" ca="1" si="119"/>
        <v>-</v>
      </c>
      <c r="BD19" s="143" t="str">
        <f t="shared" ca="1" si="119"/>
        <v>-</v>
      </c>
      <c r="BE19" s="143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$C19,
      INDIRECT("'Cash Out-" &amp; PROPER(TEXT(BE$3,"mmm yy")) &amp; "'!C:C"),
      0
    )
  ),
  "-"
)</f>
        <v>0</v>
      </c>
      <c r="BF19" s="143">
        <f t="shared" ca="1" si="120"/>
        <v>0</v>
      </c>
      <c r="BG19" s="143">
        <f t="shared" ca="1" si="120"/>
        <v>0</v>
      </c>
      <c r="BH19" s="143">
        <f t="shared" ca="1" si="120"/>
        <v>0</v>
      </c>
      <c r="BI19" s="143">
        <f t="shared" ca="1" si="120"/>
        <v>0</v>
      </c>
      <c r="BJ19" s="143">
        <f t="shared" ca="1" si="120"/>
        <v>0</v>
      </c>
      <c r="BK19" s="143">
        <f t="shared" ca="1" si="120"/>
        <v>0</v>
      </c>
      <c r="BL19" s="143">
        <f t="shared" ca="1" si="120"/>
        <v>0</v>
      </c>
      <c r="BM19" s="143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$C19,
      INDIRECT("'Cash Out-" &amp; PROPER(TEXT(BM$3,"mmm yy")) &amp; "'!C:C"),
      0
    )
  ),
  "-"
)</f>
        <v>0</v>
      </c>
      <c r="BN19" s="143">
        <f t="shared" ca="1" si="121"/>
        <v>0</v>
      </c>
      <c r="BO19" s="143">
        <f t="shared" ca="1" si="121"/>
        <v>0</v>
      </c>
      <c r="BP19" s="143">
        <f t="shared" ca="1" si="121"/>
        <v>0</v>
      </c>
      <c r="BQ19" s="143">
        <f t="shared" ca="1" si="121"/>
        <v>0</v>
      </c>
      <c r="BR19" s="143">
        <f t="shared" ca="1" si="121"/>
        <v>0</v>
      </c>
      <c r="BS19" s="143">
        <f t="shared" ca="1" si="121"/>
        <v>0</v>
      </c>
      <c r="BT19" s="143">
        <f t="shared" ca="1" si="121"/>
        <v>0</v>
      </c>
      <c r="BU19" s="143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$C19,
      INDIRECT("'Cash Out-" &amp; PROPER(TEXT(BU$3,"mmm yy")) &amp; "'!C:C"),
      0
    )
  ),
  "-"
)</f>
        <v>0</v>
      </c>
      <c r="BV19" s="143">
        <f t="shared" ca="1" si="122"/>
        <v>0</v>
      </c>
      <c r="BW19" s="143">
        <f t="shared" ca="1" si="122"/>
        <v>0</v>
      </c>
      <c r="BX19" s="143">
        <f t="shared" ca="1" si="122"/>
        <v>0</v>
      </c>
      <c r="BY19" s="143">
        <f t="shared" ca="1" si="122"/>
        <v>0</v>
      </c>
      <c r="BZ19" s="143">
        <f t="shared" ca="1" si="122"/>
        <v>0</v>
      </c>
      <c r="CA19" s="143">
        <f t="shared" ca="1" si="122"/>
        <v>0</v>
      </c>
      <c r="CB19" s="143">
        <f t="shared" ca="1" si="122"/>
        <v>0</v>
      </c>
      <c r="CC19" s="143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$C19,
      INDIRECT("'Cash Out-" &amp; PROPER(TEXT(CC$3,"mmm yy")) &amp; "'!C:C"),
      0
    )
  ),
  "-"
)</f>
        <v>0</v>
      </c>
      <c r="CD19" s="143">
        <f t="shared" ca="1" si="123"/>
        <v>0</v>
      </c>
      <c r="CE19" s="143">
        <f t="shared" ca="1" si="123"/>
        <v>0</v>
      </c>
      <c r="CF19" s="143">
        <f t="shared" ca="1" si="123"/>
        <v>0</v>
      </c>
      <c r="CG19" s="143">
        <f t="shared" ca="1" si="123"/>
        <v>0</v>
      </c>
      <c r="CH19" s="143">
        <f t="shared" ca="1" si="123"/>
        <v>0</v>
      </c>
      <c r="CI19" s="143">
        <f t="shared" ca="1" si="123"/>
        <v>0</v>
      </c>
      <c r="CJ19" s="143">
        <f t="shared" ca="1" si="123"/>
        <v>0</v>
      </c>
      <c r="CK19" s="143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$C19,
      INDIRECT("'Cash Out-" &amp; PROPER(TEXT(CK$3,"mmm yy")) &amp; "'!C:C"),
      0
    )
  ),
  "-"
)</f>
        <v>0</v>
      </c>
      <c r="CL19" s="143">
        <f t="shared" ca="1" si="124"/>
        <v>0</v>
      </c>
      <c r="CM19" s="143">
        <f t="shared" ca="1" si="124"/>
        <v>0</v>
      </c>
      <c r="CN19" s="143">
        <f t="shared" ca="1" si="124"/>
        <v>0</v>
      </c>
      <c r="CO19" s="143">
        <f t="shared" ca="1" si="124"/>
        <v>0</v>
      </c>
      <c r="CP19" s="143">
        <f t="shared" ca="1" si="124"/>
        <v>0</v>
      </c>
      <c r="CQ19" s="143">
        <f t="shared" ca="1" si="124"/>
        <v>0</v>
      </c>
      <c r="CR19" s="143">
        <f t="shared" ca="1" si="124"/>
        <v>0</v>
      </c>
      <c r="CS19" s="141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$C19,
      INDIRECT("'Cash Out-" &amp; PROPER(TEXT(CS$3,"mmm yy")) &amp; "'!C:C"),
      0
    )
  ),
  "-"
)</f>
        <v>0</v>
      </c>
      <c r="CT19" s="142">
        <f t="shared" ca="1" si="125"/>
        <v>0</v>
      </c>
      <c r="CU19" s="143">
        <f t="shared" ca="1" si="125"/>
        <v>0</v>
      </c>
      <c r="CV19" s="143">
        <f t="shared" ca="1" si="125"/>
        <v>0</v>
      </c>
      <c r="CW19" s="143">
        <f t="shared" ca="1" si="125"/>
        <v>0</v>
      </c>
      <c r="CX19" s="143">
        <f t="shared" ca="1" si="125"/>
        <v>0</v>
      </c>
      <c r="CY19" s="143">
        <f t="shared" ca="1" si="125"/>
        <v>0</v>
      </c>
      <c r="CZ19" s="141">
        <f t="shared" ca="1" si="125"/>
        <v>0</v>
      </c>
      <c r="DA19" s="130"/>
    </row>
    <row r="20" spans="3:105" s="297" customFormat="1" outlineLevel="1">
      <c r="C20" s="303" t="s">
        <v>86</v>
      </c>
      <c r="D20" s="299" t="s">
        <v>37</v>
      </c>
      <c r="E20" s="300">
        <f t="shared" ca="1" si="65"/>
        <v>0</v>
      </c>
      <c r="F20" s="301">
        <f t="shared" ca="1" si="66"/>
        <v>0</v>
      </c>
      <c r="G20" s="300">
        <f t="shared" ca="1" si="67"/>
        <v>0</v>
      </c>
      <c r="H20" s="296"/>
      <c r="I20" s="301">
        <f t="shared" ref="I20" ca="1" si="126">SUBTOTAL(9,I21:I29)</f>
        <v>0</v>
      </c>
      <c r="J20" s="302">
        <f ca="1">SUBTOTAL(9,J21:J29)</f>
        <v>0</v>
      </c>
      <c r="K20" s="302">
        <f t="shared" ref="K20:Q20" ca="1" si="127">SUBTOTAL(9,K21:K29)</f>
        <v>0</v>
      </c>
      <c r="L20" s="302">
        <f t="shared" ca="1" si="127"/>
        <v>0</v>
      </c>
      <c r="M20" s="302">
        <f t="shared" ca="1" si="127"/>
        <v>0</v>
      </c>
      <c r="N20" s="302">
        <f t="shared" ca="1" si="127"/>
        <v>0</v>
      </c>
      <c r="O20" s="302">
        <f t="shared" ca="1" si="127"/>
        <v>0</v>
      </c>
      <c r="P20" s="302">
        <f t="shared" ca="1" si="127"/>
        <v>0</v>
      </c>
      <c r="Q20" s="302">
        <f t="shared" ca="1" si="127"/>
        <v>0</v>
      </c>
      <c r="R20" s="302">
        <f ca="1">SUBTOTAL(9,R21:R29)</f>
        <v>0</v>
      </c>
      <c r="S20" s="302">
        <f t="shared" ref="S20:Y20" ca="1" si="128">SUBTOTAL(9,S21:S29)</f>
        <v>0</v>
      </c>
      <c r="T20" s="302">
        <f t="shared" ca="1" si="128"/>
        <v>0</v>
      </c>
      <c r="U20" s="302">
        <f t="shared" ca="1" si="128"/>
        <v>0</v>
      </c>
      <c r="V20" s="302">
        <f t="shared" ca="1" si="128"/>
        <v>0</v>
      </c>
      <c r="W20" s="302">
        <f t="shared" ca="1" si="128"/>
        <v>0</v>
      </c>
      <c r="X20" s="302">
        <f t="shared" ca="1" si="128"/>
        <v>0</v>
      </c>
      <c r="Y20" s="302">
        <f t="shared" ca="1" si="128"/>
        <v>0</v>
      </c>
      <c r="Z20" s="302">
        <f ca="1">SUBTOTAL(9,Z21:Z29)</f>
        <v>0</v>
      </c>
      <c r="AA20" s="302">
        <f t="shared" ref="AA20:AG20" ca="1" si="129">SUBTOTAL(9,AA21:AA29)</f>
        <v>0</v>
      </c>
      <c r="AB20" s="302">
        <f t="shared" ca="1" si="129"/>
        <v>0</v>
      </c>
      <c r="AC20" s="302">
        <f t="shared" ca="1" si="129"/>
        <v>0</v>
      </c>
      <c r="AD20" s="302">
        <f t="shared" ca="1" si="129"/>
        <v>0</v>
      </c>
      <c r="AE20" s="302">
        <f t="shared" ca="1" si="129"/>
        <v>0</v>
      </c>
      <c r="AF20" s="302">
        <f t="shared" ca="1" si="129"/>
        <v>0</v>
      </c>
      <c r="AG20" s="302">
        <f t="shared" ca="1" si="129"/>
        <v>0</v>
      </c>
      <c r="AH20" s="302">
        <f ca="1">SUBTOTAL(9,AH21:AH29)</f>
        <v>0</v>
      </c>
      <c r="AI20" s="302">
        <f t="shared" ref="AI20:AO20" ca="1" si="130">SUBTOTAL(9,AI21:AI29)</f>
        <v>0</v>
      </c>
      <c r="AJ20" s="302">
        <f t="shared" ca="1" si="130"/>
        <v>0</v>
      </c>
      <c r="AK20" s="302">
        <f t="shared" ca="1" si="130"/>
        <v>0</v>
      </c>
      <c r="AL20" s="302">
        <f t="shared" ca="1" si="130"/>
        <v>0</v>
      </c>
      <c r="AM20" s="302">
        <f t="shared" ca="1" si="130"/>
        <v>0</v>
      </c>
      <c r="AN20" s="302">
        <f t="shared" ca="1" si="130"/>
        <v>0</v>
      </c>
      <c r="AO20" s="302">
        <f t="shared" ca="1" si="130"/>
        <v>0</v>
      </c>
      <c r="AP20" s="302">
        <f ca="1">SUBTOTAL(9,AP21:AP29)</f>
        <v>0</v>
      </c>
      <c r="AQ20" s="302">
        <f t="shared" ref="AQ20:AW20" ca="1" si="131">SUBTOTAL(9,AQ21:AQ29)</f>
        <v>0</v>
      </c>
      <c r="AR20" s="302">
        <f t="shared" ca="1" si="131"/>
        <v>0</v>
      </c>
      <c r="AS20" s="302">
        <f t="shared" ca="1" si="131"/>
        <v>0</v>
      </c>
      <c r="AT20" s="302">
        <f t="shared" ca="1" si="131"/>
        <v>0</v>
      </c>
      <c r="AU20" s="302">
        <f t="shared" ca="1" si="131"/>
        <v>0</v>
      </c>
      <c r="AV20" s="302">
        <f t="shared" ca="1" si="131"/>
        <v>0</v>
      </c>
      <c r="AW20" s="302">
        <f t="shared" ca="1" si="131"/>
        <v>0</v>
      </c>
      <c r="AX20" s="302">
        <f ca="1">SUBTOTAL(9,AX21:AX29)</f>
        <v>0</v>
      </c>
      <c r="AY20" s="302">
        <f t="shared" ref="AY20:BD20" ca="1" si="132">SUBTOTAL(9,AY21:AY29)</f>
        <v>0</v>
      </c>
      <c r="AZ20" s="302">
        <f t="shared" ca="1" si="132"/>
        <v>0</v>
      </c>
      <c r="BA20" s="302">
        <f t="shared" ca="1" si="132"/>
        <v>0</v>
      </c>
      <c r="BB20" s="302">
        <f t="shared" ca="1" si="132"/>
        <v>0</v>
      </c>
      <c r="BC20" s="302">
        <f t="shared" ca="1" si="132"/>
        <v>0</v>
      </c>
      <c r="BD20" s="302">
        <f t="shared" ca="1" si="132"/>
        <v>0</v>
      </c>
      <c r="BE20" s="302">
        <f t="shared" ref="BE20" ca="1" si="133">SUBTOTAL(9,BE21:BE29)</f>
        <v>0</v>
      </c>
      <c r="BF20" s="302">
        <f ca="1">SUBTOTAL(9,BF21:BF29)</f>
        <v>0</v>
      </c>
      <c r="BG20" s="302">
        <f t="shared" ref="BG20:BM20" ca="1" si="134">SUBTOTAL(9,BG21:BG29)</f>
        <v>0</v>
      </c>
      <c r="BH20" s="302">
        <f t="shared" ca="1" si="134"/>
        <v>0</v>
      </c>
      <c r="BI20" s="302">
        <f t="shared" ca="1" si="134"/>
        <v>0</v>
      </c>
      <c r="BJ20" s="302">
        <f t="shared" ca="1" si="134"/>
        <v>0</v>
      </c>
      <c r="BK20" s="302">
        <f t="shared" ca="1" si="134"/>
        <v>0</v>
      </c>
      <c r="BL20" s="302">
        <f t="shared" ca="1" si="134"/>
        <v>0</v>
      </c>
      <c r="BM20" s="302">
        <f t="shared" ca="1" si="134"/>
        <v>0</v>
      </c>
      <c r="BN20" s="302">
        <f ca="1">SUBTOTAL(9,BN21:BN29)</f>
        <v>0</v>
      </c>
      <c r="BO20" s="302">
        <f t="shared" ref="BO20" ca="1" si="135">SUBTOTAL(9,BO21:BO29)</f>
        <v>0</v>
      </c>
      <c r="BP20" s="302">
        <f t="shared" ref="BP20" ca="1" si="136">SUBTOTAL(9,BP21:BP29)</f>
        <v>0</v>
      </c>
      <c r="BQ20" s="302">
        <f t="shared" ref="BQ20" ca="1" si="137">SUBTOTAL(9,BQ21:BQ29)</f>
        <v>0</v>
      </c>
      <c r="BR20" s="302">
        <f t="shared" ref="BR20:BU20" ca="1" si="138">SUBTOTAL(9,BR21:BR29)</f>
        <v>0</v>
      </c>
      <c r="BS20" s="302">
        <f t="shared" ca="1" si="138"/>
        <v>0</v>
      </c>
      <c r="BT20" s="302">
        <f t="shared" ca="1" si="138"/>
        <v>0</v>
      </c>
      <c r="BU20" s="302">
        <f t="shared" ca="1" si="138"/>
        <v>0</v>
      </c>
      <c r="BV20" s="302">
        <f ca="1">SUBTOTAL(9,BV21:BV29)</f>
        <v>0</v>
      </c>
      <c r="BW20" s="302">
        <f t="shared" ref="BW20:CC20" ca="1" si="139">SUBTOTAL(9,BW21:BW29)</f>
        <v>0</v>
      </c>
      <c r="BX20" s="302">
        <f t="shared" ca="1" si="139"/>
        <v>0</v>
      </c>
      <c r="BY20" s="302">
        <f t="shared" ca="1" si="139"/>
        <v>0</v>
      </c>
      <c r="BZ20" s="302">
        <f t="shared" ca="1" si="139"/>
        <v>0</v>
      </c>
      <c r="CA20" s="302">
        <f t="shared" ca="1" si="139"/>
        <v>0</v>
      </c>
      <c r="CB20" s="302">
        <f t="shared" ca="1" si="139"/>
        <v>0</v>
      </c>
      <c r="CC20" s="302">
        <f t="shared" ca="1" si="139"/>
        <v>0</v>
      </c>
      <c r="CD20" s="302">
        <f ca="1">SUBTOTAL(9,CD21:CD29)</f>
        <v>0</v>
      </c>
      <c r="CE20" s="302">
        <f t="shared" ref="CE20:CK20" ca="1" si="140">SUBTOTAL(9,CE21:CE29)</f>
        <v>0</v>
      </c>
      <c r="CF20" s="302">
        <f t="shared" ca="1" si="140"/>
        <v>0</v>
      </c>
      <c r="CG20" s="302">
        <f t="shared" ca="1" si="140"/>
        <v>0</v>
      </c>
      <c r="CH20" s="302">
        <f t="shared" ca="1" si="140"/>
        <v>0</v>
      </c>
      <c r="CI20" s="302">
        <f t="shared" ca="1" si="140"/>
        <v>0</v>
      </c>
      <c r="CJ20" s="302">
        <f t="shared" ca="1" si="140"/>
        <v>0</v>
      </c>
      <c r="CK20" s="302">
        <f t="shared" ca="1" si="140"/>
        <v>0</v>
      </c>
      <c r="CL20" s="302">
        <f ca="1">SUBTOTAL(9,CL21:CL29)</f>
        <v>0</v>
      </c>
      <c r="CM20" s="302">
        <f t="shared" ref="CM20:CS20" ca="1" si="141">SUBTOTAL(9,CM21:CM29)</f>
        <v>0</v>
      </c>
      <c r="CN20" s="302">
        <f t="shared" ca="1" si="141"/>
        <v>0</v>
      </c>
      <c r="CO20" s="302">
        <f t="shared" ca="1" si="141"/>
        <v>0</v>
      </c>
      <c r="CP20" s="302">
        <f t="shared" ca="1" si="141"/>
        <v>0</v>
      </c>
      <c r="CQ20" s="302">
        <f t="shared" ca="1" si="141"/>
        <v>0</v>
      </c>
      <c r="CR20" s="302">
        <f t="shared" ca="1" si="141"/>
        <v>0</v>
      </c>
      <c r="CS20" s="300">
        <f t="shared" ca="1" si="141"/>
        <v>0</v>
      </c>
      <c r="CT20" s="301">
        <f ca="1">SUBTOTAL(9,CT21:CT29)</f>
        <v>0</v>
      </c>
      <c r="CU20" s="302">
        <f t="shared" ref="CU20:CZ20" ca="1" si="142">SUBTOTAL(9,CU21:CU29)</f>
        <v>0</v>
      </c>
      <c r="CV20" s="302">
        <f t="shared" ca="1" si="142"/>
        <v>0</v>
      </c>
      <c r="CW20" s="302">
        <f t="shared" ca="1" si="142"/>
        <v>0</v>
      </c>
      <c r="CX20" s="302">
        <f t="shared" ca="1" si="142"/>
        <v>0</v>
      </c>
      <c r="CY20" s="302">
        <f t="shared" ca="1" si="142"/>
        <v>0</v>
      </c>
      <c r="CZ20" s="300">
        <f t="shared" ca="1" si="142"/>
        <v>0</v>
      </c>
      <c r="DA20" s="296"/>
    </row>
    <row r="21" spans="3:105" outlineLevel="1">
      <c r="C21" s="80" t="s">
        <v>87</v>
      </c>
      <c r="D21" s="82" t="s">
        <v>165</v>
      </c>
      <c r="E21" s="141">
        <f t="shared" ca="1" si="65"/>
        <v>0</v>
      </c>
      <c r="F21" s="142">
        <f t="shared" ca="1" si="66"/>
        <v>0</v>
      </c>
      <c r="G21" s="141">
        <f t="shared" ca="1" si="67"/>
        <v>0</v>
      </c>
      <c r="H21" s="130"/>
      <c r="I21" s="142" t="str">
        <f t="shared" ref="I21:I29" ca="1" si="143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$C21,
      INDIRECT("'Cash Out-" &amp; PROPER(TEXT(I$3,"mmm yy")) &amp; "'!C:C"),
      0
    )
  ),
  "-"
)</f>
        <v>-</v>
      </c>
      <c r="J21" s="143" t="str">
        <f t="shared" ref="J21:P29" ca="1" si="144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$C21,
      INDIRECT("'Cash Out-" &amp; PROPER(TEXT($I$3,"mmm yy")) &amp; "'!C:C"),
      0
    )
  ),
  "-"
)</f>
        <v>-</v>
      </c>
      <c r="K21" s="143" t="str">
        <f t="shared" ca="1" si="144"/>
        <v>-</v>
      </c>
      <c r="L21" s="143" t="str">
        <f t="shared" ca="1" si="144"/>
        <v>-</v>
      </c>
      <c r="M21" s="143" t="str">
        <f t="shared" ca="1" si="144"/>
        <v>-</v>
      </c>
      <c r="N21" s="143" t="str">
        <f t="shared" ca="1" si="144"/>
        <v>-</v>
      </c>
      <c r="O21" s="143" t="str">
        <f t="shared" ca="1" si="144"/>
        <v>-</v>
      </c>
      <c r="P21" s="143" t="str">
        <f t="shared" ca="1" si="144"/>
        <v>-</v>
      </c>
      <c r="Q21" s="143">
        <f t="shared" ref="Q21:Q29" ca="1" si="145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$C21,
      INDIRECT("'Cash Out-" &amp; PROPER(TEXT(Q$3,"mmm yy")) &amp; "'!C:C"),
      0
    )
  ),
  "-"
)</f>
        <v>0</v>
      </c>
      <c r="R21" s="143">
        <f t="shared" ref="R21:X29" ca="1" si="146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$C21,
      INDIRECT("'Cash Out-" &amp; PROPER(TEXT($Q$3,"mmm yy")) &amp; "'!C:C"),
      0
    )
  ),
  "-"
)</f>
        <v>0</v>
      </c>
      <c r="S21" s="143">
        <f t="shared" ca="1" si="146"/>
        <v>0</v>
      </c>
      <c r="T21" s="143">
        <f t="shared" ca="1" si="146"/>
        <v>0</v>
      </c>
      <c r="U21" s="143">
        <f t="shared" ca="1" si="146"/>
        <v>0</v>
      </c>
      <c r="V21" s="143">
        <f t="shared" ca="1" si="146"/>
        <v>0</v>
      </c>
      <c r="W21" s="143">
        <f t="shared" ca="1" si="146"/>
        <v>0</v>
      </c>
      <c r="X21" s="143">
        <f t="shared" ca="1" si="146"/>
        <v>0</v>
      </c>
      <c r="Y21" s="143">
        <f t="shared" ref="Y21:Y29" ca="1" si="147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$C21,
      INDIRECT("'Cash Out-" &amp; PROPER(TEXT(Y$3,"mmm yy")) &amp; "'!C:C"),
      0
    )
  ),
  "-"
)</f>
        <v>0</v>
      </c>
      <c r="Z21" s="143">
        <f t="shared" ref="Z21:AF29" ca="1" si="148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$C21,
      INDIRECT("'Cash Out-" &amp; PROPER(TEXT($Y$3,"mmm yy")) &amp; "'!C:C"),
      0
    )
  ),
  "-"
)</f>
        <v>0</v>
      </c>
      <c r="AA21" s="143">
        <f t="shared" ca="1" si="148"/>
        <v>0</v>
      </c>
      <c r="AB21" s="143">
        <f t="shared" ca="1" si="148"/>
        <v>0</v>
      </c>
      <c r="AC21" s="143">
        <f t="shared" ca="1" si="148"/>
        <v>0</v>
      </c>
      <c r="AD21" s="143">
        <f t="shared" ca="1" si="148"/>
        <v>0</v>
      </c>
      <c r="AE21" s="143">
        <f t="shared" ca="1" si="148"/>
        <v>0</v>
      </c>
      <c r="AF21" s="143">
        <f t="shared" ca="1" si="148"/>
        <v>0</v>
      </c>
      <c r="AG21" s="143">
        <f t="shared" ref="AG21:AG29" ca="1" si="149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$C21,
      INDIRECT("'Cash Out-" &amp; PROPER(TEXT(AG$3,"mmm yy")) &amp; "'!C:C"),
      0
    )
  ),
  "-"
)</f>
        <v>0</v>
      </c>
      <c r="AH21" s="143">
        <f t="shared" ref="AH21:AN29" ca="1" si="150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$C21,
      INDIRECT("'Cash Out-" &amp; PROPER(TEXT($AG$3,"mmm yy")) &amp; "'!C:C"),
      0
    )
  ),
  "-"
)</f>
        <v>0</v>
      </c>
      <c r="AI21" s="143">
        <f t="shared" ca="1" si="150"/>
        <v>0</v>
      </c>
      <c r="AJ21" s="143">
        <f t="shared" ca="1" si="150"/>
        <v>0</v>
      </c>
      <c r="AK21" s="143">
        <f t="shared" ca="1" si="150"/>
        <v>0</v>
      </c>
      <c r="AL21" s="143">
        <f t="shared" ca="1" si="150"/>
        <v>0</v>
      </c>
      <c r="AM21" s="143">
        <f t="shared" ca="1" si="150"/>
        <v>0</v>
      </c>
      <c r="AN21" s="143">
        <f t="shared" ca="1" si="150"/>
        <v>0</v>
      </c>
      <c r="AO21" s="143">
        <f t="shared" ref="AO21:AO29" ca="1" si="15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$C21,
      INDIRECT("'Cash Out-" &amp; PROPER(TEXT(AO$3,"mmm yy")) &amp; "'!C:C"),
      0
    )
  ),
  "-"
)</f>
        <v>0</v>
      </c>
      <c r="AP21" s="143">
        <f t="shared" ref="AP21:AV29" ca="1" si="152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$C21,
      INDIRECT("'Cash Out-" &amp; PROPER(TEXT($AO$3,"mmm yy")) &amp; "'!C:C"),
      0
    )
  ),
  "-"
)</f>
        <v>0</v>
      </c>
      <c r="AQ21" s="143">
        <f t="shared" ca="1" si="152"/>
        <v>0</v>
      </c>
      <c r="AR21" s="143">
        <f t="shared" ca="1" si="152"/>
        <v>0</v>
      </c>
      <c r="AS21" s="143">
        <f t="shared" ca="1" si="152"/>
        <v>0</v>
      </c>
      <c r="AT21" s="143">
        <f t="shared" ca="1" si="152"/>
        <v>0</v>
      </c>
      <c r="AU21" s="143">
        <f t="shared" ca="1" si="152"/>
        <v>0</v>
      </c>
      <c r="AV21" s="143">
        <f t="shared" ca="1" si="152"/>
        <v>0</v>
      </c>
      <c r="AW21" s="143" t="str">
        <f t="shared" ref="AW21:AW29" ca="1" si="153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$C21,
      INDIRECT("'Cash Out-" &amp; PROPER(TEXT(AW$3,"mmm yy")) &amp; "'!C:C"),
      0
    )
  ),
  "-"
)</f>
        <v>-</v>
      </c>
      <c r="AX21" s="143" t="str">
        <f t="shared" ref="AX21:BD29" ca="1" si="154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$C21,
      INDIRECT("'Cash Out-" &amp; PROPER(TEXT($AW$3,"mmm yy")) &amp; "'!C:C"),
      0
    )
  ),
  "-"
)</f>
        <v>-</v>
      </c>
      <c r="AY21" s="143" t="str">
        <f t="shared" ca="1" si="154"/>
        <v>-</v>
      </c>
      <c r="AZ21" s="143" t="str">
        <f t="shared" ca="1" si="154"/>
        <v>-</v>
      </c>
      <c r="BA21" s="143" t="str">
        <f t="shared" ca="1" si="154"/>
        <v>-</v>
      </c>
      <c r="BB21" s="143" t="str">
        <f t="shared" ca="1" si="154"/>
        <v>-</v>
      </c>
      <c r="BC21" s="143" t="str">
        <f t="shared" ca="1" si="154"/>
        <v>-</v>
      </c>
      <c r="BD21" s="143" t="str">
        <f t="shared" ca="1" si="154"/>
        <v>-</v>
      </c>
      <c r="BE21" s="143">
        <f t="shared" ref="BE21:BE29" ca="1" si="155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$C21,
      INDIRECT("'Cash Out-" &amp; PROPER(TEXT(BE$3,"mmm yy")) &amp; "'!C:C"),
      0
    )
  ),
  "-"
)</f>
        <v>0</v>
      </c>
      <c r="BF21" s="143">
        <f t="shared" ref="BF21:BL29" ca="1" si="156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$C21,
      INDIRECT("'Cash Out-" &amp; PROPER(TEXT($BE$3,"mmm yy")) &amp; "'!C:C"),
      0
    )
  ),
  "-"
)</f>
        <v>0</v>
      </c>
      <c r="BG21" s="143">
        <f t="shared" ca="1" si="156"/>
        <v>0</v>
      </c>
      <c r="BH21" s="143">
        <f t="shared" ca="1" si="156"/>
        <v>0</v>
      </c>
      <c r="BI21" s="143">
        <f t="shared" ca="1" si="156"/>
        <v>0</v>
      </c>
      <c r="BJ21" s="143">
        <f t="shared" ca="1" si="156"/>
        <v>0</v>
      </c>
      <c r="BK21" s="143">
        <f t="shared" ca="1" si="156"/>
        <v>0</v>
      </c>
      <c r="BL21" s="143">
        <f t="shared" ca="1" si="156"/>
        <v>0</v>
      </c>
      <c r="BM21" s="143">
        <f t="shared" ref="BM21:BM29" ca="1" si="157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$C21,
      INDIRECT("'Cash Out-" &amp; PROPER(TEXT(BM$3,"mmm yy")) &amp; "'!C:C"),
      0
    )
  ),
  "-"
)</f>
        <v>0</v>
      </c>
      <c r="BN21" s="143">
        <f t="shared" ref="BN21:BT29" ca="1" si="158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$C21,
      INDIRECT("'Cash Out-" &amp; PROPER(TEXT($BM$3,"mmm yy")) &amp; "'!C:C"),
      0
    )
  ),
  "-"
)</f>
        <v>0</v>
      </c>
      <c r="BO21" s="143">
        <f t="shared" ca="1" si="158"/>
        <v>0</v>
      </c>
      <c r="BP21" s="143">
        <f t="shared" ca="1" si="158"/>
        <v>0</v>
      </c>
      <c r="BQ21" s="143">
        <f t="shared" ca="1" si="158"/>
        <v>0</v>
      </c>
      <c r="BR21" s="143">
        <f t="shared" ca="1" si="158"/>
        <v>0</v>
      </c>
      <c r="BS21" s="143">
        <f t="shared" ca="1" si="158"/>
        <v>0</v>
      </c>
      <c r="BT21" s="143">
        <f t="shared" ca="1" si="158"/>
        <v>0</v>
      </c>
      <c r="BU21" s="143">
        <f t="shared" ref="BU21:BU29" ca="1" si="159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$C21,
      INDIRECT("'Cash Out-" &amp; PROPER(TEXT(BU$3,"mmm yy")) &amp; "'!C:C"),
      0
    )
  ),
  "-"
)</f>
        <v>0</v>
      </c>
      <c r="BV21" s="143">
        <f t="shared" ref="BV21:CB29" ca="1" si="160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$C21,
      INDIRECT("'Cash Out-" &amp; PROPER(TEXT($BU$3,"mmm yy")) &amp; "'!C:C"),
      0
    )
  ),
  "-"
)</f>
        <v>0</v>
      </c>
      <c r="BW21" s="143">
        <f t="shared" ca="1" si="160"/>
        <v>0</v>
      </c>
      <c r="BX21" s="143">
        <f t="shared" ca="1" si="160"/>
        <v>0</v>
      </c>
      <c r="BY21" s="143">
        <f t="shared" ca="1" si="160"/>
        <v>0</v>
      </c>
      <c r="BZ21" s="143">
        <f t="shared" ca="1" si="160"/>
        <v>0</v>
      </c>
      <c r="CA21" s="143">
        <f t="shared" ca="1" si="160"/>
        <v>0</v>
      </c>
      <c r="CB21" s="143">
        <f t="shared" ca="1" si="160"/>
        <v>0</v>
      </c>
      <c r="CC21" s="143">
        <f t="shared" ref="CC21:CC29" ca="1" si="16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$C21,
      INDIRECT("'Cash Out-" &amp; PROPER(TEXT(CC$3,"mmm yy")) &amp; "'!C:C"),
      0
    )
  ),
  "-"
)</f>
        <v>0</v>
      </c>
      <c r="CD21" s="143">
        <f t="shared" ref="CD21:CJ29" ca="1" si="162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$C21,
      INDIRECT("'Cash Out-" &amp; PROPER(TEXT($CC$3,"mmm yy")) &amp; "'!C:C"),
      0
    )
  ),
  "-"
)</f>
        <v>0</v>
      </c>
      <c r="CE21" s="143">
        <f t="shared" ca="1" si="162"/>
        <v>0</v>
      </c>
      <c r="CF21" s="143">
        <f t="shared" ca="1" si="162"/>
        <v>0</v>
      </c>
      <c r="CG21" s="143">
        <f t="shared" ca="1" si="162"/>
        <v>0</v>
      </c>
      <c r="CH21" s="143">
        <f t="shared" ca="1" si="162"/>
        <v>0</v>
      </c>
      <c r="CI21" s="143">
        <f t="shared" ca="1" si="162"/>
        <v>0</v>
      </c>
      <c r="CJ21" s="143">
        <f t="shared" ca="1" si="162"/>
        <v>0</v>
      </c>
      <c r="CK21" s="143">
        <f t="shared" ref="CK21:CK29" ca="1" si="163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$C21,
      INDIRECT("'Cash Out-" &amp; PROPER(TEXT(CK$3,"mmm yy")) &amp; "'!C:C"),
      0
    )
  ),
  "-"
)</f>
        <v>0</v>
      </c>
      <c r="CL21" s="143">
        <f t="shared" ref="CL21:CR29" ca="1" si="164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$C21,
      INDIRECT("'Cash Out-" &amp; PROPER(TEXT($CK$3,"mmm yy")) &amp; "'!C:C"),
      0
    )
  ),
  "-"
)</f>
        <v>0</v>
      </c>
      <c r="CM21" s="143">
        <f t="shared" ca="1" si="164"/>
        <v>0</v>
      </c>
      <c r="CN21" s="143">
        <f t="shared" ca="1" si="164"/>
        <v>0</v>
      </c>
      <c r="CO21" s="143">
        <f t="shared" ca="1" si="164"/>
        <v>0</v>
      </c>
      <c r="CP21" s="143">
        <f t="shared" ca="1" si="164"/>
        <v>0</v>
      </c>
      <c r="CQ21" s="143">
        <f t="shared" ca="1" si="164"/>
        <v>0</v>
      </c>
      <c r="CR21" s="143">
        <f t="shared" ca="1" si="164"/>
        <v>0</v>
      </c>
      <c r="CS21" s="141">
        <f t="shared" ref="CS21:CS29" ca="1" si="165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$C21,
      INDIRECT("'Cash Out-" &amp; PROPER(TEXT(CS$3,"mmm yy")) &amp; "'!C:C"),
      0
    )
  ),
  "-"
)</f>
        <v>0</v>
      </c>
      <c r="CT21" s="142">
        <f t="shared" ref="CT21:CZ29" ca="1" si="166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$C21,
      INDIRECT("'Cash Out-" &amp; PROPER(TEXT($CS$3,"mmm yy")) &amp; "'!C:C"),
      0
    )
  ),
  "-"
)</f>
        <v>0</v>
      </c>
      <c r="CU21" s="143">
        <f t="shared" ca="1" si="166"/>
        <v>0</v>
      </c>
      <c r="CV21" s="143">
        <f t="shared" ca="1" si="166"/>
        <v>0</v>
      </c>
      <c r="CW21" s="143">
        <f t="shared" ca="1" si="166"/>
        <v>0</v>
      </c>
      <c r="CX21" s="143">
        <f t="shared" ca="1" si="166"/>
        <v>0</v>
      </c>
      <c r="CY21" s="143">
        <f t="shared" ca="1" si="166"/>
        <v>0</v>
      </c>
      <c r="CZ21" s="141">
        <f t="shared" ca="1" si="166"/>
        <v>0</v>
      </c>
      <c r="DA21" s="130"/>
    </row>
    <row r="22" spans="3:105" outlineLevel="1">
      <c r="C22" s="80" t="s">
        <v>97</v>
      </c>
      <c r="D22" s="82" t="s">
        <v>166</v>
      </c>
      <c r="E22" s="141">
        <f t="shared" ca="1" si="65"/>
        <v>0</v>
      </c>
      <c r="F22" s="142">
        <f t="shared" ca="1" si="66"/>
        <v>0</v>
      </c>
      <c r="G22" s="141">
        <f t="shared" ca="1" si="67"/>
        <v>0</v>
      </c>
      <c r="H22" s="130"/>
      <c r="I22" s="142" t="str">
        <f t="shared" ca="1" si="143"/>
        <v>-</v>
      </c>
      <c r="J22" s="143" t="str">
        <f t="shared" ca="1" si="144"/>
        <v>-</v>
      </c>
      <c r="K22" s="143" t="str">
        <f t="shared" ca="1" si="144"/>
        <v>-</v>
      </c>
      <c r="L22" s="143" t="str">
        <f t="shared" ca="1" si="144"/>
        <v>-</v>
      </c>
      <c r="M22" s="143" t="str">
        <f t="shared" ca="1" si="144"/>
        <v>-</v>
      </c>
      <c r="N22" s="143" t="str">
        <f t="shared" ca="1" si="144"/>
        <v>-</v>
      </c>
      <c r="O22" s="143" t="str">
        <f t="shared" ca="1" si="144"/>
        <v>-</v>
      </c>
      <c r="P22" s="143" t="str">
        <f t="shared" ca="1" si="144"/>
        <v>-</v>
      </c>
      <c r="Q22" s="143" t="str">
        <f t="shared" ca="1" si="145"/>
        <v>-</v>
      </c>
      <c r="R22" s="143" t="str">
        <f t="shared" ca="1" si="146"/>
        <v>-</v>
      </c>
      <c r="S22" s="143" t="str">
        <f t="shared" ca="1" si="146"/>
        <v>-</v>
      </c>
      <c r="T22" s="143" t="str">
        <f t="shared" ca="1" si="146"/>
        <v>-</v>
      </c>
      <c r="U22" s="143" t="str">
        <f t="shared" ca="1" si="146"/>
        <v>-</v>
      </c>
      <c r="V22" s="143" t="str">
        <f t="shared" ca="1" si="146"/>
        <v>-</v>
      </c>
      <c r="W22" s="143" t="str">
        <f t="shared" ca="1" si="146"/>
        <v>-</v>
      </c>
      <c r="X22" s="143" t="str">
        <f t="shared" ca="1" si="146"/>
        <v>-</v>
      </c>
      <c r="Y22" s="143" t="str">
        <f t="shared" ca="1" si="147"/>
        <v>-</v>
      </c>
      <c r="Z22" s="143" t="str">
        <f t="shared" ca="1" si="148"/>
        <v>-</v>
      </c>
      <c r="AA22" s="143" t="str">
        <f t="shared" ca="1" si="148"/>
        <v>-</v>
      </c>
      <c r="AB22" s="143" t="str">
        <f t="shared" ca="1" si="148"/>
        <v>-</v>
      </c>
      <c r="AC22" s="143" t="str">
        <f t="shared" ca="1" si="148"/>
        <v>-</v>
      </c>
      <c r="AD22" s="143" t="str">
        <f t="shared" ca="1" si="148"/>
        <v>-</v>
      </c>
      <c r="AE22" s="143" t="str">
        <f t="shared" ca="1" si="148"/>
        <v>-</v>
      </c>
      <c r="AF22" s="143" t="str">
        <f t="shared" ca="1" si="148"/>
        <v>-</v>
      </c>
      <c r="AG22" s="143" t="str">
        <f t="shared" ca="1" si="149"/>
        <v>-</v>
      </c>
      <c r="AH22" s="143" t="str">
        <f t="shared" ca="1" si="150"/>
        <v>-</v>
      </c>
      <c r="AI22" s="143" t="str">
        <f t="shared" ca="1" si="150"/>
        <v>-</v>
      </c>
      <c r="AJ22" s="143" t="str">
        <f t="shared" ca="1" si="150"/>
        <v>-</v>
      </c>
      <c r="AK22" s="143" t="str">
        <f t="shared" ca="1" si="150"/>
        <v>-</v>
      </c>
      <c r="AL22" s="143" t="str">
        <f t="shared" ca="1" si="150"/>
        <v>-</v>
      </c>
      <c r="AM22" s="143" t="str">
        <f t="shared" ca="1" si="150"/>
        <v>-</v>
      </c>
      <c r="AN22" s="143" t="str">
        <f t="shared" ca="1" si="150"/>
        <v>-</v>
      </c>
      <c r="AO22" s="143" t="str">
        <f t="shared" ca="1" si="151"/>
        <v>-</v>
      </c>
      <c r="AP22" s="143" t="str">
        <f t="shared" ca="1" si="152"/>
        <v>-</v>
      </c>
      <c r="AQ22" s="143" t="str">
        <f t="shared" ca="1" si="152"/>
        <v>-</v>
      </c>
      <c r="AR22" s="143" t="str">
        <f t="shared" ca="1" si="152"/>
        <v>-</v>
      </c>
      <c r="AS22" s="143" t="str">
        <f t="shared" ca="1" si="152"/>
        <v>-</v>
      </c>
      <c r="AT22" s="143" t="str">
        <f t="shared" ca="1" si="152"/>
        <v>-</v>
      </c>
      <c r="AU22" s="143" t="str">
        <f t="shared" ca="1" si="152"/>
        <v>-</v>
      </c>
      <c r="AV22" s="143" t="str">
        <f t="shared" ca="1" si="152"/>
        <v>-</v>
      </c>
      <c r="AW22" s="143" t="str">
        <f t="shared" ca="1" si="153"/>
        <v>-</v>
      </c>
      <c r="AX22" s="143" t="str">
        <f t="shared" ca="1" si="154"/>
        <v>-</v>
      </c>
      <c r="AY22" s="143" t="str">
        <f t="shared" ca="1" si="154"/>
        <v>-</v>
      </c>
      <c r="AZ22" s="143" t="str">
        <f t="shared" ca="1" si="154"/>
        <v>-</v>
      </c>
      <c r="BA22" s="143" t="str">
        <f t="shared" ca="1" si="154"/>
        <v>-</v>
      </c>
      <c r="BB22" s="143" t="str">
        <f t="shared" ca="1" si="154"/>
        <v>-</v>
      </c>
      <c r="BC22" s="143" t="str">
        <f t="shared" ca="1" si="154"/>
        <v>-</v>
      </c>
      <c r="BD22" s="143" t="str">
        <f t="shared" ca="1" si="154"/>
        <v>-</v>
      </c>
      <c r="BE22" s="143" t="str">
        <f t="shared" ca="1" si="155"/>
        <v>-</v>
      </c>
      <c r="BF22" s="143" t="str">
        <f t="shared" ca="1" si="156"/>
        <v>-</v>
      </c>
      <c r="BG22" s="143" t="str">
        <f t="shared" ca="1" si="156"/>
        <v>-</v>
      </c>
      <c r="BH22" s="143" t="str">
        <f t="shared" ca="1" si="156"/>
        <v>-</v>
      </c>
      <c r="BI22" s="143" t="str">
        <f t="shared" ca="1" si="156"/>
        <v>-</v>
      </c>
      <c r="BJ22" s="143" t="str">
        <f t="shared" ca="1" si="156"/>
        <v>-</v>
      </c>
      <c r="BK22" s="143" t="str">
        <f t="shared" ca="1" si="156"/>
        <v>-</v>
      </c>
      <c r="BL22" s="143" t="str">
        <f t="shared" ca="1" si="156"/>
        <v>-</v>
      </c>
      <c r="BM22" s="143" t="str">
        <f t="shared" ca="1" si="157"/>
        <v>-</v>
      </c>
      <c r="BN22" s="143" t="str">
        <f t="shared" ca="1" si="158"/>
        <v>-</v>
      </c>
      <c r="BO22" s="143" t="str">
        <f t="shared" ca="1" si="158"/>
        <v>-</v>
      </c>
      <c r="BP22" s="143" t="str">
        <f t="shared" ca="1" si="158"/>
        <v>-</v>
      </c>
      <c r="BQ22" s="143" t="str">
        <f t="shared" ca="1" si="158"/>
        <v>-</v>
      </c>
      <c r="BR22" s="143" t="str">
        <f t="shared" ca="1" si="158"/>
        <v>-</v>
      </c>
      <c r="BS22" s="143" t="str">
        <f t="shared" ca="1" si="158"/>
        <v>-</v>
      </c>
      <c r="BT22" s="143" t="str">
        <f t="shared" ca="1" si="158"/>
        <v>-</v>
      </c>
      <c r="BU22" s="143" t="str">
        <f t="shared" ca="1" si="159"/>
        <v>-</v>
      </c>
      <c r="BV22" s="143" t="str">
        <f t="shared" ca="1" si="160"/>
        <v>-</v>
      </c>
      <c r="BW22" s="143" t="str">
        <f t="shared" ca="1" si="160"/>
        <v>-</v>
      </c>
      <c r="BX22" s="143" t="str">
        <f t="shared" ca="1" si="160"/>
        <v>-</v>
      </c>
      <c r="BY22" s="143" t="str">
        <f t="shared" ca="1" si="160"/>
        <v>-</v>
      </c>
      <c r="BZ22" s="143" t="str">
        <f t="shared" ca="1" si="160"/>
        <v>-</v>
      </c>
      <c r="CA22" s="143" t="str">
        <f t="shared" ca="1" si="160"/>
        <v>-</v>
      </c>
      <c r="CB22" s="143" t="str">
        <f t="shared" ca="1" si="160"/>
        <v>-</v>
      </c>
      <c r="CC22" s="143" t="str">
        <f t="shared" ca="1" si="161"/>
        <v>-</v>
      </c>
      <c r="CD22" s="143" t="str">
        <f t="shared" ca="1" si="162"/>
        <v>-</v>
      </c>
      <c r="CE22" s="143" t="str">
        <f t="shared" ca="1" si="162"/>
        <v>-</v>
      </c>
      <c r="CF22" s="143" t="str">
        <f t="shared" ca="1" si="162"/>
        <v>-</v>
      </c>
      <c r="CG22" s="143" t="str">
        <f t="shared" ca="1" si="162"/>
        <v>-</v>
      </c>
      <c r="CH22" s="143" t="str">
        <f t="shared" ca="1" si="162"/>
        <v>-</v>
      </c>
      <c r="CI22" s="143" t="str">
        <f t="shared" ca="1" si="162"/>
        <v>-</v>
      </c>
      <c r="CJ22" s="143" t="str">
        <f t="shared" ca="1" si="162"/>
        <v>-</v>
      </c>
      <c r="CK22" s="143" t="str">
        <f t="shared" ca="1" si="163"/>
        <v>-</v>
      </c>
      <c r="CL22" s="143" t="str">
        <f t="shared" ca="1" si="164"/>
        <v>-</v>
      </c>
      <c r="CM22" s="143" t="str">
        <f t="shared" ca="1" si="164"/>
        <v>-</v>
      </c>
      <c r="CN22" s="143" t="str">
        <f t="shared" ca="1" si="164"/>
        <v>-</v>
      </c>
      <c r="CO22" s="143" t="str">
        <f t="shared" ca="1" si="164"/>
        <v>-</v>
      </c>
      <c r="CP22" s="143" t="str">
        <f t="shared" ca="1" si="164"/>
        <v>-</v>
      </c>
      <c r="CQ22" s="143" t="str">
        <f t="shared" ca="1" si="164"/>
        <v>-</v>
      </c>
      <c r="CR22" s="143" t="str">
        <f t="shared" ca="1" si="164"/>
        <v>-</v>
      </c>
      <c r="CS22" s="141" t="str">
        <f t="shared" ca="1" si="165"/>
        <v>-</v>
      </c>
      <c r="CT22" s="142" t="str">
        <f t="shared" ca="1" si="166"/>
        <v>-</v>
      </c>
      <c r="CU22" s="143" t="str">
        <f t="shared" ca="1" si="166"/>
        <v>-</v>
      </c>
      <c r="CV22" s="143" t="str">
        <f t="shared" ca="1" si="166"/>
        <v>-</v>
      </c>
      <c r="CW22" s="143" t="str">
        <f t="shared" ca="1" si="166"/>
        <v>-</v>
      </c>
      <c r="CX22" s="143" t="str">
        <f t="shared" ca="1" si="166"/>
        <v>-</v>
      </c>
      <c r="CY22" s="143" t="str">
        <f t="shared" ca="1" si="166"/>
        <v>-</v>
      </c>
      <c r="CZ22" s="141" t="str">
        <f t="shared" ca="1" si="166"/>
        <v>-</v>
      </c>
      <c r="DA22" s="130"/>
    </row>
    <row r="23" spans="3:105" outlineLevel="1">
      <c r="C23" s="80" t="s">
        <v>98</v>
      </c>
      <c r="D23" s="82" t="s">
        <v>167</v>
      </c>
      <c r="E23" s="141">
        <f t="shared" ca="1" si="65"/>
        <v>0</v>
      </c>
      <c r="F23" s="142">
        <f t="shared" ca="1" si="66"/>
        <v>0</v>
      </c>
      <c r="G23" s="141">
        <f t="shared" ca="1" si="67"/>
        <v>0</v>
      </c>
      <c r="H23" s="130"/>
      <c r="I23" s="142" t="str">
        <f t="shared" ca="1" si="143"/>
        <v>-</v>
      </c>
      <c r="J23" s="143" t="str">
        <f t="shared" ca="1" si="144"/>
        <v>-</v>
      </c>
      <c r="K23" s="143" t="str">
        <f t="shared" ca="1" si="144"/>
        <v>-</v>
      </c>
      <c r="L23" s="143" t="str">
        <f t="shared" ca="1" si="144"/>
        <v>-</v>
      </c>
      <c r="M23" s="143" t="str">
        <f t="shared" ca="1" si="144"/>
        <v>-</v>
      </c>
      <c r="N23" s="143" t="str">
        <f t="shared" ca="1" si="144"/>
        <v>-</v>
      </c>
      <c r="O23" s="143" t="str">
        <f t="shared" ca="1" si="144"/>
        <v>-</v>
      </c>
      <c r="P23" s="143" t="str">
        <f t="shared" ca="1" si="144"/>
        <v>-</v>
      </c>
      <c r="Q23" s="143" t="str">
        <f t="shared" ca="1" si="145"/>
        <v>-</v>
      </c>
      <c r="R23" s="143" t="str">
        <f t="shared" ca="1" si="146"/>
        <v>-</v>
      </c>
      <c r="S23" s="143" t="str">
        <f t="shared" ca="1" si="146"/>
        <v>-</v>
      </c>
      <c r="T23" s="143" t="str">
        <f t="shared" ca="1" si="146"/>
        <v>-</v>
      </c>
      <c r="U23" s="143" t="str">
        <f t="shared" ca="1" si="146"/>
        <v>-</v>
      </c>
      <c r="V23" s="143" t="str">
        <f t="shared" ca="1" si="146"/>
        <v>-</v>
      </c>
      <c r="W23" s="143" t="str">
        <f t="shared" ca="1" si="146"/>
        <v>-</v>
      </c>
      <c r="X23" s="143" t="str">
        <f t="shared" ca="1" si="146"/>
        <v>-</v>
      </c>
      <c r="Y23" s="143" t="str">
        <f t="shared" ca="1" si="147"/>
        <v>-</v>
      </c>
      <c r="Z23" s="143" t="str">
        <f t="shared" ca="1" si="148"/>
        <v>-</v>
      </c>
      <c r="AA23" s="143" t="str">
        <f t="shared" ca="1" si="148"/>
        <v>-</v>
      </c>
      <c r="AB23" s="143" t="str">
        <f t="shared" ca="1" si="148"/>
        <v>-</v>
      </c>
      <c r="AC23" s="143" t="str">
        <f t="shared" ca="1" si="148"/>
        <v>-</v>
      </c>
      <c r="AD23" s="143" t="str">
        <f t="shared" ca="1" si="148"/>
        <v>-</v>
      </c>
      <c r="AE23" s="143" t="str">
        <f t="shared" ca="1" si="148"/>
        <v>-</v>
      </c>
      <c r="AF23" s="143" t="str">
        <f t="shared" ca="1" si="148"/>
        <v>-</v>
      </c>
      <c r="AG23" s="143" t="str">
        <f t="shared" ca="1" si="149"/>
        <v>-</v>
      </c>
      <c r="AH23" s="143" t="str">
        <f t="shared" ca="1" si="150"/>
        <v>-</v>
      </c>
      <c r="AI23" s="143" t="str">
        <f t="shared" ca="1" si="150"/>
        <v>-</v>
      </c>
      <c r="AJ23" s="143" t="str">
        <f t="shared" ca="1" si="150"/>
        <v>-</v>
      </c>
      <c r="AK23" s="143" t="str">
        <f t="shared" ca="1" si="150"/>
        <v>-</v>
      </c>
      <c r="AL23" s="143" t="str">
        <f t="shared" ca="1" si="150"/>
        <v>-</v>
      </c>
      <c r="AM23" s="143" t="str">
        <f t="shared" ca="1" si="150"/>
        <v>-</v>
      </c>
      <c r="AN23" s="143" t="str">
        <f t="shared" ca="1" si="150"/>
        <v>-</v>
      </c>
      <c r="AO23" s="143" t="str">
        <f t="shared" ca="1" si="151"/>
        <v>-</v>
      </c>
      <c r="AP23" s="143" t="str">
        <f t="shared" ca="1" si="152"/>
        <v>-</v>
      </c>
      <c r="AQ23" s="143" t="str">
        <f t="shared" ca="1" si="152"/>
        <v>-</v>
      </c>
      <c r="AR23" s="143" t="str">
        <f t="shared" ca="1" si="152"/>
        <v>-</v>
      </c>
      <c r="AS23" s="143" t="str">
        <f t="shared" ca="1" si="152"/>
        <v>-</v>
      </c>
      <c r="AT23" s="143" t="str">
        <f t="shared" ca="1" si="152"/>
        <v>-</v>
      </c>
      <c r="AU23" s="143" t="str">
        <f t="shared" ca="1" si="152"/>
        <v>-</v>
      </c>
      <c r="AV23" s="143" t="str">
        <f t="shared" ca="1" si="152"/>
        <v>-</v>
      </c>
      <c r="AW23" s="143" t="str">
        <f t="shared" ca="1" si="153"/>
        <v>-</v>
      </c>
      <c r="AX23" s="143" t="str">
        <f t="shared" ca="1" si="154"/>
        <v>-</v>
      </c>
      <c r="AY23" s="143" t="str">
        <f t="shared" ca="1" si="154"/>
        <v>-</v>
      </c>
      <c r="AZ23" s="143" t="str">
        <f t="shared" ca="1" si="154"/>
        <v>-</v>
      </c>
      <c r="BA23" s="143" t="str">
        <f t="shared" ca="1" si="154"/>
        <v>-</v>
      </c>
      <c r="BB23" s="143" t="str">
        <f t="shared" ca="1" si="154"/>
        <v>-</v>
      </c>
      <c r="BC23" s="143" t="str">
        <f t="shared" ca="1" si="154"/>
        <v>-</v>
      </c>
      <c r="BD23" s="143" t="str">
        <f t="shared" ca="1" si="154"/>
        <v>-</v>
      </c>
      <c r="BE23" s="143" t="str">
        <f t="shared" ca="1" si="155"/>
        <v>-</v>
      </c>
      <c r="BF23" s="143" t="str">
        <f t="shared" ca="1" si="156"/>
        <v>-</v>
      </c>
      <c r="BG23" s="143" t="str">
        <f t="shared" ca="1" si="156"/>
        <v>-</v>
      </c>
      <c r="BH23" s="143" t="str">
        <f t="shared" ca="1" si="156"/>
        <v>-</v>
      </c>
      <c r="BI23" s="143" t="str">
        <f t="shared" ca="1" si="156"/>
        <v>-</v>
      </c>
      <c r="BJ23" s="143" t="str">
        <f t="shared" ca="1" si="156"/>
        <v>-</v>
      </c>
      <c r="BK23" s="143" t="str">
        <f t="shared" ca="1" si="156"/>
        <v>-</v>
      </c>
      <c r="BL23" s="143" t="str">
        <f t="shared" ca="1" si="156"/>
        <v>-</v>
      </c>
      <c r="BM23" s="143" t="str">
        <f t="shared" ca="1" si="157"/>
        <v>-</v>
      </c>
      <c r="BN23" s="143" t="str">
        <f t="shared" ca="1" si="158"/>
        <v>-</v>
      </c>
      <c r="BO23" s="143" t="str">
        <f t="shared" ca="1" si="158"/>
        <v>-</v>
      </c>
      <c r="BP23" s="143" t="str">
        <f t="shared" ca="1" si="158"/>
        <v>-</v>
      </c>
      <c r="BQ23" s="143" t="str">
        <f t="shared" ca="1" si="158"/>
        <v>-</v>
      </c>
      <c r="BR23" s="143" t="str">
        <f t="shared" ca="1" si="158"/>
        <v>-</v>
      </c>
      <c r="BS23" s="143" t="str">
        <f t="shared" ca="1" si="158"/>
        <v>-</v>
      </c>
      <c r="BT23" s="143" t="str">
        <f t="shared" ca="1" si="158"/>
        <v>-</v>
      </c>
      <c r="BU23" s="143" t="str">
        <f t="shared" ca="1" si="159"/>
        <v>-</v>
      </c>
      <c r="BV23" s="143" t="str">
        <f t="shared" ca="1" si="160"/>
        <v>-</v>
      </c>
      <c r="BW23" s="143" t="str">
        <f t="shared" ca="1" si="160"/>
        <v>-</v>
      </c>
      <c r="BX23" s="143" t="str">
        <f t="shared" ca="1" si="160"/>
        <v>-</v>
      </c>
      <c r="BY23" s="143" t="str">
        <f t="shared" ca="1" si="160"/>
        <v>-</v>
      </c>
      <c r="BZ23" s="143" t="str">
        <f t="shared" ca="1" si="160"/>
        <v>-</v>
      </c>
      <c r="CA23" s="143" t="str">
        <f t="shared" ca="1" si="160"/>
        <v>-</v>
      </c>
      <c r="CB23" s="143" t="str">
        <f t="shared" ca="1" si="160"/>
        <v>-</v>
      </c>
      <c r="CC23" s="143" t="str">
        <f t="shared" ca="1" si="161"/>
        <v>-</v>
      </c>
      <c r="CD23" s="143" t="str">
        <f t="shared" ca="1" si="162"/>
        <v>-</v>
      </c>
      <c r="CE23" s="143" t="str">
        <f t="shared" ca="1" si="162"/>
        <v>-</v>
      </c>
      <c r="CF23" s="143" t="str">
        <f t="shared" ca="1" si="162"/>
        <v>-</v>
      </c>
      <c r="CG23" s="143" t="str">
        <f t="shared" ca="1" si="162"/>
        <v>-</v>
      </c>
      <c r="CH23" s="143" t="str">
        <f t="shared" ca="1" si="162"/>
        <v>-</v>
      </c>
      <c r="CI23" s="143" t="str">
        <f t="shared" ca="1" si="162"/>
        <v>-</v>
      </c>
      <c r="CJ23" s="143" t="str">
        <f t="shared" ca="1" si="162"/>
        <v>-</v>
      </c>
      <c r="CK23" s="143" t="str">
        <f t="shared" ca="1" si="163"/>
        <v>-</v>
      </c>
      <c r="CL23" s="143" t="str">
        <f t="shared" ca="1" si="164"/>
        <v>-</v>
      </c>
      <c r="CM23" s="143" t="str">
        <f t="shared" ca="1" si="164"/>
        <v>-</v>
      </c>
      <c r="CN23" s="143" t="str">
        <f t="shared" ca="1" si="164"/>
        <v>-</v>
      </c>
      <c r="CO23" s="143" t="str">
        <f t="shared" ca="1" si="164"/>
        <v>-</v>
      </c>
      <c r="CP23" s="143" t="str">
        <f t="shared" ca="1" si="164"/>
        <v>-</v>
      </c>
      <c r="CQ23" s="143" t="str">
        <f t="shared" ca="1" si="164"/>
        <v>-</v>
      </c>
      <c r="CR23" s="143" t="str">
        <f t="shared" ca="1" si="164"/>
        <v>-</v>
      </c>
      <c r="CS23" s="141" t="str">
        <f t="shared" ca="1" si="165"/>
        <v>-</v>
      </c>
      <c r="CT23" s="142" t="str">
        <f t="shared" ca="1" si="166"/>
        <v>-</v>
      </c>
      <c r="CU23" s="143" t="str">
        <f t="shared" ca="1" si="166"/>
        <v>-</v>
      </c>
      <c r="CV23" s="143" t="str">
        <f t="shared" ca="1" si="166"/>
        <v>-</v>
      </c>
      <c r="CW23" s="143" t="str">
        <f t="shared" ca="1" si="166"/>
        <v>-</v>
      </c>
      <c r="CX23" s="143" t="str">
        <f t="shared" ca="1" si="166"/>
        <v>-</v>
      </c>
      <c r="CY23" s="143" t="str">
        <f t="shared" ca="1" si="166"/>
        <v>-</v>
      </c>
      <c r="CZ23" s="141" t="str">
        <f t="shared" ca="1" si="166"/>
        <v>-</v>
      </c>
      <c r="DA23" s="130"/>
    </row>
    <row r="24" spans="3:105" outlineLevel="1">
      <c r="C24" s="80" t="s">
        <v>99</v>
      </c>
      <c r="D24" s="82" t="s">
        <v>314</v>
      </c>
      <c r="E24" s="141">
        <f t="shared" ca="1" si="65"/>
        <v>0</v>
      </c>
      <c r="F24" s="142">
        <f t="shared" ca="1" si="66"/>
        <v>0</v>
      </c>
      <c r="G24" s="141">
        <f t="shared" ca="1" si="67"/>
        <v>0</v>
      </c>
      <c r="H24" s="130"/>
      <c r="I24" s="142" t="str">
        <f t="shared" ca="1" si="143"/>
        <v>-</v>
      </c>
      <c r="J24" s="143" t="str">
        <f t="shared" ca="1" si="144"/>
        <v>-</v>
      </c>
      <c r="K24" s="143" t="str">
        <f t="shared" ca="1" si="144"/>
        <v>-</v>
      </c>
      <c r="L24" s="143" t="str">
        <f t="shared" ca="1" si="144"/>
        <v>-</v>
      </c>
      <c r="M24" s="143" t="str">
        <f t="shared" ca="1" si="144"/>
        <v>-</v>
      </c>
      <c r="N24" s="143" t="str">
        <f t="shared" ca="1" si="144"/>
        <v>-</v>
      </c>
      <c r="O24" s="143" t="str">
        <f t="shared" ca="1" si="144"/>
        <v>-</v>
      </c>
      <c r="P24" s="143" t="str">
        <f t="shared" ca="1" si="144"/>
        <v>-</v>
      </c>
      <c r="Q24" s="143" t="str">
        <f t="shared" ca="1" si="145"/>
        <v>-</v>
      </c>
      <c r="R24" s="143" t="str">
        <f t="shared" ca="1" si="146"/>
        <v>-</v>
      </c>
      <c r="S24" s="143" t="str">
        <f t="shared" ca="1" si="146"/>
        <v>-</v>
      </c>
      <c r="T24" s="143" t="str">
        <f t="shared" ca="1" si="146"/>
        <v>-</v>
      </c>
      <c r="U24" s="143" t="str">
        <f t="shared" ca="1" si="146"/>
        <v>-</v>
      </c>
      <c r="V24" s="143" t="str">
        <f t="shared" ca="1" si="146"/>
        <v>-</v>
      </c>
      <c r="W24" s="143" t="str">
        <f t="shared" ca="1" si="146"/>
        <v>-</v>
      </c>
      <c r="X24" s="143" t="str">
        <f t="shared" ca="1" si="146"/>
        <v>-</v>
      </c>
      <c r="Y24" s="143" t="str">
        <f t="shared" ca="1" si="147"/>
        <v>-</v>
      </c>
      <c r="Z24" s="143" t="str">
        <f t="shared" ca="1" si="148"/>
        <v>-</v>
      </c>
      <c r="AA24" s="143" t="str">
        <f t="shared" ca="1" si="148"/>
        <v>-</v>
      </c>
      <c r="AB24" s="143" t="str">
        <f t="shared" ca="1" si="148"/>
        <v>-</v>
      </c>
      <c r="AC24" s="143" t="str">
        <f t="shared" ca="1" si="148"/>
        <v>-</v>
      </c>
      <c r="AD24" s="143" t="str">
        <f t="shared" ca="1" si="148"/>
        <v>-</v>
      </c>
      <c r="AE24" s="143" t="str">
        <f t="shared" ca="1" si="148"/>
        <v>-</v>
      </c>
      <c r="AF24" s="143" t="str">
        <f t="shared" ca="1" si="148"/>
        <v>-</v>
      </c>
      <c r="AG24" s="143" t="str">
        <f t="shared" ca="1" si="149"/>
        <v>-</v>
      </c>
      <c r="AH24" s="143" t="str">
        <f t="shared" ca="1" si="150"/>
        <v>-</v>
      </c>
      <c r="AI24" s="143" t="str">
        <f t="shared" ca="1" si="150"/>
        <v>-</v>
      </c>
      <c r="AJ24" s="143" t="str">
        <f t="shared" ca="1" si="150"/>
        <v>-</v>
      </c>
      <c r="AK24" s="143" t="str">
        <f t="shared" ca="1" si="150"/>
        <v>-</v>
      </c>
      <c r="AL24" s="143" t="str">
        <f t="shared" ca="1" si="150"/>
        <v>-</v>
      </c>
      <c r="AM24" s="143" t="str">
        <f t="shared" ca="1" si="150"/>
        <v>-</v>
      </c>
      <c r="AN24" s="143" t="str">
        <f t="shared" ca="1" si="150"/>
        <v>-</v>
      </c>
      <c r="AO24" s="143" t="str">
        <f t="shared" ca="1" si="151"/>
        <v>-</v>
      </c>
      <c r="AP24" s="143" t="str">
        <f t="shared" ca="1" si="152"/>
        <v>-</v>
      </c>
      <c r="AQ24" s="143" t="str">
        <f t="shared" ca="1" si="152"/>
        <v>-</v>
      </c>
      <c r="AR24" s="143" t="str">
        <f t="shared" ca="1" si="152"/>
        <v>-</v>
      </c>
      <c r="AS24" s="143" t="str">
        <f t="shared" ca="1" si="152"/>
        <v>-</v>
      </c>
      <c r="AT24" s="143" t="str">
        <f t="shared" ca="1" si="152"/>
        <v>-</v>
      </c>
      <c r="AU24" s="143" t="str">
        <f t="shared" ca="1" si="152"/>
        <v>-</v>
      </c>
      <c r="AV24" s="143" t="str">
        <f t="shared" ca="1" si="152"/>
        <v>-</v>
      </c>
      <c r="AW24" s="143" t="str">
        <f t="shared" ca="1" si="153"/>
        <v>-</v>
      </c>
      <c r="AX24" s="143" t="str">
        <f t="shared" ca="1" si="154"/>
        <v>-</v>
      </c>
      <c r="AY24" s="143" t="str">
        <f t="shared" ca="1" si="154"/>
        <v>-</v>
      </c>
      <c r="AZ24" s="143" t="str">
        <f t="shared" ca="1" si="154"/>
        <v>-</v>
      </c>
      <c r="BA24" s="143" t="str">
        <f t="shared" ca="1" si="154"/>
        <v>-</v>
      </c>
      <c r="BB24" s="143" t="str">
        <f t="shared" ca="1" si="154"/>
        <v>-</v>
      </c>
      <c r="BC24" s="143" t="str">
        <f t="shared" ca="1" si="154"/>
        <v>-</v>
      </c>
      <c r="BD24" s="143" t="str">
        <f t="shared" ca="1" si="154"/>
        <v>-</v>
      </c>
      <c r="BE24" s="143" t="str">
        <f t="shared" ca="1" si="155"/>
        <v>-</v>
      </c>
      <c r="BF24" s="143" t="str">
        <f t="shared" ca="1" si="156"/>
        <v>-</v>
      </c>
      <c r="BG24" s="143" t="str">
        <f t="shared" ca="1" si="156"/>
        <v>-</v>
      </c>
      <c r="BH24" s="143" t="str">
        <f t="shared" ca="1" si="156"/>
        <v>-</v>
      </c>
      <c r="BI24" s="143" t="str">
        <f t="shared" ca="1" si="156"/>
        <v>-</v>
      </c>
      <c r="BJ24" s="143" t="str">
        <f t="shared" ca="1" si="156"/>
        <v>-</v>
      </c>
      <c r="BK24" s="143" t="str">
        <f t="shared" ca="1" si="156"/>
        <v>-</v>
      </c>
      <c r="BL24" s="143" t="str">
        <f t="shared" ca="1" si="156"/>
        <v>-</v>
      </c>
      <c r="BM24" s="143" t="str">
        <f t="shared" ca="1" si="157"/>
        <v>-</v>
      </c>
      <c r="BN24" s="143" t="str">
        <f t="shared" ca="1" si="158"/>
        <v>-</v>
      </c>
      <c r="BO24" s="143" t="str">
        <f t="shared" ca="1" si="158"/>
        <v>-</v>
      </c>
      <c r="BP24" s="143" t="str">
        <f t="shared" ca="1" si="158"/>
        <v>-</v>
      </c>
      <c r="BQ24" s="143" t="str">
        <f t="shared" ca="1" si="158"/>
        <v>-</v>
      </c>
      <c r="BR24" s="143" t="str">
        <f t="shared" ca="1" si="158"/>
        <v>-</v>
      </c>
      <c r="BS24" s="143" t="str">
        <f t="shared" ca="1" si="158"/>
        <v>-</v>
      </c>
      <c r="BT24" s="143" t="str">
        <f t="shared" ca="1" si="158"/>
        <v>-</v>
      </c>
      <c r="BU24" s="143" t="str">
        <f t="shared" ca="1" si="159"/>
        <v>-</v>
      </c>
      <c r="BV24" s="143" t="str">
        <f t="shared" ca="1" si="160"/>
        <v>-</v>
      </c>
      <c r="BW24" s="143" t="str">
        <f t="shared" ca="1" si="160"/>
        <v>-</v>
      </c>
      <c r="BX24" s="143" t="str">
        <f t="shared" ca="1" si="160"/>
        <v>-</v>
      </c>
      <c r="BY24" s="143" t="str">
        <f t="shared" ca="1" si="160"/>
        <v>-</v>
      </c>
      <c r="BZ24" s="143" t="str">
        <f t="shared" ca="1" si="160"/>
        <v>-</v>
      </c>
      <c r="CA24" s="143" t="str">
        <f t="shared" ca="1" si="160"/>
        <v>-</v>
      </c>
      <c r="CB24" s="143" t="str">
        <f t="shared" ca="1" si="160"/>
        <v>-</v>
      </c>
      <c r="CC24" s="143" t="str">
        <f t="shared" ca="1" si="161"/>
        <v>-</v>
      </c>
      <c r="CD24" s="143" t="str">
        <f t="shared" ca="1" si="162"/>
        <v>-</v>
      </c>
      <c r="CE24" s="143" t="str">
        <f t="shared" ca="1" si="162"/>
        <v>-</v>
      </c>
      <c r="CF24" s="143" t="str">
        <f t="shared" ca="1" si="162"/>
        <v>-</v>
      </c>
      <c r="CG24" s="143" t="str">
        <f t="shared" ca="1" si="162"/>
        <v>-</v>
      </c>
      <c r="CH24" s="143" t="str">
        <f t="shared" ca="1" si="162"/>
        <v>-</v>
      </c>
      <c r="CI24" s="143" t="str">
        <f t="shared" ca="1" si="162"/>
        <v>-</v>
      </c>
      <c r="CJ24" s="143" t="str">
        <f t="shared" ca="1" si="162"/>
        <v>-</v>
      </c>
      <c r="CK24" s="143" t="str">
        <f t="shared" ca="1" si="163"/>
        <v>-</v>
      </c>
      <c r="CL24" s="143" t="str">
        <f t="shared" ca="1" si="164"/>
        <v>-</v>
      </c>
      <c r="CM24" s="143" t="str">
        <f t="shared" ca="1" si="164"/>
        <v>-</v>
      </c>
      <c r="CN24" s="143" t="str">
        <f t="shared" ca="1" si="164"/>
        <v>-</v>
      </c>
      <c r="CO24" s="143" t="str">
        <f t="shared" ca="1" si="164"/>
        <v>-</v>
      </c>
      <c r="CP24" s="143" t="str">
        <f t="shared" ca="1" si="164"/>
        <v>-</v>
      </c>
      <c r="CQ24" s="143" t="str">
        <f t="shared" ca="1" si="164"/>
        <v>-</v>
      </c>
      <c r="CR24" s="143" t="str">
        <f t="shared" ca="1" si="164"/>
        <v>-</v>
      </c>
      <c r="CS24" s="141" t="str">
        <f t="shared" ca="1" si="165"/>
        <v>-</v>
      </c>
      <c r="CT24" s="142" t="str">
        <f t="shared" ca="1" si="166"/>
        <v>-</v>
      </c>
      <c r="CU24" s="143" t="str">
        <f t="shared" ca="1" si="166"/>
        <v>-</v>
      </c>
      <c r="CV24" s="143" t="str">
        <f t="shared" ca="1" si="166"/>
        <v>-</v>
      </c>
      <c r="CW24" s="143" t="str">
        <f t="shared" ca="1" si="166"/>
        <v>-</v>
      </c>
      <c r="CX24" s="143" t="str">
        <f t="shared" ca="1" si="166"/>
        <v>-</v>
      </c>
      <c r="CY24" s="143" t="str">
        <f t="shared" ca="1" si="166"/>
        <v>-</v>
      </c>
      <c r="CZ24" s="141" t="str">
        <f t="shared" ca="1" si="166"/>
        <v>-</v>
      </c>
      <c r="DA24" s="130"/>
    </row>
    <row r="25" spans="3:105" outlineLevel="1">
      <c r="C25" s="80" t="s">
        <v>100</v>
      </c>
      <c r="D25" s="82" t="s">
        <v>315</v>
      </c>
      <c r="E25" s="141">
        <f t="shared" ca="1" si="65"/>
        <v>0</v>
      </c>
      <c r="F25" s="142">
        <f t="shared" ca="1" si="66"/>
        <v>0</v>
      </c>
      <c r="G25" s="141">
        <f t="shared" ca="1" si="67"/>
        <v>0</v>
      </c>
      <c r="H25" s="130"/>
      <c r="I25" s="142" t="str">
        <f t="shared" ca="1" si="143"/>
        <v>-</v>
      </c>
      <c r="J25" s="143" t="str">
        <f t="shared" ca="1" si="144"/>
        <v>-</v>
      </c>
      <c r="K25" s="143" t="str">
        <f t="shared" ca="1" si="144"/>
        <v>-</v>
      </c>
      <c r="L25" s="143" t="str">
        <f t="shared" ca="1" si="144"/>
        <v>-</v>
      </c>
      <c r="M25" s="143" t="str">
        <f t="shared" ca="1" si="144"/>
        <v>-</v>
      </c>
      <c r="N25" s="143" t="str">
        <f t="shared" ca="1" si="144"/>
        <v>-</v>
      </c>
      <c r="O25" s="143" t="str">
        <f t="shared" ca="1" si="144"/>
        <v>-</v>
      </c>
      <c r="P25" s="143" t="str">
        <f t="shared" ca="1" si="144"/>
        <v>-</v>
      </c>
      <c r="Q25" s="143" t="str">
        <f t="shared" ca="1" si="145"/>
        <v>-</v>
      </c>
      <c r="R25" s="143" t="str">
        <f t="shared" ca="1" si="146"/>
        <v>-</v>
      </c>
      <c r="S25" s="143" t="str">
        <f t="shared" ca="1" si="146"/>
        <v>-</v>
      </c>
      <c r="T25" s="143" t="str">
        <f t="shared" ca="1" si="146"/>
        <v>-</v>
      </c>
      <c r="U25" s="143" t="str">
        <f t="shared" ca="1" si="146"/>
        <v>-</v>
      </c>
      <c r="V25" s="143" t="str">
        <f t="shared" ca="1" si="146"/>
        <v>-</v>
      </c>
      <c r="W25" s="143" t="str">
        <f t="shared" ca="1" si="146"/>
        <v>-</v>
      </c>
      <c r="X25" s="143" t="str">
        <f t="shared" ca="1" si="146"/>
        <v>-</v>
      </c>
      <c r="Y25" s="143" t="str">
        <f t="shared" ca="1" si="147"/>
        <v>-</v>
      </c>
      <c r="Z25" s="143" t="str">
        <f t="shared" ca="1" si="148"/>
        <v>-</v>
      </c>
      <c r="AA25" s="143" t="str">
        <f t="shared" ca="1" si="148"/>
        <v>-</v>
      </c>
      <c r="AB25" s="143" t="str">
        <f t="shared" ca="1" si="148"/>
        <v>-</v>
      </c>
      <c r="AC25" s="143" t="str">
        <f t="shared" ca="1" si="148"/>
        <v>-</v>
      </c>
      <c r="AD25" s="143" t="str">
        <f t="shared" ca="1" si="148"/>
        <v>-</v>
      </c>
      <c r="AE25" s="143" t="str">
        <f t="shared" ca="1" si="148"/>
        <v>-</v>
      </c>
      <c r="AF25" s="143" t="str">
        <f t="shared" ca="1" si="148"/>
        <v>-</v>
      </c>
      <c r="AG25" s="143" t="str">
        <f t="shared" ca="1" si="149"/>
        <v>-</v>
      </c>
      <c r="AH25" s="143" t="str">
        <f t="shared" ca="1" si="150"/>
        <v>-</v>
      </c>
      <c r="AI25" s="143" t="str">
        <f t="shared" ca="1" si="150"/>
        <v>-</v>
      </c>
      <c r="AJ25" s="143" t="str">
        <f t="shared" ca="1" si="150"/>
        <v>-</v>
      </c>
      <c r="AK25" s="143" t="str">
        <f t="shared" ca="1" si="150"/>
        <v>-</v>
      </c>
      <c r="AL25" s="143" t="str">
        <f t="shared" ca="1" si="150"/>
        <v>-</v>
      </c>
      <c r="AM25" s="143" t="str">
        <f t="shared" ca="1" si="150"/>
        <v>-</v>
      </c>
      <c r="AN25" s="143" t="str">
        <f t="shared" ca="1" si="150"/>
        <v>-</v>
      </c>
      <c r="AO25" s="143" t="str">
        <f t="shared" ca="1" si="151"/>
        <v>-</v>
      </c>
      <c r="AP25" s="143" t="str">
        <f t="shared" ca="1" si="152"/>
        <v>-</v>
      </c>
      <c r="AQ25" s="143" t="str">
        <f t="shared" ca="1" si="152"/>
        <v>-</v>
      </c>
      <c r="AR25" s="143" t="str">
        <f t="shared" ca="1" si="152"/>
        <v>-</v>
      </c>
      <c r="AS25" s="143" t="str">
        <f t="shared" ca="1" si="152"/>
        <v>-</v>
      </c>
      <c r="AT25" s="143" t="str">
        <f t="shared" ca="1" si="152"/>
        <v>-</v>
      </c>
      <c r="AU25" s="143" t="str">
        <f t="shared" ca="1" si="152"/>
        <v>-</v>
      </c>
      <c r="AV25" s="143" t="str">
        <f t="shared" ca="1" si="152"/>
        <v>-</v>
      </c>
      <c r="AW25" s="143" t="str">
        <f t="shared" ca="1" si="153"/>
        <v>-</v>
      </c>
      <c r="AX25" s="143" t="str">
        <f t="shared" ca="1" si="154"/>
        <v>-</v>
      </c>
      <c r="AY25" s="143" t="str">
        <f t="shared" ca="1" si="154"/>
        <v>-</v>
      </c>
      <c r="AZ25" s="143" t="str">
        <f t="shared" ca="1" si="154"/>
        <v>-</v>
      </c>
      <c r="BA25" s="143" t="str">
        <f t="shared" ca="1" si="154"/>
        <v>-</v>
      </c>
      <c r="BB25" s="143" t="str">
        <f t="shared" ca="1" si="154"/>
        <v>-</v>
      </c>
      <c r="BC25" s="143" t="str">
        <f t="shared" ca="1" si="154"/>
        <v>-</v>
      </c>
      <c r="BD25" s="143" t="str">
        <f t="shared" ca="1" si="154"/>
        <v>-</v>
      </c>
      <c r="BE25" s="143" t="str">
        <f t="shared" ca="1" si="155"/>
        <v>-</v>
      </c>
      <c r="BF25" s="143" t="str">
        <f t="shared" ca="1" si="156"/>
        <v>-</v>
      </c>
      <c r="BG25" s="143" t="str">
        <f t="shared" ca="1" si="156"/>
        <v>-</v>
      </c>
      <c r="BH25" s="143" t="str">
        <f t="shared" ca="1" si="156"/>
        <v>-</v>
      </c>
      <c r="BI25" s="143" t="str">
        <f t="shared" ca="1" si="156"/>
        <v>-</v>
      </c>
      <c r="BJ25" s="143" t="str">
        <f t="shared" ca="1" si="156"/>
        <v>-</v>
      </c>
      <c r="BK25" s="143" t="str">
        <f t="shared" ca="1" si="156"/>
        <v>-</v>
      </c>
      <c r="BL25" s="143" t="str">
        <f t="shared" ca="1" si="156"/>
        <v>-</v>
      </c>
      <c r="BM25" s="143" t="str">
        <f t="shared" ca="1" si="157"/>
        <v>-</v>
      </c>
      <c r="BN25" s="143" t="str">
        <f t="shared" ca="1" si="158"/>
        <v>-</v>
      </c>
      <c r="BO25" s="143" t="str">
        <f t="shared" ca="1" si="158"/>
        <v>-</v>
      </c>
      <c r="BP25" s="143" t="str">
        <f t="shared" ca="1" si="158"/>
        <v>-</v>
      </c>
      <c r="BQ25" s="143" t="str">
        <f t="shared" ca="1" si="158"/>
        <v>-</v>
      </c>
      <c r="BR25" s="143" t="str">
        <f t="shared" ca="1" si="158"/>
        <v>-</v>
      </c>
      <c r="BS25" s="143" t="str">
        <f t="shared" ca="1" si="158"/>
        <v>-</v>
      </c>
      <c r="BT25" s="143" t="str">
        <f t="shared" ca="1" si="158"/>
        <v>-</v>
      </c>
      <c r="BU25" s="143" t="str">
        <f t="shared" ca="1" si="159"/>
        <v>-</v>
      </c>
      <c r="BV25" s="143" t="str">
        <f t="shared" ca="1" si="160"/>
        <v>-</v>
      </c>
      <c r="BW25" s="143" t="str">
        <f t="shared" ca="1" si="160"/>
        <v>-</v>
      </c>
      <c r="BX25" s="143" t="str">
        <f t="shared" ca="1" si="160"/>
        <v>-</v>
      </c>
      <c r="BY25" s="143" t="str">
        <f t="shared" ca="1" si="160"/>
        <v>-</v>
      </c>
      <c r="BZ25" s="143" t="str">
        <f t="shared" ca="1" si="160"/>
        <v>-</v>
      </c>
      <c r="CA25" s="143" t="str">
        <f t="shared" ca="1" si="160"/>
        <v>-</v>
      </c>
      <c r="CB25" s="143" t="str">
        <f t="shared" ca="1" si="160"/>
        <v>-</v>
      </c>
      <c r="CC25" s="143" t="str">
        <f t="shared" ca="1" si="161"/>
        <v>-</v>
      </c>
      <c r="CD25" s="143" t="str">
        <f t="shared" ca="1" si="162"/>
        <v>-</v>
      </c>
      <c r="CE25" s="143" t="str">
        <f t="shared" ca="1" si="162"/>
        <v>-</v>
      </c>
      <c r="CF25" s="143" t="str">
        <f t="shared" ca="1" si="162"/>
        <v>-</v>
      </c>
      <c r="CG25" s="143" t="str">
        <f t="shared" ca="1" si="162"/>
        <v>-</v>
      </c>
      <c r="CH25" s="143" t="str">
        <f t="shared" ca="1" si="162"/>
        <v>-</v>
      </c>
      <c r="CI25" s="143" t="str">
        <f t="shared" ca="1" si="162"/>
        <v>-</v>
      </c>
      <c r="CJ25" s="143" t="str">
        <f t="shared" ca="1" si="162"/>
        <v>-</v>
      </c>
      <c r="CK25" s="143" t="str">
        <f t="shared" ca="1" si="163"/>
        <v>-</v>
      </c>
      <c r="CL25" s="143" t="str">
        <f t="shared" ca="1" si="164"/>
        <v>-</v>
      </c>
      <c r="CM25" s="143" t="str">
        <f t="shared" ca="1" si="164"/>
        <v>-</v>
      </c>
      <c r="CN25" s="143" t="str">
        <f t="shared" ca="1" si="164"/>
        <v>-</v>
      </c>
      <c r="CO25" s="143" t="str">
        <f t="shared" ca="1" si="164"/>
        <v>-</v>
      </c>
      <c r="CP25" s="143" t="str">
        <f t="shared" ca="1" si="164"/>
        <v>-</v>
      </c>
      <c r="CQ25" s="143" t="str">
        <f t="shared" ca="1" si="164"/>
        <v>-</v>
      </c>
      <c r="CR25" s="143" t="str">
        <f t="shared" ca="1" si="164"/>
        <v>-</v>
      </c>
      <c r="CS25" s="141" t="str">
        <f t="shared" ca="1" si="165"/>
        <v>-</v>
      </c>
      <c r="CT25" s="142" t="str">
        <f t="shared" ca="1" si="166"/>
        <v>-</v>
      </c>
      <c r="CU25" s="143" t="str">
        <f t="shared" ca="1" si="166"/>
        <v>-</v>
      </c>
      <c r="CV25" s="143" t="str">
        <f t="shared" ca="1" si="166"/>
        <v>-</v>
      </c>
      <c r="CW25" s="143" t="str">
        <f t="shared" ca="1" si="166"/>
        <v>-</v>
      </c>
      <c r="CX25" s="143" t="str">
        <f t="shared" ca="1" si="166"/>
        <v>-</v>
      </c>
      <c r="CY25" s="143" t="str">
        <f t="shared" ca="1" si="166"/>
        <v>-</v>
      </c>
      <c r="CZ25" s="141" t="str">
        <f t="shared" ca="1" si="166"/>
        <v>-</v>
      </c>
      <c r="DA25" s="130"/>
    </row>
    <row r="26" spans="3:105" outlineLevel="1">
      <c r="C26" s="80" t="s">
        <v>101</v>
      </c>
      <c r="D26" s="82" t="s">
        <v>316</v>
      </c>
      <c r="E26" s="141">
        <f t="shared" ca="1" si="65"/>
        <v>0</v>
      </c>
      <c r="F26" s="142">
        <f t="shared" ca="1" si="66"/>
        <v>0</v>
      </c>
      <c r="G26" s="141">
        <f t="shared" ca="1" si="67"/>
        <v>0</v>
      </c>
      <c r="H26" s="130"/>
      <c r="I26" s="142" t="str">
        <f t="shared" ca="1" si="143"/>
        <v>-</v>
      </c>
      <c r="J26" s="143" t="str">
        <f t="shared" ca="1" si="144"/>
        <v>-</v>
      </c>
      <c r="K26" s="143" t="str">
        <f t="shared" ca="1" si="144"/>
        <v>-</v>
      </c>
      <c r="L26" s="143" t="str">
        <f t="shared" ca="1" si="144"/>
        <v>-</v>
      </c>
      <c r="M26" s="143" t="str">
        <f t="shared" ca="1" si="144"/>
        <v>-</v>
      </c>
      <c r="N26" s="143" t="str">
        <f t="shared" ca="1" si="144"/>
        <v>-</v>
      </c>
      <c r="O26" s="143" t="str">
        <f t="shared" ca="1" si="144"/>
        <v>-</v>
      </c>
      <c r="P26" s="143" t="str">
        <f t="shared" ca="1" si="144"/>
        <v>-</v>
      </c>
      <c r="Q26" s="143" t="str">
        <f t="shared" ca="1" si="145"/>
        <v>-</v>
      </c>
      <c r="R26" s="143" t="str">
        <f t="shared" ca="1" si="146"/>
        <v>-</v>
      </c>
      <c r="S26" s="143" t="str">
        <f t="shared" ca="1" si="146"/>
        <v>-</v>
      </c>
      <c r="T26" s="143" t="str">
        <f t="shared" ca="1" si="146"/>
        <v>-</v>
      </c>
      <c r="U26" s="143" t="str">
        <f t="shared" ca="1" si="146"/>
        <v>-</v>
      </c>
      <c r="V26" s="143" t="str">
        <f t="shared" ca="1" si="146"/>
        <v>-</v>
      </c>
      <c r="W26" s="143" t="str">
        <f t="shared" ca="1" si="146"/>
        <v>-</v>
      </c>
      <c r="X26" s="143" t="str">
        <f t="shared" ca="1" si="146"/>
        <v>-</v>
      </c>
      <c r="Y26" s="143" t="str">
        <f t="shared" ca="1" si="147"/>
        <v>-</v>
      </c>
      <c r="Z26" s="143" t="str">
        <f t="shared" ca="1" si="148"/>
        <v>-</v>
      </c>
      <c r="AA26" s="143" t="str">
        <f t="shared" ca="1" si="148"/>
        <v>-</v>
      </c>
      <c r="AB26" s="143" t="str">
        <f t="shared" ca="1" si="148"/>
        <v>-</v>
      </c>
      <c r="AC26" s="143" t="str">
        <f t="shared" ca="1" si="148"/>
        <v>-</v>
      </c>
      <c r="AD26" s="143" t="str">
        <f t="shared" ca="1" si="148"/>
        <v>-</v>
      </c>
      <c r="AE26" s="143" t="str">
        <f t="shared" ca="1" si="148"/>
        <v>-</v>
      </c>
      <c r="AF26" s="143" t="str">
        <f t="shared" ca="1" si="148"/>
        <v>-</v>
      </c>
      <c r="AG26" s="143" t="str">
        <f t="shared" ca="1" si="149"/>
        <v>-</v>
      </c>
      <c r="AH26" s="143" t="str">
        <f t="shared" ca="1" si="150"/>
        <v>-</v>
      </c>
      <c r="AI26" s="143" t="str">
        <f t="shared" ca="1" si="150"/>
        <v>-</v>
      </c>
      <c r="AJ26" s="143" t="str">
        <f t="shared" ca="1" si="150"/>
        <v>-</v>
      </c>
      <c r="AK26" s="143" t="str">
        <f t="shared" ca="1" si="150"/>
        <v>-</v>
      </c>
      <c r="AL26" s="143" t="str">
        <f t="shared" ca="1" si="150"/>
        <v>-</v>
      </c>
      <c r="AM26" s="143" t="str">
        <f t="shared" ca="1" si="150"/>
        <v>-</v>
      </c>
      <c r="AN26" s="143" t="str">
        <f t="shared" ca="1" si="150"/>
        <v>-</v>
      </c>
      <c r="AO26" s="143" t="str">
        <f t="shared" ca="1" si="151"/>
        <v>-</v>
      </c>
      <c r="AP26" s="143" t="str">
        <f t="shared" ca="1" si="152"/>
        <v>-</v>
      </c>
      <c r="AQ26" s="143" t="str">
        <f t="shared" ca="1" si="152"/>
        <v>-</v>
      </c>
      <c r="AR26" s="143" t="str">
        <f t="shared" ca="1" si="152"/>
        <v>-</v>
      </c>
      <c r="AS26" s="143" t="str">
        <f t="shared" ca="1" si="152"/>
        <v>-</v>
      </c>
      <c r="AT26" s="143" t="str">
        <f t="shared" ca="1" si="152"/>
        <v>-</v>
      </c>
      <c r="AU26" s="143" t="str">
        <f t="shared" ca="1" si="152"/>
        <v>-</v>
      </c>
      <c r="AV26" s="143" t="str">
        <f t="shared" ca="1" si="152"/>
        <v>-</v>
      </c>
      <c r="AW26" s="143" t="str">
        <f t="shared" ca="1" si="153"/>
        <v>-</v>
      </c>
      <c r="AX26" s="143" t="str">
        <f t="shared" ca="1" si="154"/>
        <v>-</v>
      </c>
      <c r="AY26" s="143" t="str">
        <f t="shared" ca="1" si="154"/>
        <v>-</v>
      </c>
      <c r="AZ26" s="143" t="str">
        <f t="shared" ca="1" si="154"/>
        <v>-</v>
      </c>
      <c r="BA26" s="143" t="str">
        <f t="shared" ca="1" si="154"/>
        <v>-</v>
      </c>
      <c r="BB26" s="143" t="str">
        <f t="shared" ca="1" si="154"/>
        <v>-</v>
      </c>
      <c r="BC26" s="143" t="str">
        <f t="shared" ca="1" si="154"/>
        <v>-</v>
      </c>
      <c r="BD26" s="143" t="str">
        <f t="shared" ca="1" si="154"/>
        <v>-</v>
      </c>
      <c r="BE26" s="143" t="str">
        <f t="shared" ca="1" si="155"/>
        <v>-</v>
      </c>
      <c r="BF26" s="143" t="str">
        <f t="shared" ca="1" si="156"/>
        <v>-</v>
      </c>
      <c r="BG26" s="143" t="str">
        <f t="shared" ca="1" si="156"/>
        <v>-</v>
      </c>
      <c r="BH26" s="143" t="str">
        <f t="shared" ca="1" si="156"/>
        <v>-</v>
      </c>
      <c r="BI26" s="143" t="str">
        <f t="shared" ca="1" si="156"/>
        <v>-</v>
      </c>
      <c r="BJ26" s="143" t="str">
        <f t="shared" ca="1" si="156"/>
        <v>-</v>
      </c>
      <c r="BK26" s="143" t="str">
        <f t="shared" ca="1" si="156"/>
        <v>-</v>
      </c>
      <c r="BL26" s="143" t="str">
        <f t="shared" ca="1" si="156"/>
        <v>-</v>
      </c>
      <c r="BM26" s="143" t="str">
        <f t="shared" ca="1" si="157"/>
        <v>-</v>
      </c>
      <c r="BN26" s="143" t="str">
        <f t="shared" ca="1" si="158"/>
        <v>-</v>
      </c>
      <c r="BO26" s="143" t="str">
        <f t="shared" ca="1" si="158"/>
        <v>-</v>
      </c>
      <c r="BP26" s="143" t="str">
        <f t="shared" ca="1" si="158"/>
        <v>-</v>
      </c>
      <c r="BQ26" s="143" t="str">
        <f t="shared" ca="1" si="158"/>
        <v>-</v>
      </c>
      <c r="BR26" s="143" t="str">
        <f t="shared" ca="1" si="158"/>
        <v>-</v>
      </c>
      <c r="BS26" s="143" t="str">
        <f t="shared" ca="1" si="158"/>
        <v>-</v>
      </c>
      <c r="BT26" s="143" t="str">
        <f t="shared" ca="1" si="158"/>
        <v>-</v>
      </c>
      <c r="BU26" s="143" t="str">
        <f t="shared" ca="1" si="159"/>
        <v>-</v>
      </c>
      <c r="BV26" s="143" t="str">
        <f t="shared" ca="1" si="160"/>
        <v>-</v>
      </c>
      <c r="BW26" s="143" t="str">
        <f t="shared" ca="1" si="160"/>
        <v>-</v>
      </c>
      <c r="BX26" s="143" t="str">
        <f t="shared" ca="1" si="160"/>
        <v>-</v>
      </c>
      <c r="BY26" s="143" t="str">
        <f t="shared" ca="1" si="160"/>
        <v>-</v>
      </c>
      <c r="BZ26" s="143" t="str">
        <f t="shared" ca="1" si="160"/>
        <v>-</v>
      </c>
      <c r="CA26" s="143" t="str">
        <f t="shared" ca="1" si="160"/>
        <v>-</v>
      </c>
      <c r="CB26" s="143" t="str">
        <f t="shared" ca="1" si="160"/>
        <v>-</v>
      </c>
      <c r="CC26" s="143" t="str">
        <f t="shared" ca="1" si="161"/>
        <v>-</v>
      </c>
      <c r="CD26" s="143" t="str">
        <f t="shared" ca="1" si="162"/>
        <v>-</v>
      </c>
      <c r="CE26" s="143" t="str">
        <f t="shared" ca="1" si="162"/>
        <v>-</v>
      </c>
      <c r="CF26" s="143" t="str">
        <f t="shared" ca="1" si="162"/>
        <v>-</v>
      </c>
      <c r="CG26" s="143" t="str">
        <f t="shared" ca="1" si="162"/>
        <v>-</v>
      </c>
      <c r="CH26" s="143" t="str">
        <f t="shared" ca="1" si="162"/>
        <v>-</v>
      </c>
      <c r="CI26" s="143" t="str">
        <f t="shared" ca="1" si="162"/>
        <v>-</v>
      </c>
      <c r="CJ26" s="143" t="str">
        <f t="shared" ca="1" si="162"/>
        <v>-</v>
      </c>
      <c r="CK26" s="143" t="str">
        <f t="shared" ca="1" si="163"/>
        <v>-</v>
      </c>
      <c r="CL26" s="143" t="str">
        <f t="shared" ca="1" si="164"/>
        <v>-</v>
      </c>
      <c r="CM26" s="143" t="str">
        <f t="shared" ca="1" si="164"/>
        <v>-</v>
      </c>
      <c r="CN26" s="143" t="str">
        <f t="shared" ca="1" si="164"/>
        <v>-</v>
      </c>
      <c r="CO26" s="143" t="str">
        <f t="shared" ca="1" si="164"/>
        <v>-</v>
      </c>
      <c r="CP26" s="143" t="str">
        <f t="shared" ca="1" si="164"/>
        <v>-</v>
      </c>
      <c r="CQ26" s="143" t="str">
        <f t="shared" ca="1" si="164"/>
        <v>-</v>
      </c>
      <c r="CR26" s="143" t="str">
        <f t="shared" ca="1" si="164"/>
        <v>-</v>
      </c>
      <c r="CS26" s="141" t="str">
        <f t="shared" ca="1" si="165"/>
        <v>-</v>
      </c>
      <c r="CT26" s="142" t="str">
        <f t="shared" ca="1" si="166"/>
        <v>-</v>
      </c>
      <c r="CU26" s="143" t="str">
        <f t="shared" ca="1" si="166"/>
        <v>-</v>
      </c>
      <c r="CV26" s="143" t="str">
        <f t="shared" ca="1" si="166"/>
        <v>-</v>
      </c>
      <c r="CW26" s="143" t="str">
        <f t="shared" ca="1" si="166"/>
        <v>-</v>
      </c>
      <c r="CX26" s="143" t="str">
        <f t="shared" ca="1" si="166"/>
        <v>-</v>
      </c>
      <c r="CY26" s="143" t="str">
        <f t="shared" ca="1" si="166"/>
        <v>-</v>
      </c>
      <c r="CZ26" s="141" t="str">
        <f t="shared" ca="1" si="166"/>
        <v>-</v>
      </c>
      <c r="DA26" s="130"/>
    </row>
    <row r="27" spans="3:105" outlineLevel="1">
      <c r="C27" s="80" t="s">
        <v>102</v>
      </c>
      <c r="D27" s="82" t="s">
        <v>317</v>
      </c>
      <c r="E27" s="141">
        <f t="shared" ca="1" si="65"/>
        <v>0</v>
      </c>
      <c r="F27" s="142">
        <f t="shared" ca="1" si="66"/>
        <v>0</v>
      </c>
      <c r="G27" s="141">
        <f t="shared" ca="1" si="67"/>
        <v>0</v>
      </c>
      <c r="H27" s="130"/>
      <c r="I27" s="142" t="str">
        <f t="shared" ca="1" si="143"/>
        <v>-</v>
      </c>
      <c r="J27" s="143" t="str">
        <f t="shared" ca="1" si="144"/>
        <v>-</v>
      </c>
      <c r="K27" s="143" t="str">
        <f t="shared" ca="1" si="144"/>
        <v>-</v>
      </c>
      <c r="L27" s="143" t="str">
        <f t="shared" ca="1" si="144"/>
        <v>-</v>
      </c>
      <c r="M27" s="143" t="str">
        <f t="shared" ca="1" si="144"/>
        <v>-</v>
      </c>
      <c r="N27" s="143" t="str">
        <f t="shared" ca="1" si="144"/>
        <v>-</v>
      </c>
      <c r="O27" s="143" t="str">
        <f t="shared" ca="1" si="144"/>
        <v>-</v>
      </c>
      <c r="P27" s="143" t="str">
        <f t="shared" ca="1" si="144"/>
        <v>-</v>
      </c>
      <c r="Q27" s="143" t="str">
        <f t="shared" ca="1" si="145"/>
        <v>-</v>
      </c>
      <c r="R27" s="143" t="str">
        <f t="shared" ca="1" si="146"/>
        <v>-</v>
      </c>
      <c r="S27" s="143" t="str">
        <f t="shared" ca="1" si="146"/>
        <v>-</v>
      </c>
      <c r="T27" s="143" t="str">
        <f t="shared" ca="1" si="146"/>
        <v>-</v>
      </c>
      <c r="U27" s="143" t="str">
        <f t="shared" ca="1" si="146"/>
        <v>-</v>
      </c>
      <c r="V27" s="143" t="str">
        <f t="shared" ca="1" si="146"/>
        <v>-</v>
      </c>
      <c r="W27" s="143" t="str">
        <f t="shared" ca="1" si="146"/>
        <v>-</v>
      </c>
      <c r="X27" s="143" t="str">
        <f t="shared" ca="1" si="146"/>
        <v>-</v>
      </c>
      <c r="Y27" s="143" t="str">
        <f t="shared" ca="1" si="147"/>
        <v>-</v>
      </c>
      <c r="Z27" s="143" t="str">
        <f t="shared" ca="1" si="148"/>
        <v>-</v>
      </c>
      <c r="AA27" s="143" t="str">
        <f t="shared" ca="1" si="148"/>
        <v>-</v>
      </c>
      <c r="AB27" s="143" t="str">
        <f t="shared" ca="1" si="148"/>
        <v>-</v>
      </c>
      <c r="AC27" s="143" t="str">
        <f t="shared" ca="1" si="148"/>
        <v>-</v>
      </c>
      <c r="AD27" s="143" t="str">
        <f t="shared" ca="1" si="148"/>
        <v>-</v>
      </c>
      <c r="AE27" s="143" t="str">
        <f t="shared" ca="1" si="148"/>
        <v>-</v>
      </c>
      <c r="AF27" s="143" t="str">
        <f t="shared" ca="1" si="148"/>
        <v>-</v>
      </c>
      <c r="AG27" s="143" t="str">
        <f t="shared" ca="1" si="149"/>
        <v>-</v>
      </c>
      <c r="AH27" s="143" t="str">
        <f t="shared" ca="1" si="150"/>
        <v>-</v>
      </c>
      <c r="AI27" s="143" t="str">
        <f t="shared" ca="1" si="150"/>
        <v>-</v>
      </c>
      <c r="AJ27" s="143" t="str">
        <f t="shared" ca="1" si="150"/>
        <v>-</v>
      </c>
      <c r="AK27" s="143" t="str">
        <f t="shared" ca="1" si="150"/>
        <v>-</v>
      </c>
      <c r="AL27" s="143" t="str">
        <f t="shared" ca="1" si="150"/>
        <v>-</v>
      </c>
      <c r="AM27" s="143" t="str">
        <f t="shared" ca="1" si="150"/>
        <v>-</v>
      </c>
      <c r="AN27" s="143" t="str">
        <f t="shared" ca="1" si="150"/>
        <v>-</v>
      </c>
      <c r="AO27" s="143" t="str">
        <f t="shared" ca="1" si="151"/>
        <v>-</v>
      </c>
      <c r="AP27" s="143" t="str">
        <f t="shared" ca="1" si="152"/>
        <v>-</v>
      </c>
      <c r="AQ27" s="143" t="str">
        <f t="shared" ca="1" si="152"/>
        <v>-</v>
      </c>
      <c r="AR27" s="143" t="str">
        <f t="shared" ca="1" si="152"/>
        <v>-</v>
      </c>
      <c r="AS27" s="143" t="str">
        <f t="shared" ca="1" si="152"/>
        <v>-</v>
      </c>
      <c r="AT27" s="143" t="str">
        <f t="shared" ca="1" si="152"/>
        <v>-</v>
      </c>
      <c r="AU27" s="143" t="str">
        <f t="shared" ca="1" si="152"/>
        <v>-</v>
      </c>
      <c r="AV27" s="143" t="str">
        <f t="shared" ca="1" si="152"/>
        <v>-</v>
      </c>
      <c r="AW27" s="143" t="str">
        <f t="shared" ca="1" si="153"/>
        <v>-</v>
      </c>
      <c r="AX27" s="143" t="str">
        <f t="shared" ca="1" si="154"/>
        <v>-</v>
      </c>
      <c r="AY27" s="143" t="str">
        <f t="shared" ca="1" si="154"/>
        <v>-</v>
      </c>
      <c r="AZ27" s="143" t="str">
        <f t="shared" ca="1" si="154"/>
        <v>-</v>
      </c>
      <c r="BA27" s="143" t="str">
        <f t="shared" ca="1" si="154"/>
        <v>-</v>
      </c>
      <c r="BB27" s="143" t="str">
        <f t="shared" ca="1" si="154"/>
        <v>-</v>
      </c>
      <c r="BC27" s="143" t="str">
        <f t="shared" ca="1" si="154"/>
        <v>-</v>
      </c>
      <c r="BD27" s="143" t="str">
        <f t="shared" ca="1" si="154"/>
        <v>-</v>
      </c>
      <c r="BE27" s="143" t="str">
        <f t="shared" ca="1" si="155"/>
        <v>-</v>
      </c>
      <c r="BF27" s="143" t="str">
        <f t="shared" ca="1" si="156"/>
        <v>-</v>
      </c>
      <c r="BG27" s="143" t="str">
        <f t="shared" ca="1" si="156"/>
        <v>-</v>
      </c>
      <c r="BH27" s="143" t="str">
        <f t="shared" ca="1" si="156"/>
        <v>-</v>
      </c>
      <c r="BI27" s="143" t="str">
        <f t="shared" ca="1" si="156"/>
        <v>-</v>
      </c>
      <c r="BJ27" s="143" t="str">
        <f t="shared" ca="1" si="156"/>
        <v>-</v>
      </c>
      <c r="BK27" s="143" t="str">
        <f t="shared" ca="1" si="156"/>
        <v>-</v>
      </c>
      <c r="BL27" s="143" t="str">
        <f t="shared" ca="1" si="156"/>
        <v>-</v>
      </c>
      <c r="BM27" s="143" t="str">
        <f t="shared" ca="1" si="157"/>
        <v>-</v>
      </c>
      <c r="BN27" s="143" t="str">
        <f t="shared" ca="1" si="158"/>
        <v>-</v>
      </c>
      <c r="BO27" s="143" t="str">
        <f t="shared" ca="1" si="158"/>
        <v>-</v>
      </c>
      <c r="BP27" s="143" t="str">
        <f t="shared" ca="1" si="158"/>
        <v>-</v>
      </c>
      <c r="BQ27" s="143" t="str">
        <f t="shared" ca="1" si="158"/>
        <v>-</v>
      </c>
      <c r="BR27" s="143" t="str">
        <f t="shared" ca="1" si="158"/>
        <v>-</v>
      </c>
      <c r="BS27" s="143" t="str">
        <f t="shared" ca="1" si="158"/>
        <v>-</v>
      </c>
      <c r="BT27" s="143" t="str">
        <f t="shared" ca="1" si="158"/>
        <v>-</v>
      </c>
      <c r="BU27" s="143" t="str">
        <f t="shared" ca="1" si="159"/>
        <v>-</v>
      </c>
      <c r="BV27" s="143" t="str">
        <f t="shared" ca="1" si="160"/>
        <v>-</v>
      </c>
      <c r="BW27" s="143" t="str">
        <f t="shared" ca="1" si="160"/>
        <v>-</v>
      </c>
      <c r="BX27" s="143" t="str">
        <f t="shared" ca="1" si="160"/>
        <v>-</v>
      </c>
      <c r="BY27" s="143" t="str">
        <f t="shared" ca="1" si="160"/>
        <v>-</v>
      </c>
      <c r="BZ27" s="143" t="str">
        <f t="shared" ca="1" si="160"/>
        <v>-</v>
      </c>
      <c r="CA27" s="143" t="str">
        <f t="shared" ca="1" si="160"/>
        <v>-</v>
      </c>
      <c r="CB27" s="143" t="str">
        <f t="shared" ca="1" si="160"/>
        <v>-</v>
      </c>
      <c r="CC27" s="143" t="str">
        <f t="shared" ca="1" si="161"/>
        <v>-</v>
      </c>
      <c r="CD27" s="143" t="str">
        <f t="shared" ca="1" si="162"/>
        <v>-</v>
      </c>
      <c r="CE27" s="143" t="str">
        <f t="shared" ca="1" si="162"/>
        <v>-</v>
      </c>
      <c r="CF27" s="143" t="str">
        <f t="shared" ca="1" si="162"/>
        <v>-</v>
      </c>
      <c r="CG27" s="143" t="str">
        <f t="shared" ca="1" si="162"/>
        <v>-</v>
      </c>
      <c r="CH27" s="143" t="str">
        <f t="shared" ca="1" si="162"/>
        <v>-</v>
      </c>
      <c r="CI27" s="143" t="str">
        <f t="shared" ca="1" si="162"/>
        <v>-</v>
      </c>
      <c r="CJ27" s="143" t="str">
        <f t="shared" ca="1" si="162"/>
        <v>-</v>
      </c>
      <c r="CK27" s="143" t="str">
        <f t="shared" ca="1" si="163"/>
        <v>-</v>
      </c>
      <c r="CL27" s="143" t="str">
        <f t="shared" ca="1" si="164"/>
        <v>-</v>
      </c>
      <c r="CM27" s="143" t="str">
        <f t="shared" ca="1" si="164"/>
        <v>-</v>
      </c>
      <c r="CN27" s="143" t="str">
        <f t="shared" ca="1" si="164"/>
        <v>-</v>
      </c>
      <c r="CO27" s="143" t="str">
        <f t="shared" ca="1" si="164"/>
        <v>-</v>
      </c>
      <c r="CP27" s="143" t="str">
        <f t="shared" ca="1" si="164"/>
        <v>-</v>
      </c>
      <c r="CQ27" s="143" t="str">
        <f t="shared" ca="1" si="164"/>
        <v>-</v>
      </c>
      <c r="CR27" s="143" t="str">
        <f t="shared" ca="1" si="164"/>
        <v>-</v>
      </c>
      <c r="CS27" s="141" t="str">
        <f t="shared" ca="1" si="165"/>
        <v>-</v>
      </c>
      <c r="CT27" s="142" t="str">
        <f t="shared" ca="1" si="166"/>
        <v>-</v>
      </c>
      <c r="CU27" s="143" t="str">
        <f t="shared" ca="1" si="166"/>
        <v>-</v>
      </c>
      <c r="CV27" s="143" t="str">
        <f t="shared" ca="1" si="166"/>
        <v>-</v>
      </c>
      <c r="CW27" s="143" t="str">
        <f t="shared" ca="1" si="166"/>
        <v>-</v>
      </c>
      <c r="CX27" s="143" t="str">
        <f t="shared" ca="1" si="166"/>
        <v>-</v>
      </c>
      <c r="CY27" s="143" t="str">
        <f t="shared" ca="1" si="166"/>
        <v>-</v>
      </c>
      <c r="CZ27" s="141" t="str">
        <f t="shared" ca="1" si="166"/>
        <v>-</v>
      </c>
      <c r="DA27" s="130"/>
    </row>
    <row r="28" spans="3:105" outlineLevel="1">
      <c r="C28" s="80" t="s">
        <v>103</v>
      </c>
      <c r="D28" s="82" t="s">
        <v>319</v>
      </c>
      <c r="E28" s="141">
        <f t="shared" ca="1" si="65"/>
        <v>0</v>
      </c>
      <c r="F28" s="142">
        <f t="shared" ca="1" si="66"/>
        <v>0</v>
      </c>
      <c r="G28" s="141">
        <f t="shared" ca="1" si="67"/>
        <v>0</v>
      </c>
      <c r="H28" s="130"/>
      <c r="I28" s="142" t="str">
        <f t="shared" ca="1" si="143"/>
        <v>-</v>
      </c>
      <c r="J28" s="143" t="str">
        <f t="shared" ca="1" si="144"/>
        <v>-</v>
      </c>
      <c r="K28" s="143" t="str">
        <f t="shared" ca="1" si="144"/>
        <v>-</v>
      </c>
      <c r="L28" s="143" t="str">
        <f t="shared" ca="1" si="144"/>
        <v>-</v>
      </c>
      <c r="M28" s="143" t="str">
        <f t="shared" ca="1" si="144"/>
        <v>-</v>
      </c>
      <c r="N28" s="143" t="str">
        <f t="shared" ca="1" si="144"/>
        <v>-</v>
      </c>
      <c r="O28" s="143" t="str">
        <f t="shared" ca="1" si="144"/>
        <v>-</v>
      </c>
      <c r="P28" s="143" t="str">
        <f t="shared" ca="1" si="144"/>
        <v>-</v>
      </c>
      <c r="Q28" s="143" t="str">
        <f t="shared" ca="1" si="145"/>
        <v>-</v>
      </c>
      <c r="R28" s="143" t="str">
        <f t="shared" ca="1" si="146"/>
        <v>-</v>
      </c>
      <c r="S28" s="143" t="str">
        <f t="shared" ca="1" si="146"/>
        <v>-</v>
      </c>
      <c r="T28" s="143" t="str">
        <f t="shared" ca="1" si="146"/>
        <v>-</v>
      </c>
      <c r="U28" s="143" t="str">
        <f t="shared" ca="1" si="146"/>
        <v>-</v>
      </c>
      <c r="V28" s="143" t="str">
        <f t="shared" ca="1" si="146"/>
        <v>-</v>
      </c>
      <c r="W28" s="143" t="str">
        <f t="shared" ca="1" si="146"/>
        <v>-</v>
      </c>
      <c r="X28" s="143" t="str">
        <f t="shared" ca="1" si="146"/>
        <v>-</v>
      </c>
      <c r="Y28" s="143" t="str">
        <f t="shared" ca="1" si="147"/>
        <v>-</v>
      </c>
      <c r="Z28" s="143" t="str">
        <f t="shared" ca="1" si="148"/>
        <v>-</v>
      </c>
      <c r="AA28" s="143" t="str">
        <f t="shared" ca="1" si="148"/>
        <v>-</v>
      </c>
      <c r="AB28" s="143" t="str">
        <f t="shared" ca="1" si="148"/>
        <v>-</v>
      </c>
      <c r="AC28" s="143" t="str">
        <f t="shared" ca="1" si="148"/>
        <v>-</v>
      </c>
      <c r="AD28" s="143" t="str">
        <f t="shared" ca="1" si="148"/>
        <v>-</v>
      </c>
      <c r="AE28" s="143" t="str">
        <f t="shared" ca="1" si="148"/>
        <v>-</v>
      </c>
      <c r="AF28" s="143" t="str">
        <f t="shared" ca="1" si="148"/>
        <v>-</v>
      </c>
      <c r="AG28" s="143" t="str">
        <f t="shared" ca="1" si="149"/>
        <v>-</v>
      </c>
      <c r="AH28" s="143" t="str">
        <f t="shared" ca="1" si="150"/>
        <v>-</v>
      </c>
      <c r="AI28" s="143" t="str">
        <f t="shared" ca="1" si="150"/>
        <v>-</v>
      </c>
      <c r="AJ28" s="143" t="str">
        <f t="shared" ca="1" si="150"/>
        <v>-</v>
      </c>
      <c r="AK28" s="143" t="str">
        <f t="shared" ca="1" si="150"/>
        <v>-</v>
      </c>
      <c r="AL28" s="143" t="str">
        <f t="shared" ca="1" si="150"/>
        <v>-</v>
      </c>
      <c r="AM28" s="143" t="str">
        <f t="shared" ca="1" si="150"/>
        <v>-</v>
      </c>
      <c r="AN28" s="143" t="str">
        <f t="shared" ca="1" si="150"/>
        <v>-</v>
      </c>
      <c r="AO28" s="143" t="str">
        <f t="shared" ca="1" si="151"/>
        <v>-</v>
      </c>
      <c r="AP28" s="143" t="str">
        <f t="shared" ca="1" si="152"/>
        <v>-</v>
      </c>
      <c r="AQ28" s="143" t="str">
        <f t="shared" ca="1" si="152"/>
        <v>-</v>
      </c>
      <c r="AR28" s="143" t="str">
        <f t="shared" ca="1" si="152"/>
        <v>-</v>
      </c>
      <c r="AS28" s="143" t="str">
        <f t="shared" ca="1" si="152"/>
        <v>-</v>
      </c>
      <c r="AT28" s="143" t="str">
        <f t="shared" ca="1" si="152"/>
        <v>-</v>
      </c>
      <c r="AU28" s="143" t="str">
        <f t="shared" ca="1" si="152"/>
        <v>-</v>
      </c>
      <c r="AV28" s="143" t="str">
        <f t="shared" ca="1" si="152"/>
        <v>-</v>
      </c>
      <c r="AW28" s="143" t="str">
        <f t="shared" ca="1" si="153"/>
        <v>-</v>
      </c>
      <c r="AX28" s="143" t="str">
        <f t="shared" ca="1" si="154"/>
        <v>-</v>
      </c>
      <c r="AY28" s="143" t="str">
        <f t="shared" ca="1" si="154"/>
        <v>-</v>
      </c>
      <c r="AZ28" s="143" t="str">
        <f t="shared" ca="1" si="154"/>
        <v>-</v>
      </c>
      <c r="BA28" s="143" t="str">
        <f t="shared" ca="1" si="154"/>
        <v>-</v>
      </c>
      <c r="BB28" s="143" t="str">
        <f t="shared" ca="1" si="154"/>
        <v>-</v>
      </c>
      <c r="BC28" s="143" t="str">
        <f t="shared" ca="1" si="154"/>
        <v>-</v>
      </c>
      <c r="BD28" s="143" t="str">
        <f t="shared" ca="1" si="154"/>
        <v>-</v>
      </c>
      <c r="BE28" s="143" t="str">
        <f t="shared" ca="1" si="155"/>
        <v>-</v>
      </c>
      <c r="BF28" s="143" t="str">
        <f t="shared" ca="1" si="156"/>
        <v>-</v>
      </c>
      <c r="BG28" s="143" t="str">
        <f t="shared" ca="1" si="156"/>
        <v>-</v>
      </c>
      <c r="BH28" s="143" t="str">
        <f t="shared" ca="1" si="156"/>
        <v>-</v>
      </c>
      <c r="BI28" s="143" t="str">
        <f t="shared" ca="1" si="156"/>
        <v>-</v>
      </c>
      <c r="BJ28" s="143" t="str">
        <f t="shared" ca="1" si="156"/>
        <v>-</v>
      </c>
      <c r="BK28" s="143" t="str">
        <f t="shared" ca="1" si="156"/>
        <v>-</v>
      </c>
      <c r="BL28" s="143" t="str">
        <f t="shared" ca="1" si="156"/>
        <v>-</v>
      </c>
      <c r="BM28" s="143" t="str">
        <f t="shared" ca="1" si="157"/>
        <v>-</v>
      </c>
      <c r="BN28" s="143" t="str">
        <f t="shared" ca="1" si="158"/>
        <v>-</v>
      </c>
      <c r="BO28" s="143" t="str">
        <f t="shared" ca="1" si="158"/>
        <v>-</v>
      </c>
      <c r="BP28" s="143" t="str">
        <f t="shared" ca="1" si="158"/>
        <v>-</v>
      </c>
      <c r="BQ28" s="143" t="str">
        <f t="shared" ca="1" si="158"/>
        <v>-</v>
      </c>
      <c r="BR28" s="143" t="str">
        <f t="shared" ca="1" si="158"/>
        <v>-</v>
      </c>
      <c r="BS28" s="143" t="str">
        <f t="shared" ca="1" si="158"/>
        <v>-</v>
      </c>
      <c r="BT28" s="143" t="str">
        <f t="shared" ca="1" si="158"/>
        <v>-</v>
      </c>
      <c r="BU28" s="143" t="str">
        <f t="shared" ca="1" si="159"/>
        <v>-</v>
      </c>
      <c r="BV28" s="143" t="str">
        <f t="shared" ca="1" si="160"/>
        <v>-</v>
      </c>
      <c r="BW28" s="143" t="str">
        <f t="shared" ca="1" si="160"/>
        <v>-</v>
      </c>
      <c r="BX28" s="143" t="str">
        <f t="shared" ca="1" si="160"/>
        <v>-</v>
      </c>
      <c r="BY28" s="143" t="str">
        <f t="shared" ca="1" si="160"/>
        <v>-</v>
      </c>
      <c r="BZ28" s="143" t="str">
        <f t="shared" ca="1" si="160"/>
        <v>-</v>
      </c>
      <c r="CA28" s="143" t="str">
        <f t="shared" ca="1" si="160"/>
        <v>-</v>
      </c>
      <c r="CB28" s="143" t="str">
        <f t="shared" ca="1" si="160"/>
        <v>-</v>
      </c>
      <c r="CC28" s="143" t="str">
        <f t="shared" ca="1" si="161"/>
        <v>-</v>
      </c>
      <c r="CD28" s="143" t="str">
        <f t="shared" ca="1" si="162"/>
        <v>-</v>
      </c>
      <c r="CE28" s="143" t="str">
        <f t="shared" ca="1" si="162"/>
        <v>-</v>
      </c>
      <c r="CF28" s="143" t="str">
        <f t="shared" ca="1" si="162"/>
        <v>-</v>
      </c>
      <c r="CG28" s="143" t="str">
        <f t="shared" ca="1" si="162"/>
        <v>-</v>
      </c>
      <c r="CH28" s="143" t="str">
        <f t="shared" ca="1" si="162"/>
        <v>-</v>
      </c>
      <c r="CI28" s="143" t="str">
        <f t="shared" ca="1" si="162"/>
        <v>-</v>
      </c>
      <c r="CJ28" s="143" t="str">
        <f t="shared" ca="1" si="162"/>
        <v>-</v>
      </c>
      <c r="CK28" s="143" t="str">
        <f t="shared" ca="1" si="163"/>
        <v>-</v>
      </c>
      <c r="CL28" s="143" t="str">
        <f t="shared" ca="1" si="164"/>
        <v>-</v>
      </c>
      <c r="CM28" s="143" t="str">
        <f t="shared" ca="1" si="164"/>
        <v>-</v>
      </c>
      <c r="CN28" s="143" t="str">
        <f t="shared" ca="1" si="164"/>
        <v>-</v>
      </c>
      <c r="CO28" s="143" t="str">
        <f t="shared" ca="1" si="164"/>
        <v>-</v>
      </c>
      <c r="CP28" s="143" t="str">
        <f t="shared" ca="1" si="164"/>
        <v>-</v>
      </c>
      <c r="CQ28" s="143" t="str">
        <f t="shared" ca="1" si="164"/>
        <v>-</v>
      </c>
      <c r="CR28" s="143" t="str">
        <f t="shared" ca="1" si="164"/>
        <v>-</v>
      </c>
      <c r="CS28" s="141" t="str">
        <f t="shared" ca="1" si="165"/>
        <v>-</v>
      </c>
      <c r="CT28" s="142" t="str">
        <f t="shared" ca="1" si="166"/>
        <v>-</v>
      </c>
      <c r="CU28" s="143" t="str">
        <f t="shared" ca="1" si="166"/>
        <v>-</v>
      </c>
      <c r="CV28" s="143" t="str">
        <f t="shared" ca="1" si="166"/>
        <v>-</v>
      </c>
      <c r="CW28" s="143" t="str">
        <f t="shared" ca="1" si="166"/>
        <v>-</v>
      </c>
      <c r="CX28" s="143" t="str">
        <f t="shared" ca="1" si="166"/>
        <v>-</v>
      </c>
      <c r="CY28" s="143" t="str">
        <f t="shared" ca="1" si="166"/>
        <v>-</v>
      </c>
      <c r="CZ28" s="141" t="str">
        <f t="shared" ca="1" si="166"/>
        <v>-</v>
      </c>
      <c r="DA28" s="130"/>
    </row>
    <row r="29" spans="3:105" outlineLevel="1">
      <c r="C29" s="80" t="s">
        <v>106</v>
      </c>
      <c r="D29" s="82" t="s">
        <v>318</v>
      </c>
      <c r="E29" s="141">
        <f t="shared" ca="1" si="65"/>
        <v>0</v>
      </c>
      <c r="F29" s="142">
        <f t="shared" ca="1" si="66"/>
        <v>0</v>
      </c>
      <c r="G29" s="141">
        <f t="shared" ca="1" si="67"/>
        <v>0</v>
      </c>
      <c r="H29" s="130"/>
      <c r="I29" s="142" t="str">
        <f t="shared" ca="1" si="143"/>
        <v>-</v>
      </c>
      <c r="J29" s="143" t="str">
        <f t="shared" ca="1" si="144"/>
        <v>-</v>
      </c>
      <c r="K29" s="143" t="str">
        <f t="shared" ca="1" si="144"/>
        <v>-</v>
      </c>
      <c r="L29" s="143" t="str">
        <f t="shared" ca="1" si="144"/>
        <v>-</v>
      </c>
      <c r="M29" s="143" t="str">
        <f t="shared" ca="1" si="144"/>
        <v>-</v>
      </c>
      <c r="N29" s="143" t="str">
        <f t="shared" ca="1" si="144"/>
        <v>-</v>
      </c>
      <c r="O29" s="143" t="str">
        <f t="shared" ca="1" si="144"/>
        <v>-</v>
      </c>
      <c r="P29" s="143" t="str">
        <f t="shared" ca="1" si="144"/>
        <v>-</v>
      </c>
      <c r="Q29" s="143" t="str">
        <f t="shared" ca="1" si="145"/>
        <v>-</v>
      </c>
      <c r="R29" s="143" t="str">
        <f t="shared" ca="1" si="146"/>
        <v>-</v>
      </c>
      <c r="S29" s="143" t="str">
        <f t="shared" ca="1" si="146"/>
        <v>-</v>
      </c>
      <c r="T29" s="143" t="str">
        <f t="shared" ca="1" si="146"/>
        <v>-</v>
      </c>
      <c r="U29" s="143" t="str">
        <f t="shared" ca="1" si="146"/>
        <v>-</v>
      </c>
      <c r="V29" s="143" t="str">
        <f t="shared" ca="1" si="146"/>
        <v>-</v>
      </c>
      <c r="W29" s="143" t="str">
        <f t="shared" ca="1" si="146"/>
        <v>-</v>
      </c>
      <c r="X29" s="143" t="str">
        <f t="shared" ca="1" si="146"/>
        <v>-</v>
      </c>
      <c r="Y29" s="143" t="str">
        <f t="shared" ca="1" si="147"/>
        <v>-</v>
      </c>
      <c r="Z29" s="143" t="str">
        <f t="shared" ca="1" si="148"/>
        <v>-</v>
      </c>
      <c r="AA29" s="143" t="str">
        <f t="shared" ca="1" si="148"/>
        <v>-</v>
      </c>
      <c r="AB29" s="143" t="str">
        <f t="shared" ca="1" si="148"/>
        <v>-</v>
      </c>
      <c r="AC29" s="143" t="str">
        <f t="shared" ca="1" si="148"/>
        <v>-</v>
      </c>
      <c r="AD29" s="143" t="str">
        <f t="shared" ca="1" si="148"/>
        <v>-</v>
      </c>
      <c r="AE29" s="143" t="str">
        <f t="shared" ca="1" si="148"/>
        <v>-</v>
      </c>
      <c r="AF29" s="143" t="str">
        <f t="shared" ca="1" si="148"/>
        <v>-</v>
      </c>
      <c r="AG29" s="143" t="str">
        <f t="shared" ca="1" si="149"/>
        <v>-</v>
      </c>
      <c r="AH29" s="143" t="str">
        <f t="shared" ca="1" si="150"/>
        <v>-</v>
      </c>
      <c r="AI29" s="143" t="str">
        <f t="shared" ca="1" si="150"/>
        <v>-</v>
      </c>
      <c r="AJ29" s="143" t="str">
        <f t="shared" ca="1" si="150"/>
        <v>-</v>
      </c>
      <c r="AK29" s="143" t="str">
        <f t="shared" ca="1" si="150"/>
        <v>-</v>
      </c>
      <c r="AL29" s="143" t="str">
        <f t="shared" ca="1" si="150"/>
        <v>-</v>
      </c>
      <c r="AM29" s="143" t="str">
        <f t="shared" ca="1" si="150"/>
        <v>-</v>
      </c>
      <c r="AN29" s="143" t="str">
        <f t="shared" ca="1" si="150"/>
        <v>-</v>
      </c>
      <c r="AO29" s="143" t="str">
        <f t="shared" ca="1" si="151"/>
        <v>-</v>
      </c>
      <c r="AP29" s="143" t="str">
        <f t="shared" ca="1" si="152"/>
        <v>-</v>
      </c>
      <c r="AQ29" s="143" t="str">
        <f t="shared" ca="1" si="152"/>
        <v>-</v>
      </c>
      <c r="AR29" s="143" t="str">
        <f t="shared" ca="1" si="152"/>
        <v>-</v>
      </c>
      <c r="AS29" s="143" t="str">
        <f t="shared" ca="1" si="152"/>
        <v>-</v>
      </c>
      <c r="AT29" s="143" t="str">
        <f t="shared" ca="1" si="152"/>
        <v>-</v>
      </c>
      <c r="AU29" s="143" t="str">
        <f t="shared" ca="1" si="152"/>
        <v>-</v>
      </c>
      <c r="AV29" s="143" t="str">
        <f t="shared" ca="1" si="152"/>
        <v>-</v>
      </c>
      <c r="AW29" s="143" t="str">
        <f t="shared" ca="1" si="153"/>
        <v>-</v>
      </c>
      <c r="AX29" s="143" t="str">
        <f t="shared" ca="1" si="154"/>
        <v>-</v>
      </c>
      <c r="AY29" s="143" t="str">
        <f t="shared" ca="1" si="154"/>
        <v>-</v>
      </c>
      <c r="AZ29" s="143" t="str">
        <f t="shared" ca="1" si="154"/>
        <v>-</v>
      </c>
      <c r="BA29" s="143" t="str">
        <f t="shared" ca="1" si="154"/>
        <v>-</v>
      </c>
      <c r="BB29" s="143" t="str">
        <f t="shared" ca="1" si="154"/>
        <v>-</v>
      </c>
      <c r="BC29" s="143" t="str">
        <f t="shared" ca="1" si="154"/>
        <v>-</v>
      </c>
      <c r="BD29" s="143" t="str">
        <f t="shared" ca="1" si="154"/>
        <v>-</v>
      </c>
      <c r="BE29" s="143" t="str">
        <f t="shared" ca="1" si="155"/>
        <v>-</v>
      </c>
      <c r="BF29" s="143" t="str">
        <f t="shared" ca="1" si="156"/>
        <v>-</v>
      </c>
      <c r="BG29" s="143" t="str">
        <f t="shared" ca="1" si="156"/>
        <v>-</v>
      </c>
      <c r="BH29" s="143" t="str">
        <f t="shared" ca="1" si="156"/>
        <v>-</v>
      </c>
      <c r="BI29" s="143" t="str">
        <f t="shared" ca="1" si="156"/>
        <v>-</v>
      </c>
      <c r="BJ29" s="143" t="str">
        <f t="shared" ca="1" si="156"/>
        <v>-</v>
      </c>
      <c r="BK29" s="143" t="str">
        <f t="shared" ca="1" si="156"/>
        <v>-</v>
      </c>
      <c r="BL29" s="143" t="str">
        <f t="shared" ca="1" si="156"/>
        <v>-</v>
      </c>
      <c r="BM29" s="143" t="str">
        <f t="shared" ca="1" si="157"/>
        <v>-</v>
      </c>
      <c r="BN29" s="143" t="str">
        <f t="shared" ca="1" si="158"/>
        <v>-</v>
      </c>
      <c r="BO29" s="143" t="str">
        <f t="shared" ca="1" si="158"/>
        <v>-</v>
      </c>
      <c r="BP29" s="143" t="str">
        <f t="shared" ca="1" si="158"/>
        <v>-</v>
      </c>
      <c r="BQ29" s="143" t="str">
        <f t="shared" ca="1" si="158"/>
        <v>-</v>
      </c>
      <c r="BR29" s="143" t="str">
        <f t="shared" ca="1" si="158"/>
        <v>-</v>
      </c>
      <c r="BS29" s="143" t="str">
        <f t="shared" ca="1" si="158"/>
        <v>-</v>
      </c>
      <c r="BT29" s="143" t="str">
        <f t="shared" ca="1" si="158"/>
        <v>-</v>
      </c>
      <c r="BU29" s="143" t="str">
        <f t="shared" ca="1" si="159"/>
        <v>-</v>
      </c>
      <c r="BV29" s="143" t="str">
        <f t="shared" ca="1" si="160"/>
        <v>-</v>
      </c>
      <c r="BW29" s="143" t="str">
        <f t="shared" ca="1" si="160"/>
        <v>-</v>
      </c>
      <c r="BX29" s="143" t="str">
        <f t="shared" ca="1" si="160"/>
        <v>-</v>
      </c>
      <c r="BY29" s="143" t="str">
        <f t="shared" ca="1" si="160"/>
        <v>-</v>
      </c>
      <c r="BZ29" s="143" t="str">
        <f t="shared" ca="1" si="160"/>
        <v>-</v>
      </c>
      <c r="CA29" s="143" t="str">
        <f t="shared" ca="1" si="160"/>
        <v>-</v>
      </c>
      <c r="CB29" s="143" t="str">
        <f t="shared" ca="1" si="160"/>
        <v>-</v>
      </c>
      <c r="CC29" s="143" t="str">
        <f t="shared" ca="1" si="161"/>
        <v>-</v>
      </c>
      <c r="CD29" s="143" t="str">
        <f t="shared" ca="1" si="162"/>
        <v>-</v>
      </c>
      <c r="CE29" s="143" t="str">
        <f t="shared" ca="1" si="162"/>
        <v>-</v>
      </c>
      <c r="CF29" s="143" t="str">
        <f t="shared" ca="1" si="162"/>
        <v>-</v>
      </c>
      <c r="CG29" s="143" t="str">
        <f t="shared" ca="1" si="162"/>
        <v>-</v>
      </c>
      <c r="CH29" s="143" t="str">
        <f t="shared" ca="1" si="162"/>
        <v>-</v>
      </c>
      <c r="CI29" s="143" t="str">
        <f t="shared" ca="1" si="162"/>
        <v>-</v>
      </c>
      <c r="CJ29" s="143" t="str">
        <f t="shared" ca="1" si="162"/>
        <v>-</v>
      </c>
      <c r="CK29" s="143" t="str">
        <f t="shared" ca="1" si="163"/>
        <v>-</v>
      </c>
      <c r="CL29" s="143" t="str">
        <f t="shared" ca="1" si="164"/>
        <v>-</v>
      </c>
      <c r="CM29" s="143" t="str">
        <f t="shared" ca="1" si="164"/>
        <v>-</v>
      </c>
      <c r="CN29" s="143" t="str">
        <f t="shared" ca="1" si="164"/>
        <v>-</v>
      </c>
      <c r="CO29" s="143" t="str">
        <f t="shared" ca="1" si="164"/>
        <v>-</v>
      </c>
      <c r="CP29" s="143" t="str">
        <f t="shared" ca="1" si="164"/>
        <v>-</v>
      </c>
      <c r="CQ29" s="143" t="str">
        <f t="shared" ca="1" si="164"/>
        <v>-</v>
      </c>
      <c r="CR29" s="143" t="str">
        <f t="shared" ca="1" si="164"/>
        <v>-</v>
      </c>
      <c r="CS29" s="141" t="str">
        <f t="shared" ca="1" si="165"/>
        <v>-</v>
      </c>
      <c r="CT29" s="142" t="str">
        <f t="shared" ca="1" si="166"/>
        <v>-</v>
      </c>
      <c r="CU29" s="143" t="str">
        <f t="shared" ca="1" si="166"/>
        <v>-</v>
      </c>
      <c r="CV29" s="143" t="str">
        <f t="shared" ca="1" si="166"/>
        <v>-</v>
      </c>
      <c r="CW29" s="143" t="str">
        <f t="shared" ca="1" si="166"/>
        <v>-</v>
      </c>
      <c r="CX29" s="143" t="str">
        <f t="shared" ca="1" si="166"/>
        <v>-</v>
      </c>
      <c r="CY29" s="143" t="str">
        <f t="shared" ca="1" si="166"/>
        <v>-</v>
      </c>
      <c r="CZ29" s="141" t="str">
        <f t="shared" ca="1" si="166"/>
        <v>-</v>
      </c>
      <c r="DA29" s="130"/>
    </row>
    <row r="30" spans="3:105" outlineLevel="1">
      <c r="C30" s="80"/>
      <c r="D30" s="82"/>
      <c r="E30" s="141">
        <f t="shared" si="65"/>
        <v>0</v>
      </c>
      <c r="F30" s="142">
        <f t="shared" si="66"/>
        <v>0</v>
      </c>
      <c r="G30" s="141">
        <f t="shared" si="67"/>
        <v>0</v>
      </c>
      <c r="H30" s="130"/>
      <c r="I30" s="142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  <c r="CL30" s="143"/>
      <c r="CM30" s="143"/>
      <c r="CN30" s="143"/>
      <c r="CO30" s="143"/>
      <c r="CP30" s="143"/>
      <c r="CQ30" s="143"/>
      <c r="CR30" s="143"/>
      <c r="CS30" s="141"/>
      <c r="CT30" s="142"/>
      <c r="CU30" s="143"/>
      <c r="CV30" s="143"/>
      <c r="CW30" s="143"/>
      <c r="CX30" s="143"/>
      <c r="CY30" s="143"/>
      <c r="CZ30" s="141"/>
      <c r="DA30" s="130"/>
    </row>
    <row r="31" spans="3:105" s="297" customFormat="1" outlineLevel="1">
      <c r="C31" s="303" t="s">
        <v>141</v>
      </c>
      <c r="D31" s="299" t="s">
        <v>33</v>
      </c>
      <c r="E31" s="300">
        <f t="shared" ca="1" si="65"/>
        <v>0</v>
      </c>
      <c r="F31" s="301">
        <f t="shared" ca="1" si="66"/>
        <v>0</v>
      </c>
      <c r="G31" s="300">
        <f t="shared" ca="1" si="67"/>
        <v>0</v>
      </c>
      <c r="H31" s="296"/>
      <c r="I31" s="301">
        <f t="shared" ref="I31" ca="1" si="167">SUBTOTAL(9,I32:I33)</f>
        <v>0</v>
      </c>
      <c r="J31" s="302">
        <f ca="1">SUBTOTAL(9,J32:J33)</f>
        <v>0</v>
      </c>
      <c r="K31" s="302">
        <f t="shared" ref="K31:Q31" ca="1" si="168">SUBTOTAL(9,K32:K33)</f>
        <v>0</v>
      </c>
      <c r="L31" s="302">
        <f t="shared" ca="1" si="168"/>
        <v>0</v>
      </c>
      <c r="M31" s="302">
        <f t="shared" ca="1" si="168"/>
        <v>0</v>
      </c>
      <c r="N31" s="302">
        <f t="shared" ca="1" si="168"/>
        <v>0</v>
      </c>
      <c r="O31" s="302">
        <f t="shared" ca="1" si="168"/>
        <v>0</v>
      </c>
      <c r="P31" s="302">
        <f t="shared" ca="1" si="168"/>
        <v>0</v>
      </c>
      <c r="Q31" s="302">
        <f t="shared" ca="1" si="168"/>
        <v>0</v>
      </c>
      <c r="R31" s="302">
        <f ca="1">SUBTOTAL(9,R32:R33)</f>
        <v>0</v>
      </c>
      <c r="S31" s="302">
        <f t="shared" ref="S31:Y31" ca="1" si="169">SUBTOTAL(9,S32:S33)</f>
        <v>0</v>
      </c>
      <c r="T31" s="302">
        <f t="shared" ca="1" si="169"/>
        <v>0</v>
      </c>
      <c r="U31" s="302">
        <f t="shared" ca="1" si="169"/>
        <v>0</v>
      </c>
      <c r="V31" s="302">
        <f t="shared" ca="1" si="169"/>
        <v>0</v>
      </c>
      <c r="W31" s="302">
        <f t="shared" ca="1" si="169"/>
        <v>0</v>
      </c>
      <c r="X31" s="302">
        <f t="shared" ca="1" si="169"/>
        <v>0</v>
      </c>
      <c r="Y31" s="302">
        <f t="shared" ca="1" si="169"/>
        <v>0</v>
      </c>
      <c r="Z31" s="302">
        <f ca="1">SUBTOTAL(9,Z32:Z33)</f>
        <v>0</v>
      </c>
      <c r="AA31" s="302">
        <f t="shared" ref="AA31:AG31" ca="1" si="170">SUBTOTAL(9,AA32:AA33)</f>
        <v>0</v>
      </c>
      <c r="AB31" s="302">
        <f t="shared" ca="1" si="170"/>
        <v>0</v>
      </c>
      <c r="AC31" s="302">
        <f t="shared" ca="1" si="170"/>
        <v>0</v>
      </c>
      <c r="AD31" s="302">
        <f t="shared" ca="1" si="170"/>
        <v>0</v>
      </c>
      <c r="AE31" s="302">
        <f t="shared" ca="1" si="170"/>
        <v>0</v>
      </c>
      <c r="AF31" s="302">
        <f t="shared" ca="1" si="170"/>
        <v>0</v>
      </c>
      <c r="AG31" s="302">
        <f t="shared" ca="1" si="170"/>
        <v>0</v>
      </c>
      <c r="AH31" s="302">
        <f ca="1">SUBTOTAL(9,AH32:AH33)</f>
        <v>0</v>
      </c>
      <c r="AI31" s="302">
        <f t="shared" ref="AI31:AO31" ca="1" si="171">SUBTOTAL(9,AI32:AI33)</f>
        <v>0</v>
      </c>
      <c r="AJ31" s="302">
        <f t="shared" ca="1" si="171"/>
        <v>0</v>
      </c>
      <c r="AK31" s="302">
        <f t="shared" ca="1" si="171"/>
        <v>0</v>
      </c>
      <c r="AL31" s="302">
        <f t="shared" ca="1" si="171"/>
        <v>0</v>
      </c>
      <c r="AM31" s="302">
        <f t="shared" ca="1" si="171"/>
        <v>0</v>
      </c>
      <c r="AN31" s="302">
        <f t="shared" ca="1" si="171"/>
        <v>0</v>
      </c>
      <c r="AO31" s="302">
        <f t="shared" ca="1" si="171"/>
        <v>0</v>
      </c>
      <c r="AP31" s="302">
        <f ca="1">SUBTOTAL(9,AP32:AP33)</f>
        <v>0</v>
      </c>
      <c r="AQ31" s="302">
        <f t="shared" ref="AQ31:AW31" ca="1" si="172">SUBTOTAL(9,AQ32:AQ33)</f>
        <v>0</v>
      </c>
      <c r="AR31" s="302">
        <f t="shared" ca="1" si="172"/>
        <v>0</v>
      </c>
      <c r="AS31" s="302">
        <f t="shared" ca="1" si="172"/>
        <v>0</v>
      </c>
      <c r="AT31" s="302">
        <f t="shared" ca="1" si="172"/>
        <v>0</v>
      </c>
      <c r="AU31" s="302">
        <f t="shared" ca="1" si="172"/>
        <v>0</v>
      </c>
      <c r="AV31" s="302">
        <f t="shared" ca="1" si="172"/>
        <v>0</v>
      </c>
      <c r="AW31" s="302">
        <f t="shared" ca="1" si="172"/>
        <v>0</v>
      </c>
      <c r="AX31" s="302">
        <f ca="1">SUBTOTAL(9,AX32:AX33)</f>
        <v>0</v>
      </c>
      <c r="AY31" s="302">
        <f t="shared" ref="AY31:BD31" ca="1" si="173">SUBTOTAL(9,AY32:AY33)</f>
        <v>0</v>
      </c>
      <c r="AZ31" s="302">
        <f t="shared" ca="1" si="173"/>
        <v>0</v>
      </c>
      <c r="BA31" s="302">
        <f t="shared" ca="1" si="173"/>
        <v>0</v>
      </c>
      <c r="BB31" s="302">
        <f t="shared" ca="1" si="173"/>
        <v>0</v>
      </c>
      <c r="BC31" s="302">
        <f t="shared" ca="1" si="173"/>
        <v>0</v>
      </c>
      <c r="BD31" s="302">
        <f t="shared" ca="1" si="173"/>
        <v>0</v>
      </c>
      <c r="BE31" s="302">
        <f t="shared" ref="BE31" ca="1" si="174">SUBTOTAL(9,BE32:BE33)</f>
        <v>0</v>
      </c>
      <c r="BF31" s="302">
        <f ca="1">SUBTOTAL(9,BF32:BF33)</f>
        <v>0</v>
      </c>
      <c r="BG31" s="302">
        <f t="shared" ref="BG31:BM31" ca="1" si="175">SUBTOTAL(9,BG32:BG33)</f>
        <v>0</v>
      </c>
      <c r="BH31" s="302">
        <f t="shared" ca="1" si="175"/>
        <v>0</v>
      </c>
      <c r="BI31" s="302">
        <f t="shared" ca="1" si="175"/>
        <v>0</v>
      </c>
      <c r="BJ31" s="302">
        <f t="shared" ca="1" si="175"/>
        <v>0</v>
      </c>
      <c r="BK31" s="302">
        <f t="shared" ca="1" si="175"/>
        <v>0</v>
      </c>
      <c r="BL31" s="302">
        <f t="shared" ca="1" si="175"/>
        <v>0</v>
      </c>
      <c r="BM31" s="302">
        <f t="shared" ca="1" si="175"/>
        <v>0</v>
      </c>
      <c r="BN31" s="302">
        <f ca="1">SUBTOTAL(9,BN32:BN33)</f>
        <v>0</v>
      </c>
      <c r="BO31" s="302">
        <f t="shared" ref="BO31" ca="1" si="176">SUBTOTAL(9,BO32:BO33)</f>
        <v>0</v>
      </c>
      <c r="BP31" s="302">
        <f t="shared" ref="BP31" ca="1" si="177">SUBTOTAL(9,BP32:BP33)</f>
        <v>0</v>
      </c>
      <c r="BQ31" s="302">
        <f t="shared" ref="BQ31" ca="1" si="178">SUBTOTAL(9,BQ32:BQ33)</f>
        <v>0</v>
      </c>
      <c r="BR31" s="302">
        <f t="shared" ref="BR31:BU31" ca="1" si="179">SUBTOTAL(9,BR32:BR33)</f>
        <v>0</v>
      </c>
      <c r="BS31" s="302">
        <f t="shared" ca="1" si="179"/>
        <v>0</v>
      </c>
      <c r="BT31" s="302">
        <f t="shared" ca="1" si="179"/>
        <v>0</v>
      </c>
      <c r="BU31" s="302">
        <f t="shared" ca="1" si="179"/>
        <v>0</v>
      </c>
      <c r="BV31" s="302">
        <f ca="1">SUBTOTAL(9,BV32:BV33)</f>
        <v>0</v>
      </c>
      <c r="BW31" s="302">
        <f t="shared" ref="BW31:CC31" ca="1" si="180">SUBTOTAL(9,BW32:BW33)</f>
        <v>0</v>
      </c>
      <c r="BX31" s="302">
        <f t="shared" ca="1" si="180"/>
        <v>0</v>
      </c>
      <c r="BY31" s="302">
        <f t="shared" ca="1" si="180"/>
        <v>0</v>
      </c>
      <c r="BZ31" s="302">
        <f t="shared" ca="1" si="180"/>
        <v>0</v>
      </c>
      <c r="CA31" s="302">
        <f t="shared" ca="1" si="180"/>
        <v>0</v>
      </c>
      <c r="CB31" s="302">
        <f t="shared" ca="1" si="180"/>
        <v>0</v>
      </c>
      <c r="CC31" s="302">
        <f t="shared" ca="1" si="180"/>
        <v>0</v>
      </c>
      <c r="CD31" s="302">
        <f ca="1">SUBTOTAL(9,CD32:CD33)</f>
        <v>0</v>
      </c>
      <c r="CE31" s="302">
        <f t="shared" ref="CE31:CK31" ca="1" si="181">SUBTOTAL(9,CE32:CE33)</f>
        <v>0</v>
      </c>
      <c r="CF31" s="302">
        <f t="shared" ca="1" si="181"/>
        <v>0</v>
      </c>
      <c r="CG31" s="302">
        <f t="shared" ca="1" si="181"/>
        <v>0</v>
      </c>
      <c r="CH31" s="302">
        <f t="shared" ca="1" si="181"/>
        <v>0</v>
      </c>
      <c r="CI31" s="302">
        <f t="shared" ca="1" si="181"/>
        <v>0</v>
      </c>
      <c r="CJ31" s="302">
        <f t="shared" ca="1" si="181"/>
        <v>0</v>
      </c>
      <c r="CK31" s="302">
        <f t="shared" ca="1" si="181"/>
        <v>0</v>
      </c>
      <c r="CL31" s="302">
        <f ca="1">SUBTOTAL(9,CL32:CL33)</f>
        <v>0</v>
      </c>
      <c r="CM31" s="302">
        <f t="shared" ref="CM31:CS31" ca="1" si="182">SUBTOTAL(9,CM32:CM33)</f>
        <v>0</v>
      </c>
      <c r="CN31" s="302">
        <f t="shared" ca="1" si="182"/>
        <v>0</v>
      </c>
      <c r="CO31" s="302">
        <f t="shared" ca="1" si="182"/>
        <v>0</v>
      </c>
      <c r="CP31" s="302">
        <f t="shared" ca="1" si="182"/>
        <v>0</v>
      </c>
      <c r="CQ31" s="302">
        <f t="shared" ca="1" si="182"/>
        <v>0</v>
      </c>
      <c r="CR31" s="302">
        <f t="shared" ca="1" si="182"/>
        <v>0</v>
      </c>
      <c r="CS31" s="300">
        <f t="shared" ca="1" si="182"/>
        <v>0</v>
      </c>
      <c r="CT31" s="301">
        <f ca="1">SUBTOTAL(9,CT32:CT33)</f>
        <v>0</v>
      </c>
      <c r="CU31" s="302">
        <f t="shared" ref="CU31:CZ31" ca="1" si="183">SUBTOTAL(9,CU32:CU33)</f>
        <v>0</v>
      </c>
      <c r="CV31" s="302">
        <f t="shared" ca="1" si="183"/>
        <v>0</v>
      </c>
      <c r="CW31" s="302">
        <f t="shared" ca="1" si="183"/>
        <v>0</v>
      </c>
      <c r="CX31" s="302">
        <f t="shared" ca="1" si="183"/>
        <v>0</v>
      </c>
      <c r="CY31" s="302">
        <f t="shared" ca="1" si="183"/>
        <v>0</v>
      </c>
      <c r="CZ31" s="300">
        <f t="shared" ca="1" si="183"/>
        <v>0</v>
      </c>
      <c r="DA31" s="296"/>
    </row>
    <row r="32" spans="3:105" outlineLevel="1">
      <c r="C32" s="80"/>
      <c r="D32" s="81" t="s">
        <v>171</v>
      </c>
      <c r="E32" s="141">
        <f t="shared" ca="1" si="65"/>
        <v>0</v>
      </c>
      <c r="F32" s="142">
        <f t="shared" ca="1" si="66"/>
        <v>0</v>
      </c>
      <c r="G32" s="141">
        <f t="shared" ca="1" si="67"/>
        <v>0</v>
      </c>
      <c r="H32" s="130"/>
      <c r="I32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$C32,
      INDIRECT("'Cash Out-" &amp; PROPER(TEXT(I$3,"mmm yy")) &amp; "'!C:C"),
      0
    )
  ),
  "-"
)</f>
        <v>-</v>
      </c>
      <c r="J32" s="143" t="str">
        <f t="shared" ref="J32:P33" ca="1" si="184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$C32,
      INDIRECT("'Cash Out-" &amp; PROPER(TEXT($I$3,"mmm yy")) &amp; "'!C:C"),
      0
    )
  ),
  "-"
)</f>
        <v>-</v>
      </c>
      <c r="K32" s="143" t="str">
        <f t="shared" ca="1" si="184"/>
        <v>-</v>
      </c>
      <c r="L32" s="143" t="str">
        <f t="shared" ca="1" si="184"/>
        <v>-</v>
      </c>
      <c r="M32" s="143" t="str">
        <f t="shared" ca="1" si="184"/>
        <v>-</v>
      </c>
      <c r="N32" s="143" t="str">
        <f t="shared" ca="1" si="184"/>
        <v>-</v>
      </c>
      <c r="O32" s="143" t="str">
        <f t="shared" ca="1" si="184"/>
        <v>-</v>
      </c>
      <c r="P32" s="143" t="str">
        <f t="shared" ca="1" si="184"/>
        <v>-</v>
      </c>
      <c r="Q32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$C32,
      INDIRECT("'Cash Out-" &amp; PROPER(TEXT(Q$3,"mmm yy")) &amp; "'!C:C"),
      0
    )
  ),
  "-"
)</f>
        <v>-</v>
      </c>
      <c r="R32" s="143" t="str">
        <f t="shared" ref="R32:X33" ca="1" si="185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$C32,
      INDIRECT("'Cash Out-" &amp; PROPER(TEXT($Q$3,"mmm yy")) &amp; "'!C:C"),
      0
    )
  ),
  "-"
)</f>
        <v>-</v>
      </c>
      <c r="S32" s="143" t="str">
        <f t="shared" ca="1" si="185"/>
        <v>-</v>
      </c>
      <c r="T32" s="143" t="str">
        <f t="shared" ca="1" si="185"/>
        <v>-</v>
      </c>
      <c r="U32" s="143" t="str">
        <f t="shared" ca="1" si="185"/>
        <v>-</v>
      </c>
      <c r="V32" s="143" t="str">
        <f t="shared" ca="1" si="185"/>
        <v>-</v>
      </c>
      <c r="W32" s="143" t="str">
        <f t="shared" ca="1" si="185"/>
        <v>-</v>
      </c>
      <c r="X32" s="143" t="str">
        <f t="shared" ca="1" si="185"/>
        <v>-</v>
      </c>
      <c r="Y32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$C32,
      INDIRECT("'Cash Out-" &amp; PROPER(TEXT(Y$3,"mmm yy")) &amp; "'!C:C"),
      0
    )
  ),
  "-"
)</f>
        <v>-</v>
      </c>
      <c r="Z32" s="143" t="str">
        <f t="shared" ref="Z32:AF33" ca="1" si="186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$C32,
      INDIRECT("'Cash Out-" &amp; PROPER(TEXT($Y$3,"mmm yy")) &amp; "'!C:C"),
      0
    )
  ),
  "-"
)</f>
        <v>-</v>
      </c>
      <c r="AA32" s="143" t="str">
        <f t="shared" ca="1" si="186"/>
        <v>-</v>
      </c>
      <c r="AB32" s="143" t="str">
        <f t="shared" ca="1" si="186"/>
        <v>-</v>
      </c>
      <c r="AC32" s="143" t="str">
        <f t="shared" ca="1" si="186"/>
        <v>-</v>
      </c>
      <c r="AD32" s="143" t="str">
        <f t="shared" ca="1" si="186"/>
        <v>-</v>
      </c>
      <c r="AE32" s="143" t="str">
        <f t="shared" ca="1" si="186"/>
        <v>-</v>
      </c>
      <c r="AF32" s="143" t="str">
        <f t="shared" ca="1" si="186"/>
        <v>-</v>
      </c>
      <c r="AG32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$C32,
      INDIRECT("'Cash Out-" &amp; PROPER(TEXT(AG$3,"mmm yy")) &amp; "'!C:C"),
      0
    )
  ),
  "-"
)</f>
        <v>-</v>
      </c>
      <c r="AH32" s="143" t="str">
        <f t="shared" ref="AH32:AN33" ca="1" si="187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$C32,
      INDIRECT("'Cash Out-" &amp; PROPER(TEXT($AG$3,"mmm yy")) &amp; "'!C:C"),
      0
    )
  ),
  "-"
)</f>
        <v>-</v>
      </c>
      <c r="AI32" s="143" t="str">
        <f t="shared" ca="1" si="187"/>
        <v>-</v>
      </c>
      <c r="AJ32" s="143" t="str">
        <f t="shared" ca="1" si="187"/>
        <v>-</v>
      </c>
      <c r="AK32" s="143" t="str">
        <f t="shared" ca="1" si="187"/>
        <v>-</v>
      </c>
      <c r="AL32" s="143" t="str">
        <f t="shared" ca="1" si="187"/>
        <v>-</v>
      </c>
      <c r="AM32" s="143" t="str">
        <f t="shared" ca="1" si="187"/>
        <v>-</v>
      </c>
      <c r="AN32" s="143" t="str">
        <f t="shared" ca="1" si="187"/>
        <v>-</v>
      </c>
      <c r="AO32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$C32,
      INDIRECT("'Cash Out-" &amp; PROPER(TEXT(AO$3,"mmm yy")) &amp; "'!C:C"),
      0
    )
  ),
  "-"
)</f>
        <v>-</v>
      </c>
      <c r="AP32" s="143" t="str">
        <f t="shared" ref="AP32:AV33" ca="1" si="188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$C32,
      INDIRECT("'Cash Out-" &amp; PROPER(TEXT($AO$3,"mmm yy")) &amp; "'!C:C"),
      0
    )
  ),
  "-"
)</f>
        <v>-</v>
      </c>
      <c r="AQ32" s="143" t="str">
        <f t="shared" ca="1" si="188"/>
        <v>-</v>
      </c>
      <c r="AR32" s="143" t="str">
        <f t="shared" ca="1" si="188"/>
        <v>-</v>
      </c>
      <c r="AS32" s="143" t="str">
        <f t="shared" ca="1" si="188"/>
        <v>-</v>
      </c>
      <c r="AT32" s="143" t="str">
        <f t="shared" ca="1" si="188"/>
        <v>-</v>
      </c>
      <c r="AU32" s="143" t="str">
        <f t="shared" ca="1" si="188"/>
        <v>-</v>
      </c>
      <c r="AV32" s="143" t="str">
        <f t="shared" ca="1" si="188"/>
        <v>-</v>
      </c>
      <c r="AW32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$C32,
      INDIRECT("'Cash Out-" &amp; PROPER(TEXT(AW$3,"mmm yy")) &amp; "'!C:C"),
      0
    )
  ),
  "-"
)</f>
        <v>-</v>
      </c>
      <c r="AX32" s="143" t="str">
        <f t="shared" ref="AX32:BD33" ca="1" si="189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$C32,
      INDIRECT("'Cash Out-" &amp; PROPER(TEXT($AW$3,"mmm yy")) &amp; "'!C:C"),
      0
    )
  ),
  "-"
)</f>
        <v>-</v>
      </c>
      <c r="AY32" s="143" t="str">
        <f t="shared" ca="1" si="189"/>
        <v>-</v>
      </c>
      <c r="AZ32" s="143" t="str">
        <f t="shared" ca="1" si="189"/>
        <v>-</v>
      </c>
      <c r="BA32" s="143" t="str">
        <f t="shared" ca="1" si="189"/>
        <v>-</v>
      </c>
      <c r="BB32" s="143" t="str">
        <f t="shared" ca="1" si="189"/>
        <v>-</v>
      </c>
      <c r="BC32" s="143" t="str">
        <f t="shared" ca="1" si="189"/>
        <v>-</v>
      </c>
      <c r="BD32" s="143" t="str">
        <f t="shared" ca="1" si="189"/>
        <v>-</v>
      </c>
      <c r="BE32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$C32,
      INDIRECT("'Cash Out-" &amp; PROPER(TEXT(BE$3,"mmm yy")) &amp; "'!C:C"),
      0
    )
  ),
  "-"
)</f>
        <v>-</v>
      </c>
      <c r="BF32" s="143" t="str">
        <f t="shared" ref="BF32:BL33" ca="1" si="190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$C32,
      INDIRECT("'Cash Out-" &amp; PROPER(TEXT($BE$3,"mmm yy")) &amp; "'!C:C"),
      0
    )
  ),
  "-"
)</f>
        <v>-</v>
      </c>
      <c r="BG32" s="143" t="str">
        <f t="shared" ca="1" si="190"/>
        <v>-</v>
      </c>
      <c r="BH32" s="143" t="str">
        <f t="shared" ca="1" si="190"/>
        <v>-</v>
      </c>
      <c r="BI32" s="143" t="str">
        <f t="shared" ca="1" si="190"/>
        <v>-</v>
      </c>
      <c r="BJ32" s="143" t="str">
        <f t="shared" ca="1" si="190"/>
        <v>-</v>
      </c>
      <c r="BK32" s="143" t="str">
        <f t="shared" ca="1" si="190"/>
        <v>-</v>
      </c>
      <c r="BL32" s="143" t="str">
        <f t="shared" ca="1" si="190"/>
        <v>-</v>
      </c>
      <c r="BM32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$C32,
      INDIRECT("'Cash Out-" &amp; PROPER(TEXT(BM$3,"mmm yy")) &amp; "'!C:C"),
      0
    )
  ),
  "-"
)</f>
        <v>-</v>
      </c>
      <c r="BN32" s="143" t="str">
        <f t="shared" ref="BN32:BT33" ca="1" si="191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$C32,
      INDIRECT("'Cash Out-" &amp; PROPER(TEXT($BM$3,"mmm yy")) &amp; "'!C:C"),
      0
    )
  ),
  "-"
)</f>
        <v>-</v>
      </c>
      <c r="BO32" s="143" t="str">
        <f t="shared" ca="1" si="191"/>
        <v>-</v>
      </c>
      <c r="BP32" s="143" t="str">
        <f t="shared" ca="1" si="191"/>
        <v>-</v>
      </c>
      <c r="BQ32" s="143" t="str">
        <f t="shared" ca="1" si="191"/>
        <v>-</v>
      </c>
      <c r="BR32" s="143" t="str">
        <f t="shared" ca="1" si="191"/>
        <v>-</v>
      </c>
      <c r="BS32" s="143" t="str">
        <f t="shared" ca="1" si="191"/>
        <v>-</v>
      </c>
      <c r="BT32" s="143" t="str">
        <f t="shared" ca="1" si="191"/>
        <v>-</v>
      </c>
      <c r="BU32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$C32,
      INDIRECT("'Cash Out-" &amp; PROPER(TEXT(BU$3,"mmm yy")) &amp; "'!C:C"),
      0
    )
  ),
  "-"
)</f>
        <v>-</v>
      </c>
      <c r="BV32" s="143" t="str">
        <f t="shared" ref="BV32:CB33" ca="1" si="192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$C32,
      INDIRECT("'Cash Out-" &amp; PROPER(TEXT($BU$3,"mmm yy")) &amp; "'!C:C"),
      0
    )
  ),
  "-"
)</f>
        <v>-</v>
      </c>
      <c r="BW32" s="143" t="str">
        <f t="shared" ca="1" si="192"/>
        <v>-</v>
      </c>
      <c r="BX32" s="143" t="str">
        <f t="shared" ca="1" si="192"/>
        <v>-</v>
      </c>
      <c r="BY32" s="143" t="str">
        <f t="shared" ca="1" si="192"/>
        <v>-</v>
      </c>
      <c r="BZ32" s="143" t="str">
        <f t="shared" ca="1" si="192"/>
        <v>-</v>
      </c>
      <c r="CA32" s="143" t="str">
        <f t="shared" ca="1" si="192"/>
        <v>-</v>
      </c>
      <c r="CB32" s="143" t="str">
        <f t="shared" ca="1" si="192"/>
        <v>-</v>
      </c>
      <c r="CC32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$C32,
      INDIRECT("'Cash Out-" &amp; PROPER(TEXT(CC$3,"mmm yy")) &amp; "'!C:C"),
      0
    )
  ),
  "-"
)</f>
        <v>-</v>
      </c>
      <c r="CD32" s="143" t="str">
        <f t="shared" ref="CD32:CJ33" ca="1" si="193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$C32,
      INDIRECT("'Cash Out-" &amp; PROPER(TEXT($CC$3,"mmm yy")) &amp; "'!C:C"),
      0
    )
  ),
  "-"
)</f>
        <v>-</v>
      </c>
      <c r="CE32" s="143" t="str">
        <f t="shared" ca="1" si="193"/>
        <v>-</v>
      </c>
      <c r="CF32" s="143" t="str">
        <f t="shared" ca="1" si="193"/>
        <v>-</v>
      </c>
      <c r="CG32" s="143" t="str">
        <f t="shared" ca="1" si="193"/>
        <v>-</v>
      </c>
      <c r="CH32" s="143" t="str">
        <f t="shared" ca="1" si="193"/>
        <v>-</v>
      </c>
      <c r="CI32" s="143" t="str">
        <f t="shared" ca="1" si="193"/>
        <v>-</v>
      </c>
      <c r="CJ32" s="143" t="str">
        <f t="shared" ca="1" si="193"/>
        <v>-</v>
      </c>
      <c r="CK32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$C32,
      INDIRECT("'Cash Out-" &amp; PROPER(TEXT(CK$3,"mmm yy")) &amp; "'!C:C"),
      0
    )
  ),
  "-"
)</f>
        <v>-</v>
      </c>
      <c r="CL32" s="143" t="str">
        <f t="shared" ref="CL32:CR33" ca="1" si="194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$C32,
      INDIRECT("'Cash Out-" &amp; PROPER(TEXT($CK$3,"mmm yy")) &amp; "'!C:C"),
      0
    )
  ),
  "-"
)</f>
        <v>-</v>
      </c>
      <c r="CM32" s="143" t="str">
        <f t="shared" ca="1" si="194"/>
        <v>-</v>
      </c>
      <c r="CN32" s="143" t="str">
        <f t="shared" ca="1" si="194"/>
        <v>-</v>
      </c>
      <c r="CO32" s="143" t="str">
        <f t="shared" ca="1" si="194"/>
        <v>-</v>
      </c>
      <c r="CP32" s="143" t="str">
        <f t="shared" ca="1" si="194"/>
        <v>-</v>
      </c>
      <c r="CQ32" s="143" t="str">
        <f t="shared" ca="1" si="194"/>
        <v>-</v>
      </c>
      <c r="CR32" s="143" t="str">
        <f t="shared" ca="1" si="194"/>
        <v>-</v>
      </c>
      <c r="CS32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$C32,
      INDIRECT("'Cash Out-" &amp; PROPER(TEXT(CS$3,"mmm yy")) &amp; "'!C:C"),
      0
    )
  ),
  "-"
)</f>
        <v>-</v>
      </c>
      <c r="CT32" s="142" t="str">
        <f t="shared" ref="CT32:CZ33" ca="1" si="195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$C32,
      INDIRECT("'Cash Out-" &amp; PROPER(TEXT($CS$3,"mmm yy")) &amp; "'!C:C"),
      0
    )
  ),
  "-"
)</f>
        <v>-</v>
      </c>
      <c r="CU32" s="143" t="str">
        <f t="shared" ca="1" si="195"/>
        <v>-</v>
      </c>
      <c r="CV32" s="143" t="str">
        <f t="shared" ca="1" si="195"/>
        <v>-</v>
      </c>
      <c r="CW32" s="143" t="str">
        <f t="shared" ca="1" si="195"/>
        <v>-</v>
      </c>
      <c r="CX32" s="143" t="str">
        <f t="shared" ca="1" si="195"/>
        <v>-</v>
      </c>
      <c r="CY32" s="143" t="str">
        <f t="shared" ca="1" si="195"/>
        <v>-</v>
      </c>
      <c r="CZ32" s="141" t="str">
        <f t="shared" ca="1" si="195"/>
        <v>-</v>
      </c>
      <c r="DA32" s="130"/>
    </row>
    <row r="33" spans="3:105" outlineLevel="1">
      <c r="C33" s="80"/>
      <c r="D33" s="81" t="s">
        <v>172</v>
      </c>
      <c r="E33" s="141">
        <f t="shared" ca="1" si="65"/>
        <v>0</v>
      </c>
      <c r="F33" s="142">
        <f t="shared" ca="1" si="66"/>
        <v>0</v>
      </c>
      <c r="G33" s="141">
        <f t="shared" ca="1" si="67"/>
        <v>0</v>
      </c>
      <c r="H33" s="130"/>
      <c r="I33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$C33,
      INDIRECT("'Cash Out-" &amp; PROPER(TEXT(I$3,"mmm yy")) &amp; "'!C:C"),
      0
    )
  ),
  "-"
)</f>
        <v>-</v>
      </c>
      <c r="J33" s="143" t="str">
        <f t="shared" ca="1" si="184"/>
        <v>-</v>
      </c>
      <c r="K33" s="143" t="str">
        <f t="shared" ca="1" si="184"/>
        <v>-</v>
      </c>
      <c r="L33" s="143" t="str">
        <f t="shared" ca="1" si="184"/>
        <v>-</v>
      </c>
      <c r="M33" s="143" t="str">
        <f t="shared" ca="1" si="184"/>
        <v>-</v>
      </c>
      <c r="N33" s="143" t="str">
        <f t="shared" ca="1" si="184"/>
        <v>-</v>
      </c>
      <c r="O33" s="143" t="str">
        <f t="shared" ca="1" si="184"/>
        <v>-</v>
      </c>
      <c r="P33" s="143" t="str">
        <f t="shared" ca="1" si="184"/>
        <v>-</v>
      </c>
      <c r="Q33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$C33,
      INDIRECT("'Cash Out-" &amp; PROPER(TEXT(Q$3,"mmm yy")) &amp; "'!C:C"),
      0
    )
  ),
  "-"
)</f>
        <v>-</v>
      </c>
      <c r="R33" s="143" t="str">
        <f t="shared" ca="1" si="185"/>
        <v>-</v>
      </c>
      <c r="S33" s="143" t="str">
        <f t="shared" ca="1" si="185"/>
        <v>-</v>
      </c>
      <c r="T33" s="143" t="str">
        <f t="shared" ca="1" si="185"/>
        <v>-</v>
      </c>
      <c r="U33" s="143" t="str">
        <f t="shared" ca="1" si="185"/>
        <v>-</v>
      </c>
      <c r="V33" s="143" t="str">
        <f t="shared" ca="1" si="185"/>
        <v>-</v>
      </c>
      <c r="W33" s="143" t="str">
        <f t="shared" ca="1" si="185"/>
        <v>-</v>
      </c>
      <c r="X33" s="143" t="str">
        <f t="shared" ca="1" si="185"/>
        <v>-</v>
      </c>
      <c r="Y33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$C33,
      INDIRECT("'Cash Out-" &amp; PROPER(TEXT(Y$3,"mmm yy")) &amp; "'!C:C"),
      0
    )
  ),
  "-"
)</f>
        <v>-</v>
      </c>
      <c r="Z33" s="143" t="str">
        <f t="shared" ca="1" si="186"/>
        <v>-</v>
      </c>
      <c r="AA33" s="143" t="str">
        <f t="shared" ca="1" si="186"/>
        <v>-</v>
      </c>
      <c r="AB33" s="143" t="str">
        <f t="shared" ca="1" si="186"/>
        <v>-</v>
      </c>
      <c r="AC33" s="143" t="str">
        <f t="shared" ca="1" si="186"/>
        <v>-</v>
      </c>
      <c r="AD33" s="143" t="str">
        <f t="shared" ca="1" si="186"/>
        <v>-</v>
      </c>
      <c r="AE33" s="143" t="str">
        <f t="shared" ca="1" si="186"/>
        <v>-</v>
      </c>
      <c r="AF33" s="143" t="str">
        <f t="shared" ca="1" si="186"/>
        <v>-</v>
      </c>
      <c r="AG33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$C33,
      INDIRECT("'Cash Out-" &amp; PROPER(TEXT(AG$3,"mmm yy")) &amp; "'!C:C"),
      0
    )
  ),
  "-"
)</f>
        <v>-</v>
      </c>
      <c r="AH33" s="143" t="str">
        <f t="shared" ca="1" si="187"/>
        <v>-</v>
      </c>
      <c r="AI33" s="143" t="str">
        <f t="shared" ca="1" si="187"/>
        <v>-</v>
      </c>
      <c r="AJ33" s="143" t="str">
        <f t="shared" ca="1" si="187"/>
        <v>-</v>
      </c>
      <c r="AK33" s="143" t="str">
        <f t="shared" ca="1" si="187"/>
        <v>-</v>
      </c>
      <c r="AL33" s="143" t="str">
        <f t="shared" ca="1" si="187"/>
        <v>-</v>
      </c>
      <c r="AM33" s="143" t="str">
        <f t="shared" ca="1" si="187"/>
        <v>-</v>
      </c>
      <c r="AN33" s="143" t="str">
        <f t="shared" ca="1" si="187"/>
        <v>-</v>
      </c>
      <c r="AO33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$C33,
      INDIRECT("'Cash Out-" &amp; PROPER(TEXT(AO$3,"mmm yy")) &amp; "'!C:C"),
      0
    )
  ),
  "-"
)</f>
        <v>-</v>
      </c>
      <c r="AP33" s="143" t="str">
        <f t="shared" ca="1" si="188"/>
        <v>-</v>
      </c>
      <c r="AQ33" s="143" t="str">
        <f t="shared" ca="1" si="188"/>
        <v>-</v>
      </c>
      <c r="AR33" s="143" t="str">
        <f t="shared" ca="1" si="188"/>
        <v>-</v>
      </c>
      <c r="AS33" s="143" t="str">
        <f t="shared" ca="1" si="188"/>
        <v>-</v>
      </c>
      <c r="AT33" s="143" t="str">
        <f t="shared" ca="1" si="188"/>
        <v>-</v>
      </c>
      <c r="AU33" s="143" t="str">
        <f t="shared" ca="1" si="188"/>
        <v>-</v>
      </c>
      <c r="AV33" s="143" t="str">
        <f t="shared" ca="1" si="188"/>
        <v>-</v>
      </c>
      <c r="AW33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$C33,
      INDIRECT("'Cash Out-" &amp; PROPER(TEXT(AW$3,"mmm yy")) &amp; "'!C:C"),
      0
    )
  ),
  "-"
)</f>
        <v>-</v>
      </c>
      <c r="AX33" s="143" t="str">
        <f t="shared" ca="1" si="189"/>
        <v>-</v>
      </c>
      <c r="AY33" s="143" t="str">
        <f t="shared" ca="1" si="189"/>
        <v>-</v>
      </c>
      <c r="AZ33" s="143" t="str">
        <f t="shared" ca="1" si="189"/>
        <v>-</v>
      </c>
      <c r="BA33" s="143" t="str">
        <f t="shared" ca="1" si="189"/>
        <v>-</v>
      </c>
      <c r="BB33" s="143" t="str">
        <f t="shared" ca="1" si="189"/>
        <v>-</v>
      </c>
      <c r="BC33" s="143" t="str">
        <f t="shared" ca="1" si="189"/>
        <v>-</v>
      </c>
      <c r="BD33" s="143" t="str">
        <f t="shared" ca="1" si="189"/>
        <v>-</v>
      </c>
      <c r="BE33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$C33,
      INDIRECT("'Cash Out-" &amp; PROPER(TEXT(BE$3,"mmm yy")) &amp; "'!C:C"),
      0
    )
  ),
  "-"
)</f>
        <v>-</v>
      </c>
      <c r="BF33" s="143" t="str">
        <f t="shared" ca="1" si="190"/>
        <v>-</v>
      </c>
      <c r="BG33" s="143" t="str">
        <f t="shared" ca="1" si="190"/>
        <v>-</v>
      </c>
      <c r="BH33" s="143" t="str">
        <f t="shared" ca="1" si="190"/>
        <v>-</v>
      </c>
      <c r="BI33" s="143" t="str">
        <f t="shared" ca="1" si="190"/>
        <v>-</v>
      </c>
      <c r="BJ33" s="143" t="str">
        <f t="shared" ca="1" si="190"/>
        <v>-</v>
      </c>
      <c r="BK33" s="143" t="str">
        <f t="shared" ca="1" si="190"/>
        <v>-</v>
      </c>
      <c r="BL33" s="143" t="str">
        <f t="shared" ca="1" si="190"/>
        <v>-</v>
      </c>
      <c r="BM33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$C33,
      INDIRECT("'Cash Out-" &amp; PROPER(TEXT(BM$3,"mmm yy")) &amp; "'!C:C"),
      0
    )
  ),
  "-"
)</f>
        <v>-</v>
      </c>
      <c r="BN33" s="143" t="str">
        <f t="shared" ca="1" si="191"/>
        <v>-</v>
      </c>
      <c r="BO33" s="143" t="str">
        <f t="shared" ca="1" si="191"/>
        <v>-</v>
      </c>
      <c r="BP33" s="143" t="str">
        <f t="shared" ca="1" si="191"/>
        <v>-</v>
      </c>
      <c r="BQ33" s="143" t="str">
        <f t="shared" ca="1" si="191"/>
        <v>-</v>
      </c>
      <c r="BR33" s="143" t="str">
        <f t="shared" ca="1" si="191"/>
        <v>-</v>
      </c>
      <c r="BS33" s="143" t="str">
        <f t="shared" ca="1" si="191"/>
        <v>-</v>
      </c>
      <c r="BT33" s="143" t="str">
        <f t="shared" ca="1" si="191"/>
        <v>-</v>
      </c>
      <c r="BU33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$C33,
      INDIRECT("'Cash Out-" &amp; PROPER(TEXT(BU$3,"mmm yy")) &amp; "'!C:C"),
      0
    )
  ),
  "-"
)</f>
        <v>-</v>
      </c>
      <c r="BV33" s="143" t="str">
        <f t="shared" ca="1" si="192"/>
        <v>-</v>
      </c>
      <c r="BW33" s="143" t="str">
        <f t="shared" ca="1" si="192"/>
        <v>-</v>
      </c>
      <c r="BX33" s="143" t="str">
        <f t="shared" ca="1" si="192"/>
        <v>-</v>
      </c>
      <c r="BY33" s="143" t="str">
        <f t="shared" ca="1" si="192"/>
        <v>-</v>
      </c>
      <c r="BZ33" s="143" t="str">
        <f t="shared" ca="1" si="192"/>
        <v>-</v>
      </c>
      <c r="CA33" s="143" t="str">
        <f t="shared" ca="1" si="192"/>
        <v>-</v>
      </c>
      <c r="CB33" s="143" t="str">
        <f t="shared" ca="1" si="192"/>
        <v>-</v>
      </c>
      <c r="CC33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$C33,
      INDIRECT("'Cash Out-" &amp; PROPER(TEXT(CC$3,"mmm yy")) &amp; "'!C:C"),
      0
    )
  ),
  "-"
)</f>
        <v>-</v>
      </c>
      <c r="CD33" s="143" t="str">
        <f t="shared" ca="1" si="193"/>
        <v>-</v>
      </c>
      <c r="CE33" s="143" t="str">
        <f t="shared" ca="1" si="193"/>
        <v>-</v>
      </c>
      <c r="CF33" s="143" t="str">
        <f t="shared" ca="1" si="193"/>
        <v>-</v>
      </c>
      <c r="CG33" s="143" t="str">
        <f t="shared" ca="1" si="193"/>
        <v>-</v>
      </c>
      <c r="CH33" s="143" t="str">
        <f t="shared" ca="1" si="193"/>
        <v>-</v>
      </c>
      <c r="CI33" s="143" t="str">
        <f t="shared" ca="1" si="193"/>
        <v>-</v>
      </c>
      <c r="CJ33" s="143" t="str">
        <f t="shared" ca="1" si="193"/>
        <v>-</v>
      </c>
      <c r="CK33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$C33,
      INDIRECT("'Cash Out-" &amp; PROPER(TEXT(CK$3,"mmm yy")) &amp; "'!C:C"),
      0
    )
  ),
  "-"
)</f>
        <v>-</v>
      </c>
      <c r="CL33" s="143" t="str">
        <f t="shared" ca="1" si="194"/>
        <v>-</v>
      </c>
      <c r="CM33" s="143" t="str">
        <f t="shared" ca="1" si="194"/>
        <v>-</v>
      </c>
      <c r="CN33" s="143" t="str">
        <f t="shared" ca="1" si="194"/>
        <v>-</v>
      </c>
      <c r="CO33" s="143" t="str">
        <f t="shared" ca="1" si="194"/>
        <v>-</v>
      </c>
      <c r="CP33" s="143" t="str">
        <f t="shared" ca="1" si="194"/>
        <v>-</v>
      </c>
      <c r="CQ33" s="143" t="str">
        <f t="shared" ca="1" si="194"/>
        <v>-</v>
      </c>
      <c r="CR33" s="143" t="str">
        <f t="shared" ca="1" si="194"/>
        <v>-</v>
      </c>
      <c r="CS33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$C33,
      INDIRECT("'Cash Out-" &amp; PROPER(TEXT(CS$3,"mmm yy")) &amp; "'!C:C"),
      0
    )
  ),
  "-"
)</f>
        <v>-</v>
      </c>
      <c r="CT33" s="142" t="str">
        <f t="shared" ca="1" si="195"/>
        <v>-</v>
      </c>
      <c r="CU33" s="143" t="str">
        <f t="shared" ca="1" si="195"/>
        <v>-</v>
      </c>
      <c r="CV33" s="143" t="str">
        <f t="shared" ca="1" si="195"/>
        <v>-</v>
      </c>
      <c r="CW33" s="143" t="str">
        <f t="shared" ca="1" si="195"/>
        <v>-</v>
      </c>
      <c r="CX33" s="143" t="str">
        <f t="shared" ca="1" si="195"/>
        <v>-</v>
      </c>
      <c r="CY33" s="143" t="str">
        <f t="shared" ca="1" si="195"/>
        <v>-</v>
      </c>
      <c r="CZ33" s="141" t="str">
        <f t="shared" ca="1" si="195"/>
        <v>-</v>
      </c>
      <c r="DA33" s="130"/>
    </row>
    <row r="34" spans="3:105" outlineLevel="1">
      <c r="C34" s="77" t="s">
        <v>233</v>
      </c>
      <c r="D34" s="79" t="s">
        <v>162</v>
      </c>
      <c r="E34" s="144">
        <f t="shared" ca="1" si="65"/>
        <v>0</v>
      </c>
      <c r="F34" s="145">
        <f t="shared" ca="1" si="66"/>
        <v>0</v>
      </c>
      <c r="G34" s="144">
        <f t="shared" ca="1" si="67"/>
        <v>0</v>
      </c>
      <c r="H34" s="130"/>
      <c r="I34" s="145">
        <f t="shared" ref="I34" ca="1" si="196">SUBTOTAL(9,I35:I36)</f>
        <v>0</v>
      </c>
      <c r="J34" s="146">
        <f ca="1">SUBTOTAL(9,J35:J36)</f>
        <v>0</v>
      </c>
      <c r="K34" s="146">
        <f t="shared" ref="K34:Q34" ca="1" si="197">SUBTOTAL(9,K35:K36)</f>
        <v>0</v>
      </c>
      <c r="L34" s="146">
        <f t="shared" ca="1" si="197"/>
        <v>0</v>
      </c>
      <c r="M34" s="146">
        <f t="shared" ca="1" si="197"/>
        <v>0</v>
      </c>
      <c r="N34" s="146">
        <f t="shared" ca="1" si="197"/>
        <v>0</v>
      </c>
      <c r="O34" s="146">
        <f t="shared" ca="1" si="197"/>
        <v>0</v>
      </c>
      <c r="P34" s="146">
        <f t="shared" ca="1" si="197"/>
        <v>0</v>
      </c>
      <c r="Q34" s="146">
        <f t="shared" ca="1" si="197"/>
        <v>0</v>
      </c>
      <c r="R34" s="146">
        <f ca="1">SUBTOTAL(9,R35:R36)</f>
        <v>0</v>
      </c>
      <c r="S34" s="146">
        <f t="shared" ref="S34:Y34" ca="1" si="198">SUBTOTAL(9,S35:S36)</f>
        <v>0</v>
      </c>
      <c r="T34" s="146">
        <f t="shared" ca="1" si="198"/>
        <v>0</v>
      </c>
      <c r="U34" s="146">
        <f t="shared" ca="1" si="198"/>
        <v>0</v>
      </c>
      <c r="V34" s="146">
        <f t="shared" ca="1" si="198"/>
        <v>0</v>
      </c>
      <c r="W34" s="146">
        <f t="shared" ca="1" si="198"/>
        <v>0</v>
      </c>
      <c r="X34" s="146">
        <f t="shared" ca="1" si="198"/>
        <v>0</v>
      </c>
      <c r="Y34" s="146">
        <f t="shared" ca="1" si="198"/>
        <v>0</v>
      </c>
      <c r="Z34" s="146">
        <f ca="1">SUBTOTAL(9,Z35:Z36)</f>
        <v>0</v>
      </c>
      <c r="AA34" s="146">
        <f t="shared" ref="AA34:AG34" ca="1" si="199">SUBTOTAL(9,AA35:AA36)</f>
        <v>0</v>
      </c>
      <c r="AB34" s="146">
        <f t="shared" ca="1" si="199"/>
        <v>0</v>
      </c>
      <c r="AC34" s="146">
        <f t="shared" ca="1" si="199"/>
        <v>0</v>
      </c>
      <c r="AD34" s="146">
        <f t="shared" ca="1" si="199"/>
        <v>0</v>
      </c>
      <c r="AE34" s="146">
        <f t="shared" ca="1" si="199"/>
        <v>0</v>
      </c>
      <c r="AF34" s="146">
        <f t="shared" ca="1" si="199"/>
        <v>0</v>
      </c>
      <c r="AG34" s="146">
        <f t="shared" ca="1" si="199"/>
        <v>0</v>
      </c>
      <c r="AH34" s="146">
        <f ca="1">SUBTOTAL(9,AH35:AH36)</f>
        <v>0</v>
      </c>
      <c r="AI34" s="146">
        <f t="shared" ref="AI34:AO34" ca="1" si="200">SUBTOTAL(9,AI35:AI36)</f>
        <v>0</v>
      </c>
      <c r="AJ34" s="146">
        <f t="shared" ca="1" si="200"/>
        <v>0</v>
      </c>
      <c r="AK34" s="146">
        <f t="shared" ca="1" si="200"/>
        <v>0</v>
      </c>
      <c r="AL34" s="146">
        <f t="shared" ca="1" si="200"/>
        <v>0</v>
      </c>
      <c r="AM34" s="146">
        <f t="shared" ca="1" si="200"/>
        <v>0</v>
      </c>
      <c r="AN34" s="146">
        <f t="shared" ca="1" si="200"/>
        <v>0</v>
      </c>
      <c r="AO34" s="146">
        <f t="shared" ca="1" si="200"/>
        <v>0</v>
      </c>
      <c r="AP34" s="146">
        <f ca="1">SUBTOTAL(9,AP35:AP36)</f>
        <v>0</v>
      </c>
      <c r="AQ34" s="146">
        <f t="shared" ref="AQ34:AW34" ca="1" si="201">SUBTOTAL(9,AQ35:AQ36)</f>
        <v>0</v>
      </c>
      <c r="AR34" s="146">
        <f t="shared" ca="1" si="201"/>
        <v>0</v>
      </c>
      <c r="AS34" s="146">
        <f t="shared" ca="1" si="201"/>
        <v>0</v>
      </c>
      <c r="AT34" s="146">
        <f t="shared" ca="1" si="201"/>
        <v>0</v>
      </c>
      <c r="AU34" s="146">
        <f t="shared" ca="1" si="201"/>
        <v>0</v>
      </c>
      <c r="AV34" s="146">
        <f t="shared" ca="1" si="201"/>
        <v>0</v>
      </c>
      <c r="AW34" s="146">
        <f t="shared" ca="1" si="201"/>
        <v>0</v>
      </c>
      <c r="AX34" s="146">
        <f ca="1">SUBTOTAL(9,AX35:AX36)</f>
        <v>0</v>
      </c>
      <c r="AY34" s="146">
        <f t="shared" ref="AY34:BD34" ca="1" si="202">SUBTOTAL(9,AY35:AY36)</f>
        <v>0</v>
      </c>
      <c r="AZ34" s="146">
        <f t="shared" ca="1" si="202"/>
        <v>0</v>
      </c>
      <c r="BA34" s="146">
        <f t="shared" ca="1" si="202"/>
        <v>0</v>
      </c>
      <c r="BB34" s="146">
        <f t="shared" ca="1" si="202"/>
        <v>0</v>
      </c>
      <c r="BC34" s="146">
        <f t="shared" ca="1" si="202"/>
        <v>0</v>
      </c>
      <c r="BD34" s="146">
        <f t="shared" ca="1" si="202"/>
        <v>0</v>
      </c>
      <c r="BE34" s="146">
        <f t="shared" ref="BE34" ca="1" si="203">SUBTOTAL(9,BE35:BE36)</f>
        <v>0</v>
      </c>
      <c r="BF34" s="146">
        <f ca="1">SUBTOTAL(9,BF35:BF36)</f>
        <v>0</v>
      </c>
      <c r="BG34" s="146">
        <f t="shared" ref="BG34:BM34" ca="1" si="204">SUBTOTAL(9,BG35:BG36)</f>
        <v>0</v>
      </c>
      <c r="BH34" s="146">
        <f t="shared" ca="1" si="204"/>
        <v>0</v>
      </c>
      <c r="BI34" s="146">
        <f t="shared" ca="1" si="204"/>
        <v>0</v>
      </c>
      <c r="BJ34" s="146">
        <f t="shared" ca="1" si="204"/>
        <v>0</v>
      </c>
      <c r="BK34" s="146">
        <f t="shared" ca="1" si="204"/>
        <v>0</v>
      </c>
      <c r="BL34" s="146">
        <f t="shared" ca="1" si="204"/>
        <v>0</v>
      </c>
      <c r="BM34" s="146">
        <f t="shared" ca="1" si="204"/>
        <v>0</v>
      </c>
      <c r="BN34" s="146">
        <f ca="1">SUBTOTAL(9,BN35:BN36)</f>
        <v>0</v>
      </c>
      <c r="BO34" s="146">
        <f t="shared" ref="BO34" ca="1" si="205">SUBTOTAL(9,BO35:BO36)</f>
        <v>0</v>
      </c>
      <c r="BP34" s="146">
        <f t="shared" ref="BP34" ca="1" si="206">SUBTOTAL(9,BP35:BP36)</f>
        <v>0</v>
      </c>
      <c r="BQ34" s="146">
        <f t="shared" ref="BQ34" ca="1" si="207">SUBTOTAL(9,BQ35:BQ36)</f>
        <v>0</v>
      </c>
      <c r="BR34" s="146">
        <f t="shared" ref="BR34:BU34" ca="1" si="208">SUBTOTAL(9,BR35:BR36)</f>
        <v>0</v>
      </c>
      <c r="BS34" s="146">
        <f t="shared" ca="1" si="208"/>
        <v>0</v>
      </c>
      <c r="BT34" s="146">
        <f t="shared" ca="1" si="208"/>
        <v>0</v>
      </c>
      <c r="BU34" s="146">
        <f t="shared" ca="1" si="208"/>
        <v>0</v>
      </c>
      <c r="BV34" s="146">
        <f ca="1">SUBTOTAL(9,BV35:BV36)</f>
        <v>0</v>
      </c>
      <c r="BW34" s="146">
        <f t="shared" ref="BW34:CC34" ca="1" si="209">SUBTOTAL(9,BW35:BW36)</f>
        <v>0</v>
      </c>
      <c r="BX34" s="146">
        <f t="shared" ca="1" si="209"/>
        <v>0</v>
      </c>
      <c r="BY34" s="146">
        <f t="shared" ca="1" si="209"/>
        <v>0</v>
      </c>
      <c r="BZ34" s="146">
        <f t="shared" ca="1" si="209"/>
        <v>0</v>
      </c>
      <c r="CA34" s="146">
        <f t="shared" ca="1" si="209"/>
        <v>0</v>
      </c>
      <c r="CB34" s="146">
        <f t="shared" ca="1" si="209"/>
        <v>0</v>
      </c>
      <c r="CC34" s="146">
        <f t="shared" ca="1" si="209"/>
        <v>0</v>
      </c>
      <c r="CD34" s="146">
        <f ca="1">SUBTOTAL(9,CD35:CD36)</f>
        <v>0</v>
      </c>
      <c r="CE34" s="146">
        <f t="shared" ref="CE34:CK34" ca="1" si="210">SUBTOTAL(9,CE35:CE36)</f>
        <v>0</v>
      </c>
      <c r="CF34" s="146">
        <f t="shared" ca="1" si="210"/>
        <v>0</v>
      </c>
      <c r="CG34" s="146">
        <f t="shared" ca="1" si="210"/>
        <v>0</v>
      </c>
      <c r="CH34" s="146">
        <f t="shared" ca="1" si="210"/>
        <v>0</v>
      </c>
      <c r="CI34" s="146">
        <f t="shared" ca="1" si="210"/>
        <v>0</v>
      </c>
      <c r="CJ34" s="146">
        <f t="shared" ca="1" si="210"/>
        <v>0</v>
      </c>
      <c r="CK34" s="146">
        <f t="shared" ca="1" si="210"/>
        <v>0</v>
      </c>
      <c r="CL34" s="146">
        <f ca="1">SUBTOTAL(9,CL35:CL36)</f>
        <v>0</v>
      </c>
      <c r="CM34" s="146">
        <f t="shared" ref="CM34:CS34" ca="1" si="211">SUBTOTAL(9,CM35:CM36)</f>
        <v>0</v>
      </c>
      <c r="CN34" s="146">
        <f t="shared" ca="1" si="211"/>
        <v>0</v>
      </c>
      <c r="CO34" s="146">
        <f t="shared" ca="1" si="211"/>
        <v>0</v>
      </c>
      <c r="CP34" s="146">
        <f t="shared" ca="1" si="211"/>
        <v>0</v>
      </c>
      <c r="CQ34" s="146">
        <f t="shared" ca="1" si="211"/>
        <v>0</v>
      </c>
      <c r="CR34" s="146">
        <f t="shared" ca="1" si="211"/>
        <v>0</v>
      </c>
      <c r="CS34" s="144">
        <f t="shared" ca="1" si="211"/>
        <v>0</v>
      </c>
      <c r="CT34" s="145">
        <f ca="1">SUBTOTAL(9,CT35:CT36)</f>
        <v>0</v>
      </c>
      <c r="CU34" s="146">
        <f t="shared" ref="CU34:CZ34" ca="1" si="212">SUBTOTAL(9,CU35:CU36)</f>
        <v>0</v>
      </c>
      <c r="CV34" s="146">
        <f t="shared" ca="1" si="212"/>
        <v>0</v>
      </c>
      <c r="CW34" s="146">
        <f t="shared" ca="1" si="212"/>
        <v>0</v>
      </c>
      <c r="CX34" s="146">
        <f t="shared" ca="1" si="212"/>
        <v>0</v>
      </c>
      <c r="CY34" s="146">
        <f t="shared" ca="1" si="212"/>
        <v>0</v>
      </c>
      <c r="CZ34" s="144">
        <f t="shared" ca="1" si="212"/>
        <v>0</v>
      </c>
      <c r="DA34" s="130"/>
    </row>
    <row r="35" spans="3:105" outlineLevel="1">
      <c r="C35" s="80"/>
      <c r="D35" s="81" t="s">
        <v>173</v>
      </c>
      <c r="E35" s="141">
        <f t="shared" ca="1" si="65"/>
        <v>0</v>
      </c>
      <c r="F35" s="142">
        <f t="shared" ca="1" si="66"/>
        <v>0</v>
      </c>
      <c r="G35" s="141">
        <f t="shared" ca="1" si="67"/>
        <v>0</v>
      </c>
      <c r="H35" s="130"/>
      <c r="I35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$C35,
      INDIRECT("'Cash Out-" &amp; PROPER(TEXT(I$3,"mmm yy")) &amp; "'!C:C"),
      0
    )
  ),
  "-"
)</f>
        <v>-</v>
      </c>
      <c r="J35" s="143" t="str">
        <f t="shared" ref="J35:P36" ca="1" si="213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$C35,
      INDIRECT("'Cash Out-" &amp; PROPER(TEXT($I$3,"mmm yy")) &amp; "'!C:C"),
      0
    )
  ),
  "-"
)</f>
        <v>-</v>
      </c>
      <c r="K35" s="143" t="str">
        <f t="shared" ca="1" si="213"/>
        <v>-</v>
      </c>
      <c r="L35" s="143" t="str">
        <f t="shared" ca="1" si="213"/>
        <v>-</v>
      </c>
      <c r="M35" s="143" t="str">
        <f t="shared" ca="1" si="213"/>
        <v>-</v>
      </c>
      <c r="N35" s="143" t="str">
        <f t="shared" ca="1" si="213"/>
        <v>-</v>
      </c>
      <c r="O35" s="143" t="str">
        <f t="shared" ca="1" si="213"/>
        <v>-</v>
      </c>
      <c r="P35" s="143" t="str">
        <f t="shared" ca="1" si="213"/>
        <v>-</v>
      </c>
      <c r="Q35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$C35,
      INDIRECT("'Cash Out-" &amp; PROPER(TEXT(Q$3,"mmm yy")) &amp; "'!C:C"),
      0
    )
  ),
  "-"
)</f>
        <v>-</v>
      </c>
      <c r="R35" s="143" t="str">
        <f t="shared" ref="R35:X36" ca="1" si="214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$C35,
      INDIRECT("'Cash Out-" &amp; PROPER(TEXT($Q$3,"mmm yy")) &amp; "'!C:C"),
      0
    )
  ),
  "-"
)</f>
        <v>-</v>
      </c>
      <c r="S35" s="143" t="str">
        <f t="shared" ca="1" si="214"/>
        <v>-</v>
      </c>
      <c r="T35" s="143" t="str">
        <f t="shared" ca="1" si="214"/>
        <v>-</v>
      </c>
      <c r="U35" s="143" t="str">
        <f t="shared" ca="1" si="214"/>
        <v>-</v>
      </c>
      <c r="V35" s="143" t="str">
        <f t="shared" ca="1" si="214"/>
        <v>-</v>
      </c>
      <c r="W35" s="143" t="str">
        <f t="shared" ca="1" si="214"/>
        <v>-</v>
      </c>
      <c r="X35" s="143" t="str">
        <f t="shared" ca="1" si="214"/>
        <v>-</v>
      </c>
      <c r="Y35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$C35,
      INDIRECT("'Cash Out-" &amp; PROPER(TEXT(Y$3,"mmm yy")) &amp; "'!C:C"),
      0
    )
  ),
  "-"
)</f>
        <v>-</v>
      </c>
      <c r="Z35" s="143" t="str">
        <f t="shared" ref="Z35:AF36" ca="1" si="215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$C35,
      INDIRECT("'Cash Out-" &amp; PROPER(TEXT($Y$3,"mmm yy")) &amp; "'!C:C"),
      0
    )
  ),
  "-"
)</f>
        <v>-</v>
      </c>
      <c r="AA35" s="143" t="str">
        <f t="shared" ca="1" si="215"/>
        <v>-</v>
      </c>
      <c r="AB35" s="143" t="str">
        <f t="shared" ca="1" si="215"/>
        <v>-</v>
      </c>
      <c r="AC35" s="143" t="str">
        <f t="shared" ca="1" si="215"/>
        <v>-</v>
      </c>
      <c r="AD35" s="143" t="str">
        <f t="shared" ca="1" si="215"/>
        <v>-</v>
      </c>
      <c r="AE35" s="143" t="str">
        <f t="shared" ca="1" si="215"/>
        <v>-</v>
      </c>
      <c r="AF35" s="143" t="str">
        <f t="shared" ca="1" si="215"/>
        <v>-</v>
      </c>
      <c r="AG35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$C35,
      INDIRECT("'Cash Out-" &amp; PROPER(TEXT(AG$3,"mmm yy")) &amp; "'!C:C"),
      0
    )
  ),
  "-"
)</f>
        <v>-</v>
      </c>
      <c r="AH35" s="143" t="str">
        <f t="shared" ref="AH35:AN36" ca="1" si="216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$C35,
      INDIRECT("'Cash Out-" &amp; PROPER(TEXT($AG$3,"mmm yy")) &amp; "'!C:C"),
      0
    )
  ),
  "-"
)</f>
        <v>-</v>
      </c>
      <c r="AI35" s="143" t="str">
        <f t="shared" ca="1" si="216"/>
        <v>-</v>
      </c>
      <c r="AJ35" s="143" t="str">
        <f t="shared" ca="1" si="216"/>
        <v>-</v>
      </c>
      <c r="AK35" s="143" t="str">
        <f t="shared" ca="1" si="216"/>
        <v>-</v>
      </c>
      <c r="AL35" s="143" t="str">
        <f t="shared" ca="1" si="216"/>
        <v>-</v>
      </c>
      <c r="AM35" s="143" t="str">
        <f t="shared" ca="1" si="216"/>
        <v>-</v>
      </c>
      <c r="AN35" s="143" t="str">
        <f t="shared" ca="1" si="216"/>
        <v>-</v>
      </c>
      <c r="AO35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$C35,
      INDIRECT("'Cash Out-" &amp; PROPER(TEXT(AO$3,"mmm yy")) &amp; "'!C:C"),
      0
    )
  ),
  "-"
)</f>
        <v>-</v>
      </c>
      <c r="AP35" s="143" t="str">
        <f t="shared" ref="AP35:AV36" ca="1" si="217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$C35,
      INDIRECT("'Cash Out-" &amp; PROPER(TEXT($AO$3,"mmm yy")) &amp; "'!C:C"),
      0
    )
  ),
  "-"
)</f>
        <v>-</v>
      </c>
      <c r="AQ35" s="143" t="str">
        <f t="shared" ca="1" si="217"/>
        <v>-</v>
      </c>
      <c r="AR35" s="143" t="str">
        <f t="shared" ca="1" si="217"/>
        <v>-</v>
      </c>
      <c r="AS35" s="143" t="str">
        <f t="shared" ca="1" si="217"/>
        <v>-</v>
      </c>
      <c r="AT35" s="143" t="str">
        <f t="shared" ca="1" si="217"/>
        <v>-</v>
      </c>
      <c r="AU35" s="143" t="str">
        <f t="shared" ca="1" si="217"/>
        <v>-</v>
      </c>
      <c r="AV35" s="143" t="str">
        <f t="shared" ca="1" si="217"/>
        <v>-</v>
      </c>
      <c r="AW35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$C35,
      INDIRECT("'Cash Out-" &amp; PROPER(TEXT(AW$3,"mmm yy")) &amp; "'!C:C"),
      0
    )
  ),
  "-"
)</f>
        <v>-</v>
      </c>
      <c r="AX35" s="143" t="str">
        <f t="shared" ref="AX35:BD36" ca="1" si="218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$C35,
      INDIRECT("'Cash Out-" &amp; PROPER(TEXT($AW$3,"mmm yy")) &amp; "'!C:C"),
      0
    )
  ),
  "-"
)</f>
        <v>-</v>
      </c>
      <c r="AY35" s="143" t="str">
        <f t="shared" ca="1" si="218"/>
        <v>-</v>
      </c>
      <c r="AZ35" s="143" t="str">
        <f t="shared" ca="1" si="218"/>
        <v>-</v>
      </c>
      <c r="BA35" s="143" t="str">
        <f t="shared" ca="1" si="218"/>
        <v>-</v>
      </c>
      <c r="BB35" s="143" t="str">
        <f t="shared" ca="1" si="218"/>
        <v>-</v>
      </c>
      <c r="BC35" s="143" t="str">
        <f t="shared" ca="1" si="218"/>
        <v>-</v>
      </c>
      <c r="BD35" s="143" t="str">
        <f t="shared" ca="1" si="218"/>
        <v>-</v>
      </c>
      <c r="BE35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$C35,
      INDIRECT("'Cash Out-" &amp; PROPER(TEXT(BE$3,"mmm yy")) &amp; "'!C:C"),
      0
    )
  ),
  "-"
)</f>
        <v>-</v>
      </c>
      <c r="BF35" s="143" t="str">
        <f t="shared" ref="BF35:BL36" ca="1" si="219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$C35,
      INDIRECT("'Cash Out-" &amp; PROPER(TEXT($BE$3,"mmm yy")) &amp; "'!C:C"),
      0
    )
  ),
  "-"
)</f>
        <v>-</v>
      </c>
      <c r="BG35" s="143" t="str">
        <f t="shared" ca="1" si="219"/>
        <v>-</v>
      </c>
      <c r="BH35" s="143" t="str">
        <f t="shared" ca="1" si="219"/>
        <v>-</v>
      </c>
      <c r="BI35" s="143" t="str">
        <f t="shared" ca="1" si="219"/>
        <v>-</v>
      </c>
      <c r="BJ35" s="143" t="str">
        <f t="shared" ca="1" si="219"/>
        <v>-</v>
      </c>
      <c r="BK35" s="143" t="str">
        <f t="shared" ca="1" si="219"/>
        <v>-</v>
      </c>
      <c r="BL35" s="143" t="str">
        <f t="shared" ca="1" si="219"/>
        <v>-</v>
      </c>
      <c r="BM35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$C35,
      INDIRECT("'Cash Out-" &amp; PROPER(TEXT(BM$3,"mmm yy")) &amp; "'!C:C"),
      0
    )
  ),
  "-"
)</f>
        <v>-</v>
      </c>
      <c r="BN35" s="143" t="str">
        <f t="shared" ref="BN35:BT36" ca="1" si="220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$C35,
      INDIRECT("'Cash Out-" &amp; PROPER(TEXT($BM$3,"mmm yy")) &amp; "'!C:C"),
      0
    )
  ),
  "-"
)</f>
        <v>-</v>
      </c>
      <c r="BO35" s="143" t="str">
        <f t="shared" ca="1" si="220"/>
        <v>-</v>
      </c>
      <c r="BP35" s="143" t="str">
        <f t="shared" ca="1" si="220"/>
        <v>-</v>
      </c>
      <c r="BQ35" s="143" t="str">
        <f t="shared" ca="1" si="220"/>
        <v>-</v>
      </c>
      <c r="BR35" s="143" t="str">
        <f t="shared" ca="1" si="220"/>
        <v>-</v>
      </c>
      <c r="BS35" s="143" t="str">
        <f t="shared" ca="1" si="220"/>
        <v>-</v>
      </c>
      <c r="BT35" s="143" t="str">
        <f t="shared" ca="1" si="220"/>
        <v>-</v>
      </c>
      <c r="BU35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$C35,
      INDIRECT("'Cash Out-" &amp; PROPER(TEXT(BU$3,"mmm yy")) &amp; "'!C:C"),
      0
    )
  ),
  "-"
)</f>
        <v>-</v>
      </c>
      <c r="BV35" s="143" t="str">
        <f t="shared" ref="BV35:CB36" ca="1" si="221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$C35,
      INDIRECT("'Cash Out-" &amp; PROPER(TEXT($BU$3,"mmm yy")) &amp; "'!C:C"),
      0
    )
  ),
  "-"
)</f>
        <v>-</v>
      </c>
      <c r="BW35" s="143" t="str">
        <f t="shared" ca="1" si="221"/>
        <v>-</v>
      </c>
      <c r="BX35" s="143" t="str">
        <f t="shared" ca="1" si="221"/>
        <v>-</v>
      </c>
      <c r="BY35" s="143" t="str">
        <f t="shared" ca="1" si="221"/>
        <v>-</v>
      </c>
      <c r="BZ35" s="143" t="str">
        <f t="shared" ca="1" si="221"/>
        <v>-</v>
      </c>
      <c r="CA35" s="143" t="str">
        <f t="shared" ca="1" si="221"/>
        <v>-</v>
      </c>
      <c r="CB35" s="143" t="str">
        <f t="shared" ca="1" si="221"/>
        <v>-</v>
      </c>
      <c r="CC35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$C35,
      INDIRECT("'Cash Out-" &amp; PROPER(TEXT(CC$3,"mmm yy")) &amp; "'!C:C"),
      0
    )
  ),
  "-"
)</f>
        <v>-</v>
      </c>
      <c r="CD35" s="143" t="str">
        <f t="shared" ref="CD35:CJ36" ca="1" si="222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$C35,
      INDIRECT("'Cash Out-" &amp; PROPER(TEXT($CC$3,"mmm yy")) &amp; "'!C:C"),
      0
    )
  ),
  "-"
)</f>
        <v>-</v>
      </c>
      <c r="CE35" s="143" t="str">
        <f t="shared" ca="1" si="222"/>
        <v>-</v>
      </c>
      <c r="CF35" s="143" t="str">
        <f t="shared" ca="1" si="222"/>
        <v>-</v>
      </c>
      <c r="CG35" s="143" t="str">
        <f t="shared" ca="1" si="222"/>
        <v>-</v>
      </c>
      <c r="CH35" s="143" t="str">
        <f t="shared" ca="1" si="222"/>
        <v>-</v>
      </c>
      <c r="CI35" s="143" t="str">
        <f t="shared" ca="1" si="222"/>
        <v>-</v>
      </c>
      <c r="CJ35" s="143" t="str">
        <f t="shared" ca="1" si="222"/>
        <v>-</v>
      </c>
      <c r="CK35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$C35,
      INDIRECT("'Cash Out-" &amp; PROPER(TEXT(CK$3,"mmm yy")) &amp; "'!C:C"),
      0
    )
  ),
  "-"
)</f>
        <v>-</v>
      </c>
      <c r="CL35" s="143" t="str">
        <f t="shared" ref="CL35:CR36" ca="1" si="223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$C35,
      INDIRECT("'Cash Out-" &amp; PROPER(TEXT($CK$3,"mmm yy")) &amp; "'!C:C"),
      0
    )
  ),
  "-"
)</f>
        <v>-</v>
      </c>
      <c r="CM35" s="143" t="str">
        <f t="shared" ca="1" si="223"/>
        <v>-</v>
      </c>
      <c r="CN35" s="143" t="str">
        <f t="shared" ca="1" si="223"/>
        <v>-</v>
      </c>
      <c r="CO35" s="143" t="str">
        <f t="shared" ca="1" si="223"/>
        <v>-</v>
      </c>
      <c r="CP35" s="143" t="str">
        <f t="shared" ca="1" si="223"/>
        <v>-</v>
      </c>
      <c r="CQ35" s="143" t="str">
        <f t="shared" ca="1" si="223"/>
        <v>-</v>
      </c>
      <c r="CR35" s="143" t="str">
        <f t="shared" ca="1" si="223"/>
        <v>-</v>
      </c>
      <c r="CS35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$C35,
      INDIRECT("'Cash Out-" &amp; PROPER(TEXT(CS$3,"mmm yy")) &amp; "'!C:C"),
      0
    )
  ),
  "-"
)</f>
        <v>-</v>
      </c>
      <c r="CT35" s="142" t="str">
        <f t="shared" ref="CT35:CZ36" ca="1" si="224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$C35,
      INDIRECT("'Cash Out-" &amp; PROPER(TEXT($CS$3,"mmm yy")) &amp; "'!C:C"),
      0
    )
  ),
  "-"
)</f>
        <v>-</v>
      </c>
      <c r="CU35" s="143" t="str">
        <f t="shared" ca="1" si="224"/>
        <v>-</v>
      </c>
      <c r="CV35" s="143" t="str">
        <f t="shared" ca="1" si="224"/>
        <v>-</v>
      </c>
      <c r="CW35" s="143" t="str">
        <f t="shared" ca="1" si="224"/>
        <v>-</v>
      </c>
      <c r="CX35" s="143" t="str">
        <f t="shared" ca="1" si="224"/>
        <v>-</v>
      </c>
      <c r="CY35" s="143" t="str">
        <f t="shared" ca="1" si="224"/>
        <v>-</v>
      </c>
      <c r="CZ35" s="141" t="str">
        <f t="shared" ca="1" si="224"/>
        <v>-</v>
      </c>
      <c r="DA35" s="130"/>
    </row>
    <row r="36" spans="3:105" outlineLevel="1">
      <c r="C36" s="83"/>
      <c r="D36" s="68" t="s">
        <v>174</v>
      </c>
      <c r="E36" s="141">
        <f t="shared" ca="1" si="65"/>
        <v>0</v>
      </c>
      <c r="F36" s="142">
        <f t="shared" ca="1" si="66"/>
        <v>0</v>
      </c>
      <c r="G36" s="141">
        <f t="shared" ca="1" si="67"/>
        <v>0</v>
      </c>
      <c r="H36" s="130"/>
      <c r="I36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$C36,
      INDIRECT("'Cash Out-" &amp; PROPER(TEXT(I$3,"mmm yy")) &amp; "'!C:C"),
      0
    )
  ),
  "-"
)</f>
        <v>-</v>
      </c>
      <c r="J36" s="143" t="str">
        <f t="shared" ca="1" si="213"/>
        <v>-</v>
      </c>
      <c r="K36" s="143" t="str">
        <f t="shared" ca="1" si="213"/>
        <v>-</v>
      </c>
      <c r="L36" s="143" t="str">
        <f t="shared" ca="1" si="213"/>
        <v>-</v>
      </c>
      <c r="M36" s="143" t="str">
        <f t="shared" ca="1" si="213"/>
        <v>-</v>
      </c>
      <c r="N36" s="143" t="str">
        <f t="shared" ca="1" si="213"/>
        <v>-</v>
      </c>
      <c r="O36" s="143" t="str">
        <f t="shared" ca="1" si="213"/>
        <v>-</v>
      </c>
      <c r="P36" s="143" t="str">
        <f t="shared" ca="1" si="213"/>
        <v>-</v>
      </c>
      <c r="Q36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$C36,
      INDIRECT("'Cash Out-" &amp; PROPER(TEXT(Q$3,"mmm yy")) &amp; "'!C:C"),
      0
    )
  ),
  "-"
)</f>
        <v>-</v>
      </c>
      <c r="R36" s="143" t="str">
        <f t="shared" ca="1" si="214"/>
        <v>-</v>
      </c>
      <c r="S36" s="143" t="str">
        <f t="shared" ca="1" si="214"/>
        <v>-</v>
      </c>
      <c r="T36" s="143" t="str">
        <f t="shared" ca="1" si="214"/>
        <v>-</v>
      </c>
      <c r="U36" s="143" t="str">
        <f t="shared" ca="1" si="214"/>
        <v>-</v>
      </c>
      <c r="V36" s="143" t="str">
        <f t="shared" ca="1" si="214"/>
        <v>-</v>
      </c>
      <c r="W36" s="143" t="str">
        <f t="shared" ca="1" si="214"/>
        <v>-</v>
      </c>
      <c r="X36" s="143" t="str">
        <f t="shared" ca="1" si="214"/>
        <v>-</v>
      </c>
      <c r="Y36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$C36,
      INDIRECT("'Cash Out-" &amp; PROPER(TEXT(Y$3,"mmm yy")) &amp; "'!C:C"),
      0
    )
  ),
  "-"
)</f>
        <v>-</v>
      </c>
      <c r="Z36" s="143" t="str">
        <f t="shared" ca="1" si="215"/>
        <v>-</v>
      </c>
      <c r="AA36" s="143" t="str">
        <f t="shared" ca="1" si="215"/>
        <v>-</v>
      </c>
      <c r="AB36" s="143" t="str">
        <f t="shared" ca="1" si="215"/>
        <v>-</v>
      </c>
      <c r="AC36" s="143" t="str">
        <f t="shared" ca="1" si="215"/>
        <v>-</v>
      </c>
      <c r="AD36" s="143" t="str">
        <f t="shared" ca="1" si="215"/>
        <v>-</v>
      </c>
      <c r="AE36" s="143" t="str">
        <f t="shared" ca="1" si="215"/>
        <v>-</v>
      </c>
      <c r="AF36" s="143" t="str">
        <f t="shared" ca="1" si="215"/>
        <v>-</v>
      </c>
      <c r="AG36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$C36,
      INDIRECT("'Cash Out-" &amp; PROPER(TEXT(AG$3,"mmm yy")) &amp; "'!C:C"),
      0
    )
  ),
  "-"
)</f>
        <v>-</v>
      </c>
      <c r="AH36" s="143" t="str">
        <f t="shared" ca="1" si="216"/>
        <v>-</v>
      </c>
      <c r="AI36" s="143" t="str">
        <f t="shared" ca="1" si="216"/>
        <v>-</v>
      </c>
      <c r="AJ36" s="143" t="str">
        <f t="shared" ca="1" si="216"/>
        <v>-</v>
      </c>
      <c r="AK36" s="143" t="str">
        <f t="shared" ca="1" si="216"/>
        <v>-</v>
      </c>
      <c r="AL36" s="143" t="str">
        <f t="shared" ca="1" si="216"/>
        <v>-</v>
      </c>
      <c r="AM36" s="143" t="str">
        <f t="shared" ca="1" si="216"/>
        <v>-</v>
      </c>
      <c r="AN36" s="143" t="str">
        <f t="shared" ca="1" si="216"/>
        <v>-</v>
      </c>
      <c r="AO36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$C36,
      INDIRECT("'Cash Out-" &amp; PROPER(TEXT(AO$3,"mmm yy")) &amp; "'!C:C"),
      0
    )
  ),
  "-"
)</f>
        <v>-</v>
      </c>
      <c r="AP36" s="143" t="str">
        <f t="shared" ca="1" si="217"/>
        <v>-</v>
      </c>
      <c r="AQ36" s="143" t="str">
        <f t="shared" ca="1" si="217"/>
        <v>-</v>
      </c>
      <c r="AR36" s="143" t="str">
        <f t="shared" ca="1" si="217"/>
        <v>-</v>
      </c>
      <c r="AS36" s="143" t="str">
        <f t="shared" ca="1" si="217"/>
        <v>-</v>
      </c>
      <c r="AT36" s="143" t="str">
        <f t="shared" ca="1" si="217"/>
        <v>-</v>
      </c>
      <c r="AU36" s="143" t="str">
        <f t="shared" ca="1" si="217"/>
        <v>-</v>
      </c>
      <c r="AV36" s="143" t="str">
        <f t="shared" ca="1" si="217"/>
        <v>-</v>
      </c>
      <c r="AW36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$C36,
      INDIRECT("'Cash Out-" &amp; PROPER(TEXT(AW$3,"mmm yy")) &amp; "'!C:C"),
      0
    )
  ),
  "-"
)</f>
        <v>-</v>
      </c>
      <c r="AX36" s="143" t="str">
        <f t="shared" ca="1" si="218"/>
        <v>-</v>
      </c>
      <c r="AY36" s="143" t="str">
        <f t="shared" ca="1" si="218"/>
        <v>-</v>
      </c>
      <c r="AZ36" s="143" t="str">
        <f t="shared" ca="1" si="218"/>
        <v>-</v>
      </c>
      <c r="BA36" s="143" t="str">
        <f t="shared" ca="1" si="218"/>
        <v>-</v>
      </c>
      <c r="BB36" s="143" t="str">
        <f t="shared" ca="1" si="218"/>
        <v>-</v>
      </c>
      <c r="BC36" s="143" t="str">
        <f t="shared" ca="1" si="218"/>
        <v>-</v>
      </c>
      <c r="BD36" s="143" t="str">
        <f t="shared" ca="1" si="218"/>
        <v>-</v>
      </c>
      <c r="BE36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$C36,
      INDIRECT("'Cash Out-" &amp; PROPER(TEXT(BE$3,"mmm yy")) &amp; "'!C:C"),
      0
    )
  ),
  "-"
)</f>
        <v>-</v>
      </c>
      <c r="BF36" s="143" t="str">
        <f t="shared" ca="1" si="219"/>
        <v>-</v>
      </c>
      <c r="BG36" s="143" t="str">
        <f t="shared" ca="1" si="219"/>
        <v>-</v>
      </c>
      <c r="BH36" s="143" t="str">
        <f t="shared" ca="1" si="219"/>
        <v>-</v>
      </c>
      <c r="BI36" s="143" t="str">
        <f t="shared" ca="1" si="219"/>
        <v>-</v>
      </c>
      <c r="BJ36" s="143" t="str">
        <f t="shared" ca="1" si="219"/>
        <v>-</v>
      </c>
      <c r="BK36" s="143" t="str">
        <f t="shared" ca="1" si="219"/>
        <v>-</v>
      </c>
      <c r="BL36" s="143" t="str">
        <f t="shared" ca="1" si="219"/>
        <v>-</v>
      </c>
      <c r="BM36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$C36,
      INDIRECT("'Cash Out-" &amp; PROPER(TEXT(BM$3,"mmm yy")) &amp; "'!C:C"),
      0
    )
  ),
  "-"
)</f>
        <v>-</v>
      </c>
      <c r="BN36" s="143" t="str">
        <f t="shared" ca="1" si="220"/>
        <v>-</v>
      </c>
      <c r="BO36" s="143" t="str">
        <f t="shared" ca="1" si="220"/>
        <v>-</v>
      </c>
      <c r="BP36" s="143" t="str">
        <f t="shared" ca="1" si="220"/>
        <v>-</v>
      </c>
      <c r="BQ36" s="143" t="str">
        <f t="shared" ca="1" si="220"/>
        <v>-</v>
      </c>
      <c r="BR36" s="143" t="str">
        <f t="shared" ca="1" si="220"/>
        <v>-</v>
      </c>
      <c r="BS36" s="143" t="str">
        <f t="shared" ca="1" si="220"/>
        <v>-</v>
      </c>
      <c r="BT36" s="143" t="str">
        <f t="shared" ca="1" si="220"/>
        <v>-</v>
      </c>
      <c r="BU36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$C36,
      INDIRECT("'Cash Out-" &amp; PROPER(TEXT(BU$3,"mmm yy")) &amp; "'!C:C"),
      0
    )
  ),
  "-"
)</f>
        <v>-</v>
      </c>
      <c r="BV36" s="143" t="str">
        <f t="shared" ca="1" si="221"/>
        <v>-</v>
      </c>
      <c r="BW36" s="143" t="str">
        <f t="shared" ca="1" si="221"/>
        <v>-</v>
      </c>
      <c r="BX36" s="143" t="str">
        <f t="shared" ca="1" si="221"/>
        <v>-</v>
      </c>
      <c r="BY36" s="143" t="str">
        <f t="shared" ca="1" si="221"/>
        <v>-</v>
      </c>
      <c r="BZ36" s="143" t="str">
        <f t="shared" ca="1" si="221"/>
        <v>-</v>
      </c>
      <c r="CA36" s="143" t="str">
        <f t="shared" ca="1" si="221"/>
        <v>-</v>
      </c>
      <c r="CB36" s="143" t="str">
        <f t="shared" ca="1" si="221"/>
        <v>-</v>
      </c>
      <c r="CC36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$C36,
      INDIRECT("'Cash Out-" &amp; PROPER(TEXT(CC$3,"mmm yy")) &amp; "'!C:C"),
      0
    )
  ),
  "-"
)</f>
        <v>-</v>
      </c>
      <c r="CD36" s="143" t="str">
        <f t="shared" ca="1" si="222"/>
        <v>-</v>
      </c>
      <c r="CE36" s="143" t="str">
        <f t="shared" ca="1" si="222"/>
        <v>-</v>
      </c>
      <c r="CF36" s="143" t="str">
        <f t="shared" ca="1" si="222"/>
        <v>-</v>
      </c>
      <c r="CG36" s="143" t="str">
        <f t="shared" ca="1" si="222"/>
        <v>-</v>
      </c>
      <c r="CH36" s="143" t="str">
        <f t="shared" ca="1" si="222"/>
        <v>-</v>
      </c>
      <c r="CI36" s="143" t="str">
        <f t="shared" ca="1" si="222"/>
        <v>-</v>
      </c>
      <c r="CJ36" s="143" t="str">
        <f t="shared" ca="1" si="222"/>
        <v>-</v>
      </c>
      <c r="CK36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$C36,
      INDIRECT("'Cash Out-" &amp; PROPER(TEXT(CK$3,"mmm yy")) &amp; "'!C:C"),
      0
    )
  ),
  "-"
)</f>
        <v>-</v>
      </c>
      <c r="CL36" s="143" t="str">
        <f t="shared" ca="1" si="223"/>
        <v>-</v>
      </c>
      <c r="CM36" s="143" t="str">
        <f t="shared" ca="1" si="223"/>
        <v>-</v>
      </c>
      <c r="CN36" s="143" t="str">
        <f t="shared" ca="1" si="223"/>
        <v>-</v>
      </c>
      <c r="CO36" s="143" t="str">
        <f t="shared" ca="1" si="223"/>
        <v>-</v>
      </c>
      <c r="CP36" s="143" t="str">
        <f t="shared" ca="1" si="223"/>
        <v>-</v>
      </c>
      <c r="CQ36" s="143" t="str">
        <f t="shared" ca="1" si="223"/>
        <v>-</v>
      </c>
      <c r="CR36" s="143" t="str">
        <f t="shared" ca="1" si="223"/>
        <v>-</v>
      </c>
      <c r="CS36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$C36,
      INDIRECT("'Cash Out-" &amp; PROPER(TEXT(CS$3,"mmm yy")) &amp; "'!C:C"),
      0
    )
  ),
  "-"
)</f>
        <v>-</v>
      </c>
      <c r="CT36" s="142" t="str">
        <f t="shared" ca="1" si="224"/>
        <v>-</v>
      </c>
      <c r="CU36" s="143" t="str">
        <f t="shared" ca="1" si="224"/>
        <v>-</v>
      </c>
      <c r="CV36" s="143" t="str">
        <f t="shared" ca="1" si="224"/>
        <v>-</v>
      </c>
      <c r="CW36" s="143" t="str">
        <f t="shared" ca="1" si="224"/>
        <v>-</v>
      </c>
      <c r="CX36" s="143" t="str">
        <f t="shared" ca="1" si="224"/>
        <v>-</v>
      </c>
      <c r="CY36" s="143" t="str">
        <f t="shared" ca="1" si="224"/>
        <v>-</v>
      </c>
      <c r="CZ36" s="141" t="str">
        <f t="shared" ca="1" si="224"/>
        <v>-</v>
      </c>
      <c r="DA36" s="130"/>
    </row>
    <row r="37" spans="3:105">
      <c r="C37" s="84" t="s">
        <v>240</v>
      </c>
      <c r="D37" s="76" t="s">
        <v>175</v>
      </c>
      <c r="E37" s="147">
        <f t="shared" ca="1" si="65"/>
        <v>34892997945</v>
      </c>
      <c r="F37" s="148">
        <f t="shared" ca="1" si="66"/>
        <v>60705900</v>
      </c>
      <c r="G37" s="147">
        <f t="shared" ca="1" si="67"/>
        <v>272069548186.76917</v>
      </c>
      <c r="H37" s="130"/>
      <c r="I37" s="148">
        <f t="shared" ref="I37" ca="1" si="225">SUBTOTAL(9,I13:I36)</f>
        <v>0</v>
      </c>
      <c r="J37" s="149">
        <f ca="1">SUBTOTAL(9,J13:J36)</f>
        <v>0</v>
      </c>
      <c r="K37" s="149">
        <f t="shared" ref="K37:Q37" ca="1" si="226">SUBTOTAL(9,K13:K36)</f>
        <v>0</v>
      </c>
      <c r="L37" s="149">
        <f t="shared" ca="1" si="226"/>
        <v>0</v>
      </c>
      <c r="M37" s="149">
        <f t="shared" ca="1" si="226"/>
        <v>0</v>
      </c>
      <c r="N37" s="149">
        <f t="shared" ca="1" si="226"/>
        <v>0</v>
      </c>
      <c r="O37" s="149">
        <f t="shared" ca="1" si="226"/>
        <v>0</v>
      </c>
      <c r="P37" s="149">
        <f t="shared" ca="1" si="226"/>
        <v>0</v>
      </c>
      <c r="Q37" s="149">
        <f t="shared" ca="1" si="226"/>
        <v>0</v>
      </c>
      <c r="R37" s="149">
        <f ca="1">SUBTOTAL(9,R13:R36)</f>
        <v>0</v>
      </c>
      <c r="S37" s="149">
        <f t="shared" ref="S37:Y37" ca="1" si="227">SUBTOTAL(9,S13:S36)</f>
        <v>0</v>
      </c>
      <c r="T37" s="149">
        <f t="shared" ca="1" si="227"/>
        <v>0</v>
      </c>
      <c r="U37" s="149">
        <f t="shared" ca="1" si="227"/>
        <v>0</v>
      </c>
      <c r="V37" s="149">
        <f t="shared" ca="1" si="227"/>
        <v>0</v>
      </c>
      <c r="W37" s="149">
        <f t="shared" ca="1" si="227"/>
        <v>0</v>
      </c>
      <c r="X37" s="149">
        <f t="shared" ca="1" si="227"/>
        <v>31467286051.338509</v>
      </c>
      <c r="Y37" s="149">
        <f t="shared" ca="1" si="227"/>
        <v>0</v>
      </c>
      <c r="Z37" s="149">
        <f ca="1">SUBTOTAL(9,Z13:Z36)</f>
        <v>0</v>
      </c>
      <c r="AA37" s="149">
        <f t="shared" ref="AA37:AG37" ca="1" si="228">SUBTOTAL(9,AA13:AA36)</f>
        <v>0</v>
      </c>
      <c r="AB37" s="149">
        <f t="shared" ca="1" si="228"/>
        <v>0</v>
      </c>
      <c r="AC37" s="149">
        <f t="shared" ca="1" si="228"/>
        <v>0</v>
      </c>
      <c r="AD37" s="149">
        <f t="shared" ca="1" si="228"/>
        <v>0</v>
      </c>
      <c r="AE37" s="149">
        <f t="shared" ca="1" si="228"/>
        <v>0</v>
      </c>
      <c r="AF37" s="149">
        <f t="shared" ca="1" si="228"/>
        <v>31467286051.338509</v>
      </c>
      <c r="AG37" s="149">
        <f t="shared" ca="1" si="228"/>
        <v>0</v>
      </c>
      <c r="AH37" s="149">
        <f ca="1">SUBTOTAL(9,AH13:AH36)</f>
        <v>0</v>
      </c>
      <c r="AI37" s="149">
        <f t="shared" ref="AI37:AO37" ca="1" si="229">SUBTOTAL(9,AI13:AI36)</f>
        <v>0</v>
      </c>
      <c r="AJ37" s="149">
        <f t="shared" ca="1" si="229"/>
        <v>0</v>
      </c>
      <c r="AK37" s="149">
        <f t="shared" ca="1" si="229"/>
        <v>0</v>
      </c>
      <c r="AL37" s="149">
        <f t="shared" ca="1" si="229"/>
        <v>0</v>
      </c>
      <c r="AM37" s="149">
        <f t="shared" ca="1" si="229"/>
        <v>0</v>
      </c>
      <c r="AN37" s="149">
        <f t="shared" ca="1" si="229"/>
        <v>31467286051.338509</v>
      </c>
      <c r="AO37" s="149">
        <f t="shared" ca="1" si="229"/>
        <v>0</v>
      </c>
      <c r="AP37" s="149">
        <f ca="1">SUBTOTAL(9,AP13:AP36)</f>
        <v>0</v>
      </c>
      <c r="AQ37" s="149">
        <f t="shared" ref="AQ37:AW37" ca="1" si="230">SUBTOTAL(9,AQ13:AQ36)</f>
        <v>0</v>
      </c>
      <c r="AR37" s="149">
        <f t="shared" ca="1" si="230"/>
        <v>0</v>
      </c>
      <c r="AS37" s="149">
        <f t="shared" ca="1" si="230"/>
        <v>0</v>
      </c>
      <c r="AT37" s="149">
        <f t="shared" ca="1" si="230"/>
        <v>0</v>
      </c>
      <c r="AU37" s="149">
        <f t="shared" ca="1" si="230"/>
        <v>0</v>
      </c>
      <c r="AV37" s="149">
        <f t="shared" ca="1" si="230"/>
        <v>31467286051.338509</v>
      </c>
      <c r="AW37" s="149">
        <f t="shared" ca="1" si="230"/>
        <v>0</v>
      </c>
      <c r="AX37" s="149">
        <f ca="1">SUBTOTAL(9,AX13:AX36)</f>
        <v>0</v>
      </c>
      <c r="AY37" s="149">
        <f t="shared" ref="AY37:BD37" ca="1" si="231">SUBTOTAL(9,AY13:AY36)</f>
        <v>0</v>
      </c>
      <c r="AZ37" s="149">
        <f t="shared" ca="1" si="231"/>
        <v>0</v>
      </c>
      <c r="BA37" s="149">
        <f t="shared" ca="1" si="231"/>
        <v>0</v>
      </c>
      <c r="BB37" s="149">
        <f t="shared" ca="1" si="231"/>
        <v>0</v>
      </c>
      <c r="BC37" s="149">
        <f t="shared" ca="1" si="231"/>
        <v>0</v>
      </c>
      <c r="BD37" s="149">
        <f t="shared" ca="1" si="231"/>
        <v>0</v>
      </c>
      <c r="BE37" s="149">
        <f t="shared" ref="BE37" ca="1" si="232">SUBTOTAL(9,BE13:BE36)</f>
        <v>10958530872</v>
      </c>
      <c r="BF37" s="149">
        <f ca="1">SUBTOTAL(9,BF13:BF36)</f>
        <v>0</v>
      </c>
      <c r="BG37" s="149">
        <f t="shared" ref="BG37:BM37" ca="1" si="233">SUBTOTAL(9,BG13:BG36)</f>
        <v>75882375</v>
      </c>
      <c r="BH37" s="149">
        <f t="shared" ca="1" si="233"/>
        <v>0</v>
      </c>
      <c r="BI37" s="149">
        <f t="shared" ca="1" si="233"/>
        <v>37990000</v>
      </c>
      <c r="BJ37" s="149">
        <f t="shared" ca="1" si="233"/>
        <v>10844658497</v>
      </c>
      <c r="BK37" s="149">
        <f t="shared" ca="1" si="233"/>
        <v>0</v>
      </c>
      <c r="BL37" s="149">
        <f t="shared" ca="1" si="233"/>
        <v>32077030313.998756</v>
      </c>
      <c r="BM37" s="149">
        <f t="shared" ca="1" si="233"/>
        <v>22533518384</v>
      </c>
      <c r="BN37" s="149">
        <f ca="1">SUBTOTAL(9,BN13:BN36)</f>
        <v>0</v>
      </c>
      <c r="BO37" s="149">
        <f t="shared" ref="BO37" ca="1" si="234">SUBTOTAL(9,BO13:BO36)</f>
        <v>22200000</v>
      </c>
      <c r="BP37" s="149">
        <f t="shared" ref="BP37" ca="1" si="235">SUBTOTAL(9,BP13:BP36)</f>
        <v>0</v>
      </c>
      <c r="BQ37" s="149">
        <f t="shared" ref="BQ37" ca="1" si="236">SUBTOTAL(9,BQ13:BQ36)</f>
        <v>37420000</v>
      </c>
      <c r="BR37" s="149">
        <f t="shared" ref="BR37:BU37" ca="1" si="237">SUBTOTAL(9,BR13:BR36)</f>
        <v>22473898384</v>
      </c>
      <c r="BS37" s="149">
        <f t="shared" ca="1" si="237"/>
        <v>0</v>
      </c>
      <c r="BT37" s="149">
        <f t="shared" ca="1" si="237"/>
        <v>25405697793.671535</v>
      </c>
      <c r="BU37" s="149">
        <f t="shared" ca="1" si="237"/>
        <v>1400948689</v>
      </c>
      <c r="BV37" s="149">
        <f ca="1">SUBTOTAL(9,BV13:BV36)</f>
        <v>53639000</v>
      </c>
      <c r="BW37" s="149">
        <f t="shared" ref="BW37:CC37" ca="1" si="238">SUBTOTAL(9,BW13:BW36)</f>
        <v>4050000</v>
      </c>
      <c r="BX37" s="149">
        <f t="shared" ca="1" si="238"/>
        <v>10000000</v>
      </c>
      <c r="BY37" s="149">
        <f t="shared" ca="1" si="238"/>
        <v>3355750</v>
      </c>
      <c r="BZ37" s="149">
        <f t="shared" ca="1" si="238"/>
        <v>1329903939</v>
      </c>
      <c r="CA37" s="149">
        <f t="shared" ca="1" si="238"/>
        <v>60705900</v>
      </c>
      <c r="CB37" s="149">
        <f t="shared" ca="1" si="238"/>
        <v>45069443239.53019</v>
      </c>
      <c r="CC37" s="149">
        <f t="shared" ca="1" si="238"/>
        <v>0</v>
      </c>
      <c r="CD37" s="149">
        <f ca="1">SUBTOTAL(9,CD13:CD36)</f>
        <v>0</v>
      </c>
      <c r="CE37" s="149">
        <f t="shared" ref="CE37:CK37" ca="1" si="239">SUBTOTAL(9,CE13:CE36)</f>
        <v>0</v>
      </c>
      <c r="CF37" s="149">
        <f t="shared" ca="1" si="239"/>
        <v>0</v>
      </c>
      <c r="CG37" s="149">
        <f t="shared" ca="1" si="239"/>
        <v>0</v>
      </c>
      <c r="CH37" s="149">
        <f t="shared" ca="1" si="239"/>
        <v>0</v>
      </c>
      <c r="CI37" s="149">
        <f t="shared" ca="1" si="239"/>
        <v>0</v>
      </c>
      <c r="CJ37" s="149">
        <f t="shared" ca="1" si="239"/>
        <v>5781077950.9441509</v>
      </c>
      <c r="CK37" s="149">
        <f t="shared" ca="1" si="239"/>
        <v>0</v>
      </c>
      <c r="CL37" s="149">
        <f ca="1">SUBTOTAL(9,CL13:CL36)</f>
        <v>0</v>
      </c>
      <c r="CM37" s="149">
        <f t="shared" ref="CM37:CS37" ca="1" si="240">SUBTOTAL(9,CM13:CM36)</f>
        <v>0</v>
      </c>
      <c r="CN37" s="149">
        <f t="shared" ca="1" si="240"/>
        <v>0</v>
      </c>
      <c r="CO37" s="149">
        <f t="shared" ca="1" si="240"/>
        <v>0</v>
      </c>
      <c r="CP37" s="149">
        <f t="shared" ca="1" si="240"/>
        <v>0</v>
      </c>
      <c r="CQ37" s="149">
        <f t="shared" ca="1" si="240"/>
        <v>0</v>
      </c>
      <c r="CR37" s="149">
        <f t="shared" ca="1" si="240"/>
        <v>6399868631.9320221</v>
      </c>
      <c r="CS37" s="147">
        <f t="shared" ca="1" si="240"/>
        <v>0</v>
      </c>
      <c r="CT37" s="148">
        <f ca="1">SUBTOTAL(9,CT13:CT36)</f>
        <v>0</v>
      </c>
      <c r="CU37" s="149">
        <f t="shared" ref="CU37:CZ37" ca="1" si="241">SUBTOTAL(9,CU13:CU36)</f>
        <v>0</v>
      </c>
      <c r="CV37" s="149">
        <f t="shared" ca="1" si="241"/>
        <v>0</v>
      </c>
      <c r="CW37" s="149">
        <f t="shared" ca="1" si="241"/>
        <v>0</v>
      </c>
      <c r="CX37" s="149">
        <f t="shared" ca="1" si="241"/>
        <v>0</v>
      </c>
      <c r="CY37" s="149">
        <f t="shared" ca="1" si="241"/>
        <v>0</v>
      </c>
      <c r="CZ37" s="147">
        <f t="shared" ca="1" si="241"/>
        <v>31467286051.338509</v>
      </c>
      <c r="DA37" s="130"/>
    </row>
    <row r="38" spans="3:105">
      <c r="C38" s="85"/>
      <c r="D38" s="69"/>
      <c r="E38" s="150"/>
      <c r="F38" s="151"/>
      <c r="G38" s="150"/>
      <c r="H38" s="130"/>
      <c r="I38" s="151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  <c r="AC38" s="152"/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2"/>
      <c r="AW38" s="152"/>
      <c r="AX38" s="152"/>
      <c r="AY38" s="152"/>
      <c r="AZ38" s="152"/>
      <c r="BA38" s="152"/>
      <c r="BB38" s="152"/>
      <c r="BC38" s="152"/>
      <c r="BD38" s="152"/>
      <c r="BE38" s="152"/>
      <c r="BF38" s="152"/>
      <c r="BG38" s="152"/>
      <c r="BH38" s="152"/>
      <c r="BI38" s="152"/>
      <c r="BJ38" s="152"/>
      <c r="BK38" s="152"/>
      <c r="BL38" s="152"/>
      <c r="BM38" s="152"/>
      <c r="BN38" s="152"/>
      <c r="BO38" s="152"/>
      <c r="BP38" s="152"/>
      <c r="BQ38" s="152"/>
      <c r="BR38" s="152"/>
      <c r="BS38" s="152"/>
      <c r="BT38" s="152"/>
      <c r="BU38" s="152"/>
      <c r="BV38" s="152"/>
      <c r="BW38" s="152"/>
      <c r="BX38" s="152"/>
      <c r="BY38" s="152"/>
      <c r="BZ38" s="152"/>
      <c r="CA38" s="152"/>
      <c r="CB38" s="152"/>
      <c r="CC38" s="152"/>
      <c r="CD38" s="152"/>
      <c r="CE38" s="152"/>
      <c r="CF38" s="152"/>
      <c r="CG38" s="152"/>
      <c r="CH38" s="152"/>
      <c r="CI38" s="152"/>
      <c r="CJ38" s="152"/>
      <c r="CK38" s="152"/>
      <c r="CL38" s="152"/>
      <c r="CM38" s="152"/>
      <c r="CN38" s="152"/>
      <c r="CO38" s="152"/>
      <c r="CP38" s="152"/>
      <c r="CQ38" s="152"/>
      <c r="CR38" s="152"/>
      <c r="CS38" s="150"/>
      <c r="CT38" s="151"/>
      <c r="CU38" s="152"/>
      <c r="CV38" s="152"/>
      <c r="CW38" s="152"/>
      <c r="CX38" s="152"/>
      <c r="CY38" s="152"/>
      <c r="CZ38" s="150"/>
      <c r="DA38" s="130"/>
    </row>
    <row r="39" spans="3:105">
      <c r="C39" s="95" t="s">
        <v>241</v>
      </c>
      <c r="D39" s="96" t="s">
        <v>242</v>
      </c>
      <c r="E39" s="156">
        <f t="shared" ref="E39" ca="1" si="242">SUMIFS($I39:$CZ39, $I$3:$CZ$3, "&gt;="&amp;DATE(YEAR($E$3),1,1), $I$3:$CZ$3, "&lt;"&amp;DATE(YEAR($E$3)+1,1,1))</f>
        <v>-34892997777</v>
      </c>
      <c r="F39" s="308">
        <f ca="1">SUMIFS($I39:$CZ39, $I$3:$CZ$3,$F$3)</f>
        <v>-60702700</v>
      </c>
      <c r="G39" s="156">
        <f ca="1">SUMIFS($I39:$CZ39, $I$3:$CZ$3,$G$3)</f>
        <v>-272069541786.76917</v>
      </c>
      <c r="H39" s="130"/>
      <c r="I39" s="128">
        <f t="shared" ref="I39" ca="1" si="243">I11-I37</f>
        <v>42</v>
      </c>
      <c r="J39" s="157">
        <f ca="1">J11-J37</f>
        <v>3</v>
      </c>
      <c r="K39" s="157">
        <f t="shared" ref="K39:Q39" ca="1" si="244">K11-K37</f>
        <v>15</v>
      </c>
      <c r="L39" s="157">
        <f t="shared" ca="1" si="244"/>
        <v>24</v>
      </c>
      <c r="M39" s="157">
        <f t="shared" ca="1" si="244"/>
        <v>0</v>
      </c>
      <c r="N39" s="157">
        <f t="shared" ca="1" si="244"/>
        <v>0</v>
      </c>
      <c r="O39" s="157">
        <f t="shared" ca="1" si="244"/>
        <v>800</v>
      </c>
      <c r="P39" s="157">
        <f t="shared" ca="1" si="244"/>
        <v>1600</v>
      </c>
      <c r="Q39" s="157">
        <f t="shared" ca="1" si="244"/>
        <v>42</v>
      </c>
      <c r="R39" s="157">
        <f ca="1">R11-R37</f>
        <v>3</v>
      </c>
      <c r="S39" s="157">
        <f t="shared" ref="S39:Y39" ca="1" si="245">S11-S37</f>
        <v>15</v>
      </c>
      <c r="T39" s="157">
        <f t="shared" ca="1" si="245"/>
        <v>24</v>
      </c>
      <c r="U39" s="157">
        <f t="shared" ca="1" si="245"/>
        <v>0</v>
      </c>
      <c r="V39" s="157">
        <f t="shared" ca="1" si="245"/>
        <v>0</v>
      </c>
      <c r="W39" s="157">
        <f t="shared" ca="1" si="245"/>
        <v>800</v>
      </c>
      <c r="X39" s="157">
        <f t="shared" ca="1" si="245"/>
        <v>-31467284451.338509</v>
      </c>
      <c r="Y39" s="157">
        <f t="shared" ca="1" si="245"/>
        <v>42</v>
      </c>
      <c r="Z39" s="157">
        <f ca="1">Z11-Z37</f>
        <v>3</v>
      </c>
      <c r="AA39" s="157">
        <f t="shared" ref="AA39:AG39" ca="1" si="246">AA11-AA37</f>
        <v>15</v>
      </c>
      <c r="AB39" s="157">
        <f t="shared" ca="1" si="246"/>
        <v>24</v>
      </c>
      <c r="AC39" s="157">
        <f t="shared" ca="1" si="246"/>
        <v>0</v>
      </c>
      <c r="AD39" s="157">
        <f t="shared" ca="1" si="246"/>
        <v>0</v>
      </c>
      <c r="AE39" s="157">
        <f t="shared" ca="1" si="246"/>
        <v>800</v>
      </c>
      <c r="AF39" s="157">
        <f t="shared" ca="1" si="246"/>
        <v>-31467284451.338509</v>
      </c>
      <c r="AG39" s="157">
        <f t="shared" ca="1" si="246"/>
        <v>0</v>
      </c>
      <c r="AH39" s="157">
        <f ca="1">AH11-AH37</f>
        <v>0</v>
      </c>
      <c r="AI39" s="157">
        <f t="shared" ref="AI39:AO39" ca="1" si="247">AI11-AI37</f>
        <v>0</v>
      </c>
      <c r="AJ39" s="157">
        <f t="shared" ca="1" si="247"/>
        <v>0</v>
      </c>
      <c r="AK39" s="157">
        <f t="shared" ca="1" si="247"/>
        <v>0</v>
      </c>
      <c r="AL39" s="157">
        <f t="shared" ca="1" si="247"/>
        <v>0</v>
      </c>
      <c r="AM39" s="157">
        <f t="shared" ca="1" si="247"/>
        <v>0</v>
      </c>
      <c r="AN39" s="157">
        <f t="shared" ca="1" si="247"/>
        <v>-31467286051.338509</v>
      </c>
      <c r="AO39" s="157">
        <f t="shared" ca="1" si="247"/>
        <v>0</v>
      </c>
      <c r="AP39" s="157">
        <f ca="1">AP11-AP37</f>
        <v>0</v>
      </c>
      <c r="AQ39" s="157">
        <f t="shared" ref="AQ39:AW39" ca="1" si="248">AQ11-AQ37</f>
        <v>0</v>
      </c>
      <c r="AR39" s="157">
        <f t="shared" ca="1" si="248"/>
        <v>0</v>
      </c>
      <c r="AS39" s="157">
        <f t="shared" ca="1" si="248"/>
        <v>0</v>
      </c>
      <c r="AT39" s="157">
        <f t="shared" ca="1" si="248"/>
        <v>0</v>
      </c>
      <c r="AU39" s="157">
        <f t="shared" ca="1" si="248"/>
        <v>0</v>
      </c>
      <c r="AV39" s="157">
        <f t="shared" ca="1" si="248"/>
        <v>-31467286051.338509</v>
      </c>
      <c r="AW39" s="157">
        <f t="shared" ca="1" si="248"/>
        <v>42</v>
      </c>
      <c r="AX39" s="157">
        <f ca="1">AX11-AX37</f>
        <v>3</v>
      </c>
      <c r="AY39" s="157">
        <f t="shared" ref="AY39:BD39" ca="1" si="249">AY11-AY37</f>
        <v>15</v>
      </c>
      <c r="AZ39" s="157">
        <f t="shared" ca="1" si="249"/>
        <v>24</v>
      </c>
      <c r="BA39" s="157">
        <f t="shared" ca="1" si="249"/>
        <v>0</v>
      </c>
      <c r="BB39" s="157">
        <f t="shared" ca="1" si="249"/>
        <v>0</v>
      </c>
      <c r="BC39" s="157">
        <f t="shared" ca="1" si="249"/>
        <v>800</v>
      </c>
      <c r="BD39" s="157">
        <f t="shared" ca="1" si="249"/>
        <v>1600</v>
      </c>
      <c r="BE39" s="157">
        <f t="shared" ref="BE39" ca="1" si="250">BE11-BE37</f>
        <v>-10958530872</v>
      </c>
      <c r="BF39" s="157">
        <f ca="1">BF11-BF37</f>
        <v>0</v>
      </c>
      <c r="BG39" s="157">
        <f t="shared" ref="BG39:BM39" ca="1" si="251">BG11-BG37</f>
        <v>-75882375</v>
      </c>
      <c r="BH39" s="157">
        <f t="shared" ca="1" si="251"/>
        <v>0</v>
      </c>
      <c r="BI39" s="157">
        <f t="shared" ca="1" si="251"/>
        <v>-37990000</v>
      </c>
      <c r="BJ39" s="157">
        <f t="shared" ca="1" si="251"/>
        <v>-10844658497</v>
      </c>
      <c r="BK39" s="157">
        <f t="shared" ca="1" si="251"/>
        <v>0</v>
      </c>
      <c r="BL39" s="157">
        <f t="shared" ca="1" si="251"/>
        <v>-32077030313.998756</v>
      </c>
      <c r="BM39" s="157">
        <f t="shared" ca="1" si="251"/>
        <v>-22533518384</v>
      </c>
      <c r="BN39" s="157">
        <f ca="1">BN11-BN37</f>
        <v>0</v>
      </c>
      <c r="BO39" s="157">
        <f t="shared" ref="BO39:BU39" ca="1" si="252">BO11-BO37</f>
        <v>-22200000</v>
      </c>
      <c r="BP39" s="157">
        <f t="shared" ca="1" si="252"/>
        <v>0</v>
      </c>
      <c r="BQ39" s="157">
        <f t="shared" ca="1" si="252"/>
        <v>-37420000</v>
      </c>
      <c r="BR39" s="157">
        <f t="shared" ca="1" si="252"/>
        <v>-22473898384</v>
      </c>
      <c r="BS39" s="157">
        <f t="shared" ca="1" si="252"/>
        <v>0</v>
      </c>
      <c r="BT39" s="157">
        <f t="shared" ca="1" si="252"/>
        <v>-25405697793.671535</v>
      </c>
      <c r="BU39" s="157">
        <f t="shared" ca="1" si="252"/>
        <v>-1400948689</v>
      </c>
      <c r="BV39" s="157">
        <f ca="1">BV11-BV37</f>
        <v>-53639000</v>
      </c>
      <c r="BW39" s="157">
        <f t="shared" ref="BW39:CC39" ca="1" si="253">BW11-BW37</f>
        <v>-4050000</v>
      </c>
      <c r="BX39" s="157">
        <f t="shared" ca="1" si="253"/>
        <v>-10000000</v>
      </c>
      <c r="BY39" s="157">
        <f t="shared" ca="1" si="253"/>
        <v>-3355750</v>
      </c>
      <c r="BZ39" s="157">
        <f t="shared" ca="1" si="253"/>
        <v>-1329903939</v>
      </c>
      <c r="CA39" s="157">
        <f t="shared" ca="1" si="253"/>
        <v>-60705900</v>
      </c>
      <c r="CB39" s="157">
        <f t="shared" ca="1" si="253"/>
        <v>-45069443239.53019</v>
      </c>
      <c r="CC39" s="157">
        <f t="shared" ca="1" si="253"/>
        <v>0</v>
      </c>
      <c r="CD39" s="157">
        <f ca="1">CD11-CD37</f>
        <v>0</v>
      </c>
      <c r="CE39" s="157">
        <f t="shared" ref="CE39:CK39" ca="1" si="254">CE11-CE37</f>
        <v>0</v>
      </c>
      <c r="CF39" s="157">
        <f t="shared" ca="1" si="254"/>
        <v>0</v>
      </c>
      <c r="CG39" s="157">
        <f t="shared" ca="1" si="254"/>
        <v>0</v>
      </c>
      <c r="CH39" s="157">
        <f t="shared" ca="1" si="254"/>
        <v>0</v>
      </c>
      <c r="CI39" s="157">
        <f t="shared" ca="1" si="254"/>
        <v>0</v>
      </c>
      <c r="CJ39" s="157">
        <f t="shared" ca="1" si="254"/>
        <v>-5781077950.9441509</v>
      </c>
      <c r="CK39" s="157">
        <f t="shared" ca="1" si="254"/>
        <v>0</v>
      </c>
      <c r="CL39" s="157">
        <f ca="1">CL11-CL37</f>
        <v>0</v>
      </c>
      <c r="CM39" s="157">
        <f t="shared" ref="CM39:CS39" ca="1" si="255">CM11-CM37</f>
        <v>0</v>
      </c>
      <c r="CN39" s="157">
        <f t="shared" ca="1" si="255"/>
        <v>0</v>
      </c>
      <c r="CO39" s="157">
        <f t="shared" ca="1" si="255"/>
        <v>0</v>
      </c>
      <c r="CP39" s="157">
        <f t="shared" ca="1" si="255"/>
        <v>0</v>
      </c>
      <c r="CQ39" s="157">
        <f t="shared" ca="1" si="255"/>
        <v>0</v>
      </c>
      <c r="CR39" s="157">
        <f t="shared" ca="1" si="255"/>
        <v>-6399868631.9320221</v>
      </c>
      <c r="CS39" s="158">
        <f t="shared" ca="1" si="255"/>
        <v>0</v>
      </c>
      <c r="CT39" s="128">
        <f ca="1">CT11-CT37</f>
        <v>0</v>
      </c>
      <c r="CU39" s="157">
        <f t="shared" ref="CU39:CZ39" ca="1" si="256">CU11-CU37</f>
        <v>0</v>
      </c>
      <c r="CV39" s="157">
        <f t="shared" ca="1" si="256"/>
        <v>0</v>
      </c>
      <c r="CW39" s="157">
        <f t="shared" ca="1" si="256"/>
        <v>0</v>
      </c>
      <c r="CX39" s="157">
        <f t="shared" ca="1" si="256"/>
        <v>0</v>
      </c>
      <c r="CY39" s="157">
        <f t="shared" ca="1" si="256"/>
        <v>0</v>
      </c>
      <c r="CZ39" s="158">
        <f t="shared" ca="1" si="256"/>
        <v>-31467286051.338509</v>
      </c>
      <c r="DA39" s="130"/>
    </row>
    <row r="40" spans="3:105">
      <c r="C40" s="84"/>
      <c r="D40" s="76"/>
      <c r="E40" s="150"/>
      <c r="F40" s="151"/>
      <c r="G40" s="150"/>
      <c r="H40" s="130"/>
      <c r="I40" s="151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52"/>
      <c r="AX40" s="152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2"/>
      <c r="BP40" s="152"/>
      <c r="BQ40" s="152"/>
      <c r="BR40" s="152"/>
      <c r="BS40" s="152"/>
      <c r="BT40" s="152"/>
      <c r="BU40" s="152"/>
      <c r="BV40" s="152"/>
      <c r="BW40" s="152"/>
      <c r="BX40" s="152"/>
      <c r="BY40" s="152"/>
      <c r="BZ40" s="152"/>
      <c r="CA40" s="152"/>
      <c r="CB40" s="152"/>
      <c r="CC40" s="152"/>
      <c r="CD40" s="152"/>
      <c r="CE40" s="152"/>
      <c r="CF40" s="152"/>
      <c r="CG40" s="152"/>
      <c r="CH40" s="152"/>
      <c r="CI40" s="152"/>
      <c r="CJ40" s="152"/>
      <c r="CK40" s="152"/>
      <c r="CL40" s="152"/>
      <c r="CM40" s="152"/>
      <c r="CN40" s="152"/>
      <c r="CO40" s="152"/>
      <c r="CP40" s="152"/>
      <c r="CQ40" s="152"/>
      <c r="CR40" s="152"/>
      <c r="CS40" s="150"/>
      <c r="CT40" s="151"/>
      <c r="CU40" s="152"/>
      <c r="CV40" s="152"/>
      <c r="CW40" s="152"/>
      <c r="CX40" s="152"/>
      <c r="CY40" s="152"/>
      <c r="CZ40" s="150"/>
      <c r="DA40" s="130"/>
    </row>
    <row r="41" spans="3:105">
      <c r="C41" s="103" t="s">
        <v>244</v>
      </c>
      <c r="D41" s="107" t="s">
        <v>243</v>
      </c>
      <c r="E41" s="159"/>
      <c r="F41" s="309"/>
      <c r="G41" s="159"/>
      <c r="H41" s="130"/>
      <c r="I41" s="142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143"/>
      <c r="CJ41" s="143"/>
      <c r="CK41" s="143"/>
      <c r="CL41" s="143"/>
      <c r="CM41" s="143"/>
      <c r="CN41" s="143"/>
      <c r="CO41" s="143"/>
      <c r="CP41" s="143"/>
      <c r="CQ41" s="143"/>
      <c r="CR41" s="143"/>
      <c r="CS41" s="141"/>
      <c r="CT41" s="142"/>
      <c r="CU41" s="143"/>
      <c r="CV41" s="143"/>
      <c r="CW41" s="143"/>
      <c r="CX41" s="143"/>
      <c r="CY41" s="143"/>
      <c r="CZ41" s="141"/>
      <c r="DA41" s="130"/>
    </row>
    <row r="42" spans="3:105" s="294" customFormat="1" outlineLevel="1">
      <c r="C42" s="77" t="s">
        <v>232</v>
      </c>
      <c r="D42" s="304" t="s">
        <v>178</v>
      </c>
      <c r="E42" s="160">
        <f t="shared" ref="E42:E49" ca="1" si="257">SUMIFS($I42:$CZ42, $I$3:$CZ$3, "&gt;="&amp;DATE(YEAR($E$3),1,1), $I$3:$CZ$3, "&lt;"&amp;DATE(YEAR($E$3)+1,1,1))</f>
        <v>0</v>
      </c>
      <c r="F42" s="161">
        <f t="shared" ref="F42:F49" ca="1" si="258">SUMIFS($I42:$CZ42, $I$3:$CZ$3,$F$3)</f>
        <v>0</v>
      </c>
      <c r="G42" s="160">
        <f t="shared" ref="G42:G49" ca="1" si="259">SUMIFS($I42:$CZ42, $I$3:$CZ$3,$G$3)</f>
        <v>0</v>
      </c>
      <c r="H42" s="293"/>
      <c r="I42" s="161">
        <f t="shared" ref="I42" ca="1" si="260">SUBTOTAL(9,I43:I44)</f>
        <v>0</v>
      </c>
      <c r="J42" s="162">
        <f ca="1">SUBTOTAL(9,J43:J44)</f>
        <v>0</v>
      </c>
      <c r="K42" s="162">
        <f t="shared" ref="K42:Q42" ca="1" si="261">SUBTOTAL(9,K43:K44)</f>
        <v>0</v>
      </c>
      <c r="L42" s="162">
        <f t="shared" ca="1" si="261"/>
        <v>0</v>
      </c>
      <c r="M42" s="162">
        <f t="shared" ca="1" si="261"/>
        <v>0</v>
      </c>
      <c r="N42" s="162">
        <f t="shared" ca="1" si="261"/>
        <v>0</v>
      </c>
      <c r="O42" s="162">
        <f t="shared" ca="1" si="261"/>
        <v>0</v>
      </c>
      <c r="P42" s="162">
        <f t="shared" ca="1" si="261"/>
        <v>0</v>
      </c>
      <c r="Q42" s="162">
        <f t="shared" ca="1" si="261"/>
        <v>0</v>
      </c>
      <c r="R42" s="162">
        <f ca="1">SUBTOTAL(9,R43:R44)</f>
        <v>0</v>
      </c>
      <c r="S42" s="162">
        <f t="shared" ref="S42:Y42" ca="1" si="262">SUBTOTAL(9,S43:S44)</f>
        <v>0</v>
      </c>
      <c r="T42" s="162">
        <f t="shared" ca="1" si="262"/>
        <v>0</v>
      </c>
      <c r="U42" s="162">
        <f t="shared" ca="1" si="262"/>
        <v>0</v>
      </c>
      <c r="V42" s="162">
        <f t="shared" ca="1" si="262"/>
        <v>0</v>
      </c>
      <c r="W42" s="162">
        <f t="shared" ca="1" si="262"/>
        <v>0</v>
      </c>
      <c r="X42" s="162">
        <f t="shared" ca="1" si="262"/>
        <v>0</v>
      </c>
      <c r="Y42" s="162">
        <f t="shared" ca="1" si="262"/>
        <v>0</v>
      </c>
      <c r="Z42" s="162">
        <f ca="1">SUBTOTAL(9,Z43:Z44)</f>
        <v>0</v>
      </c>
      <c r="AA42" s="162">
        <f t="shared" ref="AA42:AG42" ca="1" si="263">SUBTOTAL(9,AA43:AA44)</f>
        <v>0</v>
      </c>
      <c r="AB42" s="162">
        <f t="shared" ca="1" si="263"/>
        <v>0</v>
      </c>
      <c r="AC42" s="162">
        <f t="shared" ca="1" si="263"/>
        <v>0</v>
      </c>
      <c r="AD42" s="162">
        <f t="shared" ca="1" si="263"/>
        <v>0</v>
      </c>
      <c r="AE42" s="162">
        <f t="shared" ca="1" si="263"/>
        <v>0</v>
      </c>
      <c r="AF42" s="162">
        <f t="shared" ca="1" si="263"/>
        <v>0</v>
      </c>
      <c r="AG42" s="162">
        <f t="shared" ca="1" si="263"/>
        <v>0</v>
      </c>
      <c r="AH42" s="162">
        <f ca="1">SUBTOTAL(9,AH43:AH44)</f>
        <v>0</v>
      </c>
      <c r="AI42" s="162">
        <f t="shared" ref="AI42:AO42" ca="1" si="264">SUBTOTAL(9,AI43:AI44)</f>
        <v>0</v>
      </c>
      <c r="AJ42" s="162">
        <f t="shared" ca="1" si="264"/>
        <v>0</v>
      </c>
      <c r="AK42" s="162">
        <f t="shared" ca="1" si="264"/>
        <v>0</v>
      </c>
      <c r="AL42" s="162">
        <f t="shared" ca="1" si="264"/>
        <v>0</v>
      </c>
      <c r="AM42" s="162">
        <f t="shared" ca="1" si="264"/>
        <v>0</v>
      </c>
      <c r="AN42" s="162">
        <f t="shared" ca="1" si="264"/>
        <v>0</v>
      </c>
      <c r="AO42" s="162">
        <f t="shared" ca="1" si="264"/>
        <v>0</v>
      </c>
      <c r="AP42" s="162">
        <f ca="1">SUBTOTAL(9,AP43:AP44)</f>
        <v>0</v>
      </c>
      <c r="AQ42" s="162">
        <f t="shared" ref="AQ42:AW42" ca="1" si="265">SUBTOTAL(9,AQ43:AQ44)</f>
        <v>0</v>
      </c>
      <c r="AR42" s="162">
        <f t="shared" ca="1" si="265"/>
        <v>0</v>
      </c>
      <c r="AS42" s="162">
        <f t="shared" ca="1" si="265"/>
        <v>0</v>
      </c>
      <c r="AT42" s="162">
        <f t="shared" ca="1" si="265"/>
        <v>0</v>
      </c>
      <c r="AU42" s="162">
        <f t="shared" ca="1" si="265"/>
        <v>0</v>
      </c>
      <c r="AV42" s="162">
        <f t="shared" ca="1" si="265"/>
        <v>0</v>
      </c>
      <c r="AW42" s="162">
        <f t="shared" ca="1" si="265"/>
        <v>0</v>
      </c>
      <c r="AX42" s="162">
        <f ca="1">SUBTOTAL(9,AX43:AX44)</f>
        <v>0</v>
      </c>
      <c r="AY42" s="162">
        <f t="shared" ref="AY42:BD42" ca="1" si="266">SUBTOTAL(9,AY43:AY44)</f>
        <v>0</v>
      </c>
      <c r="AZ42" s="162">
        <f t="shared" ca="1" si="266"/>
        <v>0</v>
      </c>
      <c r="BA42" s="162">
        <f t="shared" ca="1" si="266"/>
        <v>0</v>
      </c>
      <c r="BB42" s="162">
        <f t="shared" ca="1" si="266"/>
        <v>0</v>
      </c>
      <c r="BC42" s="162">
        <f t="shared" ca="1" si="266"/>
        <v>0</v>
      </c>
      <c r="BD42" s="162">
        <f t="shared" ca="1" si="266"/>
        <v>0</v>
      </c>
      <c r="BE42" s="162">
        <f t="shared" ref="BE42" ca="1" si="267">SUBTOTAL(9,BE43:BE44)</f>
        <v>0</v>
      </c>
      <c r="BF42" s="162">
        <f ca="1">SUBTOTAL(9,BF43:BF44)</f>
        <v>0</v>
      </c>
      <c r="BG42" s="162">
        <f t="shared" ref="BG42:BM42" ca="1" si="268">SUBTOTAL(9,BG43:BG44)</f>
        <v>0</v>
      </c>
      <c r="BH42" s="162">
        <f t="shared" ca="1" si="268"/>
        <v>0</v>
      </c>
      <c r="BI42" s="162">
        <f t="shared" ca="1" si="268"/>
        <v>0</v>
      </c>
      <c r="BJ42" s="162">
        <f t="shared" ca="1" si="268"/>
        <v>0</v>
      </c>
      <c r="BK42" s="162">
        <f t="shared" ca="1" si="268"/>
        <v>0</v>
      </c>
      <c r="BL42" s="162">
        <f t="shared" ca="1" si="268"/>
        <v>0</v>
      </c>
      <c r="BM42" s="162">
        <f t="shared" ca="1" si="268"/>
        <v>0</v>
      </c>
      <c r="BN42" s="162">
        <f ca="1">SUBTOTAL(9,BN43:BN44)</f>
        <v>0</v>
      </c>
      <c r="BO42" s="162">
        <f t="shared" ref="BO42" ca="1" si="269">SUBTOTAL(9,BO43:BO44)</f>
        <v>0</v>
      </c>
      <c r="BP42" s="162">
        <f t="shared" ref="BP42" ca="1" si="270">SUBTOTAL(9,BP43:BP44)</f>
        <v>0</v>
      </c>
      <c r="BQ42" s="162">
        <f t="shared" ref="BQ42" ca="1" si="271">SUBTOTAL(9,BQ43:BQ44)</f>
        <v>0</v>
      </c>
      <c r="BR42" s="162">
        <f t="shared" ref="BR42:BU42" ca="1" si="272">SUBTOTAL(9,BR43:BR44)</f>
        <v>0</v>
      </c>
      <c r="BS42" s="162">
        <f t="shared" ca="1" si="272"/>
        <v>0</v>
      </c>
      <c r="BT42" s="162">
        <f t="shared" ca="1" si="272"/>
        <v>0</v>
      </c>
      <c r="BU42" s="162">
        <f t="shared" ca="1" si="272"/>
        <v>0</v>
      </c>
      <c r="BV42" s="162">
        <f ca="1">SUBTOTAL(9,BV43:BV44)</f>
        <v>0</v>
      </c>
      <c r="BW42" s="162">
        <f t="shared" ref="BW42:CC42" ca="1" si="273">SUBTOTAL(9,BW43:BW44)</f>
        <v>0</v>
      </c>
      <c r="BX42" s="162">
        <f t="shared" ca="1" si="273"/>
        <v>0</v>
      </c>
      <c r="BY42" s="162">
        <f t="shared" ca="1" si="273"/>
        <v>0</v>
      </c>
      <c r="BZ42" s="162">
        <f t="shared" ca="1" si="273"/>
        <v>0</v>
      </c>
      <c r="CA42" s="162">
        <f t="shared" ca="1" si="273"/>
        <v>0</v>
      </c>
      <c r="CB42" s="162">
        <f t="shared" ca="1" si="273"/>
        <v>0</v>
      </c>
      <c r="CC42" s="162">
        <f t="shared" ca="1" si="273"/>
        <v>0</v>
      </c>
      <c r="CD42" s="162">
        <f ca="1">SUBTOTAL(9,CD43:CD44)</f>
        <v>0</v>
      </c>
      <c r="CE42" s="162">
        <f t="shared" ref="CE42:CK42" ca="1" si="274">SUBTOTAL(9,CE43:CE44)</f>
        <v>0</v>
      </c>
      <c r="CF42" s="162">
        <f t="shared" ca="1" si="274"/>
        <v>0</v>
      </c>
      <c r="CG42" s="162">
        <f t="shared" ca="1" si="274"/>
        <v>0</v>
      </c>
      <c r="CH42" s="162">
        <f t="shared" ca="1" si="274"/>
        <v>0</v>
      </c>
      <c r="CI42" s="162">
        <f t="shared" ca="1" si="274"/>
        <v>0</v>
      </c>
      <c r="CJ42" s="162">
        <f t="shared" ca="1" si="274"/>
        <v>0</v>
      </c>
      <c r="CK42" s="162">
        <f t="shared" ca="1" si="274"/>
        <v>0</v>
      </c>
      <c r="CL42" s="162">
        <f ca="1">SUBTOTAL(9,CL43:CL44)</f>
        <v>0</v>
      </c>
      <c r="CM42" s="162">
        <f t="shared" ref="CM42:CS42" ca="1" si="275">SUBTOTAL(9,CM43:CM44)</f>
        <v>0</v>
      </c>
      <c r="CN42" s="162">
        <f t="shared" ca="1" si="275"/>
        <v>0</v>
      </c>
      <c r="CO42" s="162">
        <f t="shared" ca="1" si="275"/>
        <v>0</v>
      </c>
      <c r="CP42" s="162">
        <f t="shared" ca="1" si="275"/>
        <v>0</v>
      </c>
      <c r="CQ42" s="162">
        <f t="shared" ca="1" si="275"/>
        <v>0</v>
      </c>
      <c r="CR42" s="162">
        <f t="shared" ca="1" si="275"/>
        <v>0</v>
      </c>
      <c r="CS42" s="160">
        <f t="shared" ca="1" si="275"/>
        <v>0</v>
      </c>
      <c r="CT42" s="161">
        <f ca="1">SUBTOTAL(9,CT43:CT44)</f>
        <v>0</v>
      </c>
      <c r="CU42" s="162">
        <f t="shared" ref="CU42:CZ42" ca="1" si="276">SUBTOTAL(9,CU43:CU44)</f>
        <v>0</v>
      </c>
      <c r="CV42" s="162">
        <f t="shared" ca="1" si="276"/>
        <v>0</v>
      </c>
      <c r="CW42" s="162">
        <f t="shared" ca="1" si="276"/>
        <v>0</v>
      </c>
      <c r="CX42" s="162">
        <f t="shared" ca="1" si="276"/>
        <v>0</v>
      </c>
      <c r="CY42" s="162">
        <f t="shared" ca="1" si="276"/>
        <v>0</v>
      </c>
      <c r="CZ42" s="160">
        <f t="shared" ca="1" si="276"/>
        <v>0</v>
      </c>
      <c r="DA42" s="293"/>
    </row>
    <row r="43" spans="3:105" outlineLevel="1">
      <c r="C43" s="80"/>
      <c r="D43" s="81" t="s">
        <v>179</v>
      </c>
      <c r="E43" s="141">
        <f t="shared" ca="1" si="257"/>
        <v>0</v>
      </c>
      <c r="F43" s="142">
        <f t="shared" ca="1" si="258"/>
        <v>0</v>
      </c>
      <c r="G43" s="141">
        <f t="shared" ca="1" si="259"/>
        <v>0</v>
      </c>
      <c r="H43" s="130"/>
      <c r="I43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$C43,
      INDIRECT("'Cash Out-" &amp; PROPER(TEXT(I$3,"mmm yy")) &amp; "'!C:C"),
      0
    )
  ),
  "-"
)</f>
        <v>-</v>
      </c>
      <c r="J43" s="143" t="str">
        <f t="shared" ref="J43:P44" ca="1" si="277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$C43,
      INDIRECT("'Cash Out-" &amp; PROPER(TEXT($I$3,"mmm yy")) &amp; "'!C:C"),
      0
    )
  ),
  "-"
)</f>
        <v>-</v>
      </c>
      <c r="K43" s="143" t="str">
        <f t="shared" ca="1" si="277"/>
        <v>-</v>
      </c>
      <c r="L43" s="143" t="str">
        <f t="shared" ca="1" si="277"/>
        <v>-</v>
      </c>
      <c r="M43" s="143" t="str">
        <f t="shared" ca="1" si="277"/>
        <v>-</v>
      </c>
      <c r="N43" s="143" t="str">
        <f t="shared" ca="1" si="277"/>
        <v>-</v>
      </c>
      <c r="O43" s="143" t="str">
        <f t="shared" ca="1" si="277"/>
        <v>-</v>
      </c>
      <c r="P43" s="143" t="str">
        <f t="shared" ca="1" si="277"/>
        <v>-</v>
      </c>
      <c r="Q43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$C43,
      INDIRECT("'Cash Out-" &amp; PROPER(TEXT(Q$3,"mmm yy")) &amp; "'!C:C"),
      0
    )
  ),
  "-"
)</f>
        <v>-</v>
      </c>
      <c r="R43" s="143" t="str">
        <f t="shared" ref="R43:X44" ca="1" si="278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$C43,
      INDIRECT("'Cash Out-" &amp; PROPER(TEXT($Q$3,"mmm yy")) &amp; "'!C:C"),
      0
    )
  ),
  "-"
)</f>
        <v>-</v>
      </c>
      <c r="S43" s="143" t="str">
        <f t="shared" ca="1" si="278"/>
        <v>-</v>
      </c>
      <c r="T43" s="143" t="str">
        <f t="shared" ca="1" si="278"/>
        <v>-</v>
      </c>
      <c r="U43" s="143" t="str">
        <f t="shared" ca="1" si="278"/>
        <v>-</v>
      </c>
      <c r="V43" s="143" t="str">
        <f t="shared" ca="1" si="278"/>
        <v>-</v>
      </c>
      <c r="W43" s="143" t="str">
        <f t="shared" ca="1" si="278"/>
        <v>-</v>
      </c>
      <c r="X43" s="143" t="str">
        <f t="shared" ca="1" si="278"/>
        <v>-</v>
      </c>
      <c r="Y43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$C43,
      INDIRECT("'Cash Out-" &amp; PROPER(TEXT(Y$3,"mmm yy")) &amp; "'!C:C"),
      0
    )
  ),
  "-"
)</f>
        <v>-</v>
      </c>
      <c r="Z43" s="143" t="str">
        <f t="shared" ref="Z43:AF44" ca="1" si="279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$C43,
      INDIRECT("'Cash Out-" &amp; PROPER(TEXT($Y$3,"mmm yy")) &amp; "'!C:C"),
      0
    )
  ),
  "-"
)</f>
        <v>-</v>
      </c>
      <c r="AA43" s="143" t="str">
        <f t="shared" ca="1" si="279"/>
        <v>-</v>
      </c>
      <c r="AB43" s="143" t="str">
        <f t="shared" ca="1" si="279"/>
        <v>-</v>
      </c>
      <c r="AC43" s="143" t="str">
        <f t="shared" ca="1" si="279"/>
        <v>-</v>
      </c>
      <c r="AD43" s="143" t="str">
        <f t="shared" ca="1" si="279"/>
        <v>-</v>
      </c>
      <c r="AE43" s="143" t="str">
        <f t="shared" ca="1" si="279"/>
        <v>-</v>
      </c>
      <c r="AF43" s="143" t="str">
        <f t="shared" ca="1" si="279"/>
        <v>-</v>
      </c>
      <c r="AG43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$C43,
      INDIRECT("'Cash Out-" &amp; PROPER(TEXT(AG$3,"mmm yy")) &amp; "'!C:C"),
      0
    )
  ),
  "-"
)</f>
        <v>-</v>
      </c>
      <c r="AH43" s="143" t="str">
        <f t="shared" ref="AH43:AN44" ca="1" si="280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$C43,
      INDIRECT("'Cash Out-" &amp; PROPER(TEXT($AG$3,"mmm yy")) &amp; "'!C:C"),
      0
    )
  ),
  "-"
)</f>
        <v>-</v>
      </c>
      <c r="AI43" s="143" t="str">
        <f t="shared" ca="1" si="280"/>
        <v>-</v>
      </c>
      <c r="AJ43" s="143" t="str">
        <f t="shared" ca="1" si="280"/>
        <v>-</v>
      </c>
      <c r="AK43" s="143" t="str">
        <f t="shared" ca="1" si="280"/>
        <v>-</v>
      </c>
      <c r="AL43" s="143" t="str">
        <f t="shared" ca="1" si="280"/>
        <v>-</v>
      </c>
      <c r="AM43" s="143" t="str">
        <f t="shared" ca="1" si="280"/>
        <v>-</v>
      </c>
      <c r="AN43" s="143" t="str">
        <f t="shared" ca="1" si="280"/>
        <v>-</v>
      </c>
      <c r="AO43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$C43,
      INDIRECT("'Cash Out-" &amp; PROPER(TEXT(AO$3,"mmm yy")) &amp; "'!C:C"),
      0
    )
  ),
  "-"
)</f>
        <v>-</v>
      </c>
      <c r="AP43" s="143" t="str">
        <f t="shared" ref="AP43:AV44" ca="1" si="281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$C43,
      INDIRECT("'Cash Out-" &amp; PROPER(TEXT($AO$3,"mmm yy")) &amp; "'!C:C"),
      0
    )
  ),
  "-"
)</f>
        <v>-</v>
      </c>
      <c r="AQ43" s="143" t="str">
        <f t="shared" ca="1" si="281"/>
        <v>-</v>
      </c>
      <c r="AR43" s="143" t="str">
        <f t="shared" ca="1" si="281"/>
        <v>-</v>
      </c>
      <c r="AS43" s="143" t="str">
        <f t="shared" ca="1" si="281"/>
        <v>-</v>
      </c>
      <c r="AT43" s="143" t="str">
        <f t="shared" ca="1" si="281"/>
        <v>-</v>
      </c>
      <c r="AU43" s="143" t="str">
        <f t="shared" ca="1" si="281"/>
        <v>-</v>
      </c>
      <c r="AV43" s="143" t="str">
        <f t="shared" ca="1" si="281"/>
        <v>-</v>
      </c>
      <c r="AW43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$C43,
      INDIRECT("'Cash Out-" &amp; PROPER(TEXT(AW$3,"mmm yy")) &amp; "'!C:C"),
      0
    )
  ),
  "-"
)</f>
        <v>-</v>
      </c>
      <c r="AX43" s="143" t="str">
        <f t="shared" ref="AX43:BD44" ca="1" si="282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$C43,
      INDIRECT("'Cash Out-" &amp; PROPER(TEXT($AW$3,"mmm yy")) &amp; "'!C:C"),
      0
    )
  ),
  "-"
)</f>
        <v>-</v>
      </c>
      <c r="AY43" s="143" t="str">
        <f t="shared" ca="1" si="282"/>
        <v>-</v>
      </c>
      <c r="AZ43" s="143" t="str">
        <f t="shared" ca="1" si="282"/>
        <v>-</v>
      </c>
      <c r="BA43" s="143" t="str">
        <f t="shared" ca="1" si="282"/>
        <v>-</v>
      </c>
      <c r="BB43" s="143" t="str">
        <f t="shared" ca="1" si="282"/>
        <v>-</v>
      </c>
      <c r="BC43" s="143" t="str">
        <f t="shared" ca="1" si="282"/>
        <v>-</v>
      </c>
      <c r="BD43" s="143" t="str">
        <f t="shared" ca="1" si="282"/>
        <v>-</v>
      </c>
      <c r="BE43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$C43,
      INDIRECT("'Cash Out-" &amp; PROPER(TEXT(BE$3,"mmm yy")) &amp; "'!C:C"),
      0
    )
  ),
  "-"
)</f>
        <v>-</v>
      </c>
      <c r="BF43" s="143" t="str">
        <f t="shared" ref="BF43:BL44" ca="1" si="283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$C43,
      INDIRECT("'Cash Out-" &amp; PROPER(TEXT($BE$3,"mmm yy")) &amp; "'!C:C"),
      0
    )
  ),
  "-"
)</f>
        <v>-</v>
      </c>
      <c r="BG43" s="143" t="str">
        <f t="shared" ca="1" si="283"/>
        <v>-</v>
      </c>
      <c r="BH43" s="143" t="str">
        <f t="shared" ca="1" si="283"/>
        <v>-</v>
      </c>
      <c r="BI43" s="143" t="str">
        <f t="shared" ca="1" si="283"/>
        <v>-</v>
      </c>
      <c r="BJ43" s="143" t="str">
        <f t="shared" ca="1" si="283"/>
        <v>-</v>
      </c>
      <c r="BK43" s="143" t="str">
        <f t="shared" ca="1" si="283"/>
        <v>-</v>
      </c>
      <c r="BL43" s="143" t="str">
        <f t="shared" ca="1" si="283"/>
        <v>-</v>
      </c>
      <c r="BM43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$C43,
      INDIRECT("'Cash Out-" &amp; PROPER(TEXT(BM$3,"mmm yy")) &amp; "'!C:C"),
      0
    )
  ),
  "-"
)</f>
        <v>-</v>
      </c>
      <c r="BN43" s="143" t="str">
        <f t="shared" ref="BN43:BT44" ca="1" si="284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$C43,
      INDIRECT("'Cash Out-" &amp; PROPER(TEXT($BM$3,"mmm yy")) &amp; "'!C:C"),
      0
    )
  ),
  "-"
)</f>
        <v>-</v>
      </c>
      <c r="BO43" s="143" t="str">
        <f t="shared" ca="1" si="284"/>
        <v>-</v>
      </c>
      <c r="BP43" s="143" t="str">
        <f t="shared" ca="1" si="284"/>
        <v>-</v>
      </c>
      <c r="BQ43" s="143" t="str">
        <f t="shared" ca="1" si="284"/>
        <v>-</v>
      </c>
      <c r="BR43" s="143" t="str">
        <f t="shared" ca="1" si="284"/>
        <v>-</v>
      </c>
      <c r="BS43" s="143" t="str">
        <f t="shared" ca="1" si="284"/>
        <v>-</v>
      </c>
      <c r="BT43" s="143" t="str">
        <f t="shared" ca="1" si="284"/>
        <v>-</v>
      </c>
      <c r="BU43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$C43,
      INDIRECT("'Cash Out-" &amp; PROPER(TEXT(BU$3,"mmm yy")) &amp; "'!C:C"),
      0
    )
  ),
  "-"
)</f>
        <v>-</v>
      </c>
      <c r="BV43" s="143" t="str">
        <f t="shared" ref="BV43:CB44" ca="1" si="285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$C43,
      INDIRECT("'Cash Out-" &amp; PROPER(TEXT($BU$3,"mmm yy")) &amp; "'!C:C"),
      0
    )
  ),
  "-"
)</f>
        <v>-</v>
      </c>
      <c r="BW43" s="143" t="str">
        <f t="shared" ca="1" si="285"/>
        <v>-</v>
      </c>
      <c r="BX43" s="143" t="str">
        <f t="shared" ca="1" si="285"/>
        <v>-</v>
      </c>
      <c r="BY43" s="143" t="str">
        <f t="shared" ca="1" si="285"/>
        <v>-</v>
      </c>
      <c r="BZ43" s="143" t="str">
        <f t="shared" ca="1" si="285"/>
        <v>-</v>
      </c>
      <c r="CA43" s="143" t="str">
        <f t="shared" ca="1" si="285"/>
        <v>-</v>
      </c>
      <c r="CB43" s="143" t="str">
        <f t="shared" ca="1" si="285"/>
        <v>-</v>
      </c>
      <c r="CC43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$C43,
      INDIRECT("'Cash Out-" &amp; PROPER(TEXT(CC$3,"mmm yy")) &amp; "'!C:C"),
      0
    )
  ),
  "-"
)</f>
        <v>-</v>
      </c>
      <c r="CD43" s="143" t="str">
        <f t="shared" ref="CD43:CJ44" ca="1" si="286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$C43,
      INDIRECT("'Cash Out-" &amp; PROPER(TEXT($CC$3,"mmm yy")) &amp; "'!C:C"),
      0
    )
  ),
  "-"
)</f>
        <v>-</v>
      </c>
      <c r="CE43" s="143" t="str">
        <f t="shared" ca="1" si="286"/>
        <v>-</v>
      </c>
      <c r="CF43" s="143" t="str">
        <f t="shared" ca="1" si="286"/>
        <v>-</v>
      </c>
      <c r="CG43" s="143" t="str">
        <f t="shared" ca="1" si="286"/>
        <v>-</v>
      </c>
      <c r="CH43" s="143" t="str">
        <f t="shared" ca="1" si="286"/>
        <v>-</v>
      </c>
      <c r="CI43" s="143" t="str">
        <f t="shared" ca="1" si="286"/>
        <v>-</v>
      </c>
      <c r="CJ43" s="143" t="str">
        <f t="shared" ca="1" si="286"/>
        <v>-</v>
      </c>
      <c r="CK43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$C43,
      INDIRECT("'Cash Out-" &amp; PROPER(TEXT(CK$3,"mmm yy")) &amp; "'!C:C"),
      0
    )
  ),
  "-"
)</f>
        <v>-</v>
      </c>
      <c r="CL43" s="143" t="str">
        <f t="shared" ref="CL43:CR44" ca="1" si="287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$C43,
      INDIRECT("'Cash Out-" &amp; PROPER(TEXT($CK$3,"mmm yy")) &amp; "'!C:C"),
      0
    )
  ),
  "-"
)</f>
        <v>-</v>
      </c>
      <c r="CM43" s="143" t="str">
        <f t="shared" ca="1" si="287"/>
        <v>-</v>
      </c>
      <c r="CN43" s="143" t="str">
        <f t="shared" ca="1" si="287"/>
        <v>-</v>
      </c>
      <c r="CO43" s="143" t="str">
        <f t="shared" ca="1" si="287"/>
        <v>-</v>
      </c>
      <c r="CP43" s="143" t="str">
        <f t="shared" ca="1" si="287"/>
        <v>-</v>
      </c>
      <c r="CQ43" s="143" t="str">
        <f t="shared" ca="1" si="287"/>
        <v>-</v>
      </c>
      <c r="CR43" s="143" t="str">
        <f t="shared" ca="1" si="287"/>
        <v>-</v>
      </c>
      <c r="CS43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$C43,
      INDIRECT("'Cash Out-" &amp; PROPER(TEXT(CS$3,"mmm yy")) &amp; "'!C:C"),
      0
    )
  ),
  "-"
)</f>
        <v>-</v>
      </c>
      <c r="CT43" s="142" t="str">
        <f t="shared" ref="CT43:CZ44" ca="1" si="288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$C43,
      INDIRECT("'Cash Out-" &amp; PROPER(TEXT($CS$3,"mmm yy")) &amp; "'!C:C"),
      0
    )
  ),
  "-"
)</f>
        <v>-</v>
      </c>
      <c r="CU43" s="143" t="str">
        <f t="shared" ca="1" si="288"/>
        <v>-</v>
      </c>
      <c r="CV43" s="143" t="str">
        <f t="shared" ca="1" si="288"/>
        <v>-</v>
      </c>
      <c r="CW43" s="143" t="str">
        <f t="shared" ca="1" si="288"/>
        <v>-</v>
      </c>
      <c r="CX43" s="143" t="str">
        <f t="shared" ca="1" si="288"/>
        <v>-</v>
      </c>
      <c r="CY43" s="143" t="str">
        <f t="shared" ca="1" si="288"/>
        <v>-</v>
      </c>
      <c r="CZ43" s="141" t="str">
        <f t="shared" ca="1" si="288"/>
        <v>-</v>
      </c>
      <c r="DA43" s="130"/>
    </row>
    <row r="44" spans="3:105" outlineLevel="1">
      <c r="C44" s="80"/>
      <c r="D44" s="81" t="s">
        <v>180</v>
      </c>
      <c r="E44" s="141">
        <f t="shared" ca="1" si="257"/>
        <v>0</v>
      </c>
      <c r="F44" s="142">
        <f t="shared" ca="1" si="258"/>
        <v>0</v>
      </c>
      <c r="G44" s="141">
        <f t="shared" ca="1" si="259"/>
        <v>0</v>
      </c>
      <c r="H44" s="130"/>
      <c r="I44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$C44,
      INDIRECT("'Cash Out-" &amp; PROPER(TEXT(I$3,"mmm yy")) &amp; "'!C:C"),
      0
    )
  ),
  "-"
)</f>
        <v>-</v>
      </c>
      <c r="J44" s="143" t="str">
        <f t="shared" ca="1" si="277"/>
        <v>-</v>
      </c>
      <c r="K44" s="143" t="str">
        <f t="shared" ca="1" si="277"/>
        <v>-</v>
      </c>
      <c r="L44" s="143" t="str">
        <f t="shared" ca="1" si="277"/>
        <v>-</v>
      </c>
      <c r="M44" s="143" t="str">
        <f t="shared" ca="1" si="277"/>
        <v>-</v>
      </c>
      <c r="N44" s="143" t="str">
        <f t="shared" ca="1" si="277"/>
        <v>-</v>
      </c>
      <c r="O44" s="143" t="str">
        <f t="shared" ca="1" si="277"/>
        <v>-</v>
      </c>
      <c r="P44" s="143" t="str">
        <f t="shared" ca="1" si="277"/>
        <v>-</v>
      </c>
      <c r="Q44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$C44,
      INDIRECT("'Cash Out-" &amp; PROPER(TEXT(Q$3,"mmm yy")) &amp; "'!C:C"),
      0
    )
  ),
  "-"
)</f>
        <v>-</v>
      </c>
      <c r="R44" s="143" t="str">
        <f t="shared" ca="1" si="278"/>
        <v>-</v>
      </c>
      <c r="S44" s="143" t="str">
        <f t="shared" ca="1" si="278"/>
        <v>-</v>
      </c>
      <c r="T44" s="143" t="str">
        <f t="shared" ca="1" si="278"/>
        <v>-</v>
      </c>
      <c r="U44" s="143" t="str">
        <f t="shared" ca="1" si="278"/>
        <v>-</v>
      </c>
      <c r="V44" s="143" t="str">
        <f t="shared" ca="1" si="278"/>
        <v>-</v>
      </c>
      <c r="W44" s="143" t="str">
        <f t="shared" ca="1" si="278"/>
        <v>-</v>
      </c>
      <c r="X44" s="143" t="str">
        <f t="shared" ca="1" si="278"/>
        <v>-</v>
      </c>
      <c r="Y44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$C44,
      INDIRECT("'Cash Out-" &amp; PROPER(TEXT(Y$3,"mmm yy")) &amp; "'!C:C"),
      0
    )
  ),
  "-"
)</f>
        <v>-</v>
      </c>
      <c r="Z44" s="143" t="str">
        <f t="shared" ca="1" si="279"/>
        <v>-</v>
      </c>
      <c r="AA44" s="143" t="str">
        <f t="shared" ca="1" si="279"/>
        <v>-</v>
      </c>
      <c r="AB44" s="143" t="str">
        <f t="shared" ca="1" si="279"/>
        <v>-</v>
      </c>
      <c r="AC44" s="143" t="str">
        <f t="shared" ca="1" si="279"/>
        <v>-</v>
      </c>
      <c r="AD44" s="143" t="str">
        <f t="shared" ca="1" si="279"/>
        <v>-</v>
      </c>
      <c r="AE44" s="143" t="str">
        <f t="shared" ca="1" si="279"/>
        <v>-</v>
      </c>
      <c r="AF44" s="143" t="str">
        <f t="shared" ca="1" si="279"/>
        <v>-</v>
      </c>
      <c r="AG44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$C44,
      INDIRECT("'Cash Out-" &amp; PROPER(TEXT(AG$3,"mmm yy")) &amp; "'!C:C"),
      0
    )
  ),
  "-"
)</f>
        <v>-</v>
      </c>
      <c r="AH44" s="143" t="str">
        <f t="shared" ca="1" si="280"/>
        <v>-</v>
      </c>
      <c r="AI44" s="143" t="str">
        <f t="shared" ca="1" si="280"/>
        <v>-</v>
      </c>
      <c r="AJ44" s="143" t="str">
        <f t="shared" ca="1" si="280"/>
        <v>-</v>
      </c>
      <c r="AK44" s="143" t="str">
        <f t="shared" ca="1" si="280"/>
        <v>-</v>
      </c>
      <c r="AL44" s="143" t="str">
        <f t="shared" ca="1" si="280"/>
        <v>-</v>
      </c>
      <c r="AM44" s="143" t="str">
        <f t="shared" ca="1" si="280"/>
        <v>-</v>
      </c>
      <c r="AN44" s="143" t="str">
        <f t="shared" ca="1" si="280"/>
        <v>-</v>
      </c>
      <c r="AO44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$C44,
      INDIRECT("'Cash Out-" &amp; PROPER(TEXT(AO$3,"mmm yy")) &amp; "'!C:C"),
      0
    )
  ),
  "-"
)</f>
        <v>-</v>
      </c>
      <c r="AP44" s="143" t="str">
        <f t="shared" ca="1" si="281"/>
        <v>-</v>
      </c>
      <c r="AQ44" s="143" t="str">
        <f t="shared" ca="1" si="281"/>
        <v>-</v>
      </c>
      <c r="AR44" s="143" t="str">
        <f t="shared" ca="1" si="281"/>
        <v>-</v>
      </c>
      <c r="AS44" s="143" t="str">
        <f t="shared" ca="1" si="281"/>
        <v>-</v>
      </c>
      <c r="AT44" s="143" t="str">
        <f t="shared" ca="1" si="281"/>
        <v>-</v>
      </c>
      <c r="AU44" s="143" t="str">
        <f t="shared" ca="1" si="281"/>
        <v>-</v>
      </c>
      <c r="AV44" s="143" t="str">
        <f t="shared" ca="1" si="281"/>
        <v>-</v>
      </c>
      <c r="AW44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$C44,
      INDIRECT("'Cash Out-" &amp; PROPER(TEXT(AW$3,"mmm yy")) &amp; "'!C:C"),
      0
    )
  ),
  "-"
)</f>
        <v>-</v>
      </c>
      <c r="AX44" s="143" t="str">
        <f t="shared" ca="1" si="282"/>
        <v>-</v>
      </c>
      <c r="AY44" s="143" t="str">
        <f t="shared" ca="1" si="282"/>
        <v>-</v>
      </c>
      <c r="AZ44" s="143" t="str">
        <f t="shared" ca="1" si="282"/>
        <v>-</v>
      </c>
      <c r="BA44" s="143" t="str">
        <f t="shared" ca="1" si="282"/>
        <v>-</v>
      </c>
      <c r="BB44" s="143" t="str">
        <f t="shared" ca="1" si="282"/>
        <v>-</v>
      </c>
      <c r="BC44" s="143" t="str">
        <f t="shared" ca="1" si="282"/>
        <v>-</v>
      </c>
      <c r="BD44" s="143" t="str">
        <f t="shared" ca="1" si="282"/>
        <v>-</v>
      </c>
      <c r="BE44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$C44,
      INDIRECT("'Cash Out-" &amp; PROPER(TEXT(BE$3,"mmm yy")) &amp; "'!C:C"),
      0
    )
  ),
  "-"
)</f>
        <v>-</v>
      </c>
      <c r="BF44" s="143" t="str">
        <f t="shared" ca="1" si="283"/>
        <v>-</v>
      </c>
      <c r="BG44" s="143" t="str">
        <f t="shared" ca="1" si="283"/>
        <v>-</v>
      </c>
      <c r="BH44" s="143" t="str">
        <f t="shared" ca="1" si="283"/>
        <v>-</v>
      </c>
      <c r="BI44" s="143" t="str">
        <f t="shared" ca="1" si="283"/>
        <v>-</v>
      </c>
      <c r="BJ44" s="143" t="str">
        <f t="shared" ca="1" si="283"/>
        <v>-</v>
      </c>
      <c r="BK44" s="143" t="str">
        <f t="shared" ca="1" si="283"/>
        <v>-</v>
      </c>
      <c r="BL44" s="143" t="str">
        <f t="shared" ca="1" si="283"/>
        <v>-</v>
      </c>
      <c r="BM44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$C44,
      INDIRECT("'Cash Out-" &amp; PROPER(TEXT(BM$3,"mmm yy")) &amp; "'!C:C"),
      0
    )
  ),
  "-"
)</f>
        <v>-</v>
      </c>
      <c r="BN44" s="143" t="str">
        <f t="shared" ca="1" si="284"/>
        <v>-</v>
      </c>
      <c r="BO44" s="143" t="str">
        <f t="shared" ca="1" si="284"/>
        <v>-</v>
      </c>
      <c r="BP44" s="143" t="str">
        <f t="shared" ca="1" si="284"/>
        <v>-</v>
      </c>
      <c r="BQ44" s="143" t="str">
        <f t="shared" ca="1" si="284"/>
        <v>-</v>
      </c>
      <c r="BR44" s="143" t="str">
        <f t="shared" ca="1" si="284"/>
        <v>-</v>
      </c>
      <c r="BS44" s="143" t="str">
        <f t="shared" ca="1" si="284"/>
        <v>-</v>
      </c>
      <c r="BT44" s="143" t="str">
        <f t="shared" ca="1" si="284"/>
        <v>-</v>
      </c>
      <c r="BU44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$C44,
      INDIRECT("'Cash Out-" &amp; PROPER(TEXT(BU$3,"mmm yy")) &amp; "'!C:C"),
      0
    )
  ),
  "-"
)</f>
        <v>-</v>
      </c>
      <c r="BV44" s="143" t="str">
        <f t="shared" ca="1" si="285"/>
        <v>-</v>
      </c>
      <c r="BW44" s="143" t="str">
        <f t="shared" ca="1" si="285"/>
        <v>-</v>
      </c>
      <c r="BX44" s="143" t="str">
        <f t="shared" ca="1" si="285"/>
        <v>-</v>
      </c>
      <c r="BY44" s="143" t="str">
        <f t="shared" ca="1" si="285"/>
        <v>-</v>
      </c>
      <c r="BZ44" s="143" t="str">
        <f t="shared" ca="1" si="285"/>
        <v>-</v>
      </c>
      <c r="CA44" s="143" t="str">
        <f t="shared" ca="1" si="285"/>
        <v>-</v>
      </c>
      <c r="CB44" s="143" t="str">
        <f t="shared" ca="1" si="285"/>
        <v>-</v>
      </c>
      <c r="CC44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$C44,
      INDIRECT("'Cash Out-" &amp; PROPER(TEXT(CC$3,"mmm yy")) &amp; "'!C:C"),
      0
    )
  ),
  "-"
)</f>
        <v>-</v>
      </c>
      <c r="CD44" s="143" t="str">
        <f t="shared" ca="1" si="286"/>
        <v>-</v>
      </c>
      <c r="CE44" s="143" t="str">
        <f t="shared" ca="1" si="286"/>
        <v>-</v>
      </c>
      <c r="CF44" s="143" t="str">
        <f t="shared" ca="1" si="286"/>
        <v>-</v>
      </c>
      <c r="CG44" s="143" t="str">
        <f t="shared" ca="1" si="286"/>
        <v>-</v>
      </c>
      <c r="CH44" s="143" t="str">
        <f t="shared" ca="1" si="286"/>
        <v>-</v>
      </c>
      <c r="CI44" s="143" t="str">
        <f t="shared" ca="1" si="286"/>
        <v>-</v>
      </c>
      <c r="CJ44" s="143" t="str">
        <f t="shared" ca="1" si="286"/>
        <v>-</v>
      </c>
      <c r="CK44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$C44,
      INDIRECT("'Cash Out-" &amp; PROPER(TEXT(CK$3,"mmm yy")) &amp; "'!C:C"),
      0
    )
  ),
  "-"
)</f>
        <v>-</v>
      </c>
      <c r="CL44" s="143" t="str">
        <f t="shared" ca="1" si="287"/>
        <v>-</v>
      </c>
      <c r="CM44" s="143" t="str">
        <f t="shared" ca="1" si="287"/>
        <v>-</v>
      </c>
      <c r="CN44" s="143" t="str">
        <f t="shared" ca="1" si="287"/>
        <v>-</v>
      </c>
      <c r="CO44" s="143" t="str">
        <f t="shared" ca="1" si="287"/>
        <v>-</v>
      </c>
      <c r="CP44" s="143" t="str">
        <f t="shared" ca="1" si="287"/>
        <v>-</v>
      </c>
      <c r="CQ44" s="143" t="str">
        <f t="shared" ca="1" si="287"/>
        <v>-</v>
      </c>
      <c r="CR44" s="143" t="str">
        <f t="shared" ca="1" si="287"/>
        <v>-</v>
      </c>
      <c r="CS44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$C44,
      INDIRECT("'Cash Out-" &amp; PROPER(TEXT(CS$3,"mmm yy")) &amp; "'!C:C"),
      0
    )
  ),
  "-"
)</f>
        <v>-</v>
      </c>
      <c r="CT44" s="142" t="str">
        <f t="shared" ca="1" si="288"/>
        <v>-</v>
      </c>
      <c r="CU44" s="143" t="str">
        <f t="shared" ca="1" si="288"/>
        <v>-</v>
      </c>
      <c r="CV44" s="143" t="str">
        <f t="shared" ca="1" si="288"/>
        <v>-</v>
      </c>
      <c r="CW44" s="143" t="str">
        <f t="shared" ca="1" si="288"/>
        <v>-</v>
      </c>
      <c r="CX44" s="143" t="str">
        <f t="shared" ca="1" si="288"/>
        <v>-</v>
      </c>
      <c r="CY44" s="143" t="str">
        <f t="shared" ca="1" si="288"/>
        <v>-</v>
      </c>
      <c r="CZ44" s="141" t="str">
        <f t="shared" ca="1" si="288"/>
        <v>-</v>
      </c>
      <c r="DA44" s="130"/>
    </row>
    <row r="45" spans="3:105" s="294" customFormat="1" outlineLevel="1">
      <c r="C45" s="73" t="s">
        <v>231</v>
      </c>
      <c r="D45" s="304" t="s">
        <v>181</v>
      </c>
      <c r="E45" s="160">
        <f t="shared" ca="1" si="257"/>
        <v>0</v>
      </c>
      <c r="F45" s="161">
        <f t="shared" ca="1" si="258"/>
        <v>0</v>
      </c>
      <c r="G45" s="160">
        <f t="shared" ca="1" si="259"/>
        <v>0</v>
      </c>
      <c r="H45" s="293"/>
      <c r="I45" s="161">
        <f t="shared" ref="I45" ca="1" si="289">SUBTOTAL(9,I46:I48)</f>
        <v>0</v>
      </c>
      <c r="J45" s="162">
        <f ca="1">SUBTOTAL(9,J46:J48)</f>
        <v>0</v>
      </c>
      <c r="K45" s="162">
        <f t="shared" ref="K45:Q45" ca="1" si="290">SUBTOTAL(9,K46:K48)</f>
        <v>0</v>
      </c>
      <c r="L45" s="162">
        <f t="shared" ca="1" si="290"/>
        <v>0</v>
      </c>
      <c r="M45" s="162">
        <f t="shared" ca="1" si="290"/>
        <v>0</v>
      </c>
      <c r="N45" s="162">
        <f t="shared" ca="1" si="290"/>
        <v>0</v>
      </c>
      <c r="O45" s="162">
        <f t="shared" ca="1" si="290"/>
        <v>0</v>
      </c>
      <c r="P45" s="162">
        <f t="shared" ca="1" si="290"/>
        <v>0</v>
      </c>
      <c r="Q45" s="162">
        <f t="shared" ca="1" si="290"/>
        <v>0</v>
      </c>
      <c r="R45" s="162">
        <f ca="1">SUBTOTAL(9,R46:R48)</f>
        <v>0</v>
      </c>
      <c r="S45" s="162">
        <f t="shared" ref="S45:Y45" ca="1" si="291">SUBTOTAL(9,S46:S48)</f>
        <v>0</v>
      </c>
      <c r="T45" s="162">
        <f t="shared" ca="1" si="291"/>
        <v>0</v>
      </c>
      <c r="U45" s="162">
        <f t="shared" ca="1" si="291"/>
        <v>0</v>
      </c>
      <c r="V45" s="162">
        <f t="shared" ca="1" si="291"/>
        <v>0</v>
      </c>
      <c r="W45" s="162">
        <f t="shared" ca="1" si="291"/>
        <v>0</v>
      </c>
      <c r="X45" s="162">
        <f t="shared" ca="1" si="291"/>
        <v>0</v>
      </c>
      <c r="Y45" s="162">
        <f t="shared" ca="1" si="291"/>
        <v>0</v>
      </c>
      <c r="Z45" s="162">
        <f ca="1">SUBTOTAL(9,Z46:Z48)</f>
        <v>0</v>
      </c>
      <c r="AA45" s="162">
        <f t="shared" ref="AA45:AG45" ca="1" si="292">SUBTOTAL(9,AA46:AA48)</f>
        <v>0</v>
      </c>
      <c r="AB45" s="162">
        <f t="shared" ca="1" si="292"/>
        <v>0</v>
      </c>
      <c r="AC45" s="162">
        <f t="shared" ca="1" si="292"/>
        <v>0</v>
      </c>
      <c r="AD45" s="162">
        <f t="shared" ca="1" si="292"/>
        <v>0</v>
      </c>
      <c r="AE45" s="162">
        <f t="shared" ca="1" si="292"/>
        <v>0</v>
      </c>
      <c r="AF45" s="162">
        <f t="shared" ca="1" si="292"/>
        <v>0</v>
      </c>
      <c r="AG45" s="162">
        <f t="shared" ca="1" si="292"/>
        <v>0</v>
      </c>
      <c r="AH45" s="162">
        <f ca="1">SUBTOTAL(9,AH46:AH48)</f>
        <v>0</v>
      </c>
      <c r="AI45" s="162">
        <f t="shared" ref="AI45:AO45" ca="1" si="293">SUBTOTAL(9,AI46:AI48)</f>
        <v>0</v>
      </c>
      <c r="AJ45" s="162">
        <f t="shared" ca="1" si="293"/>
        <v>0</v>
      </c>
      <c r="AK45" s="162">
        <f t="shared" ca="1" si="293"/>
        <v>0</v>
      </c>
      <c r="AL45" s="162">
        <f t="shared" ca="1" si="293"/>
        <v>0</v>
      </c>
      <c r="AM45" s="162">
        <f t="shared" ca="1" si="293"/>
        <v>0</v>
      </c>
      <c r="AN45" s="162">
        <f t="shared" ca="1" si="293"/>
        <v>0</v>
      </c>
      <c r="AO45" s="162">
        <f t="shared" ca="1" si="293"/>
        <v>0</v>
      </c>
      <c r="AP45" s="162">
        <f ca="1">SUBTOTAL(9,AP46:AP48)</f>
        <v>0</v>
      </c>
      <c r="AQ45" s="162">
        <f t="shared" ref="AQ45:AW45" ca="1" si="294">SUBTOTAL(9,AQ46:AQ48)</f>
        <v>0</v>
      </c>
      <c r="AR45" s="162">
        <f t="shared" ca="1" si="294"/>
        <v>0</v>
      </c>
      <c r="AS45" s="162">
        <f t="shared" ca="1" si="294"/>
        <v>0</v>
      </c>
      <c r="AT45" s="162">
        <f t="shared" ca="1" si="294"/>
        <v>0</v>
      </c>
      <c r="AU45" s="162">
        <f t="shared" ca="1" si="294"/>
        <v>0</v>
      </c>
      <c r="AV45" s="162">
        <f t="shared" ca="1" si="294"/>
        <v>0</v>
      </c>
      <c r="AW45" s="162">
        <f t="shared" ca="1" si="294"/>
        <v>0</v>
      </c>
      <c r="AX45" s="162">
        <f ca="1">SUBTOTAL(9,AX46:AX48)</f>
        <v>0</v>
      </c>
      <c r="AY45" s="162">
        <f t="shared" ref="AY45:BD45" ca="1" si="295">SUBTOTAL(9,AY46:AY48)</f>
        <v>0</v>
      </c>
      <c r="AZ45" s="162">
        <f t="shared" ca="1" si="295"/>
        <v>0</v>
      </c>
      <c r="BA45" s="162">
        <f t="shared" ca="1" si="295"/>
        <v>0</v>
      </c>
      <c r="BB45" s="162">
        <f t="shared" ca="1" si="295"/>
        <v>0</v>
      </c>
      <c r="BC45" s="162">
        <f t="shared" ca="1" si="295"/>
        <v>0</v>
      </c>
      <c r="BD45" s="162">
        <f t="shared" ca="1" si="295"/>
        <v>0</v>
      </c>
      <c r="BE45" s="162">
        <f t="shared" ref="BE45" ca="1" si="296">SUBTOTAL(9,BE46:BE48)</f>
        <v>0</v>
      </c>
      <c r="BF45" s="162">
        <f ca="1">SUBTOTAL(9,BF46:BF48)</f>
        <v>0</v>
      </c>
      <c r="BG45" s="162">
        <f t="shared" ref="BG45:BM45" ca="1" si="297">SUBTOTAL(9,BG46:BG48)</f>
        <v>0</v>
      </c>
      <c r="BH45" s="162">
        <f t="shared" ca="1" si="297"/>
        <v>0</v>
      </c>
      <c r="BI45" s="162">
        <f t="shared" ca="1" si="297"/>
        <v>0</v>
      </c>
      <c r="BJ45" s="162">
        <f t="shared" ca="1" si="297"/>
        <v>0</v>
      </c>
      <c r="BK45" s="162">
        <f t="shared" ca="1" si="297"/>
        <v>0</v>
      </c>
      <c r="BL45" s="162">
        <f t="shared" ca="1" si="297"/>
        <v>0</v>
      </c>
      <c r="BM45" s="162">
        <f t="shared" ca="1" si="297"/>
        <v>0</v>
      </c>
      <c r="BN45" s="162">
        <f ca="1">SUBTOTAL(9,BN46:BN48)</f>
        <v>0</v>
      </c>
      <c r="BO45" s="162">
        <f t="shared" ref="BO45" ca="1" si="298">SUBTOTAL(9,BO46:BO48)</f>
        <v>0</v>
      </c>
      <c r="BP45" s="162">
        <f t="shared" ref="BP45" ca="1" si="299">SUBTOTAL(9,BP46:BP48)</f>
        <v>0</v>
      </c>
      <c r="BQ45" s="162">
        <f t="shared" ref="BQ45" ca="1" si="300">SUBTOTAL(9,BQ46:BQ48)</f>
        <v>0</v>
      </c>
      <c r="BR45" s="162">
        <f t="shared" ref="BR45:BU45" ca="1" si="301">SUBTOTAL(9,BR46:BR48)</f>
        <v>0</v>
      </c>
      <c r="BS45" s="162">
        <f t="shared" ca="1" si="301"/>
        <v>0</v>
      </c>
      <c r="BT45" s="162">
        <f t="shared" ca="1" si="301"/>
        <v>0</v>
      </c>
      <c r="BU45" s="162">
        <f t="shared" ca="1" si="301"/>
        <v>0</v>
      </c>
      <c r="BV45" s="162">
        <f ca="1">SUBTOTAL(9,BV46:BV48)</f>
        <v>0</v>
      </c>
      <c r="BW45" s="162">
        <f t="shared" ref="BW45:CC45" ca="1" si="302">SUBTOTAL(9,BW46:BW48)</f>
        <v>0</v>
      </c>
      <c r="BX45" s="162">
        <f t="shared" ca="1" si="302"/>
        <v>0</v>
      </c>
      <c r="BY45" s="162">
        <f t="shared" ca="1" si="302"/>
        <v>0</v>
      </c>
      <c r="BZ45" s="162">
        <f t="shared" ca="1" si="302"/>
        <v>0</v>
      </c>
      <c r="CA45" s="162">
        <f t="shared" ca="1" si="302"/>
        <v>0</v>
      </c>
      <c r="CB45" s="162">
        <f t="shared" ca="1" si="302"/>
        <v>0</v>
      </c>
      <c r="CC45" s="162">
        <f t="shared" ca="1" si="302"/>
        <v>0</v>
      </c>
      <c r="CD45" s="162">
        <f ca="1">SUBTOTAL(9,CD46:CD48)</f>
        <v>0</v>
      </c>
      <c r="CE45" s="162">
        <f t="shared" ref="CE45:CK45" ca="1" si="303">SUBTOTAL(9,CE46:CE48)</f>
        <v>0</v>
      </c>
      <c r="CF45" s="162">
        <f t="shared" ca="1" si="303"/>
        <v>0</v>
      </c>
      <c r="CG45" s="162">
        <f t="shared" ca="1" si="303"/>
        <v>0</v>
      </c>
      <c r="CH45" s="162">
        <f t="shared" ca="1" si="303"/>
        <v>0</v>
      </c>
      <c r="CI45" s="162">
        <f t="shared" ca="1" si="303"/>
        <v>0</v>
      </c>
      <c r="CJ45" s="162">
        <f t="shared" ca="1" si="303"/>
        <v>0</v>
      </c>
      <c r="CK45" s="162">
        <f t="shared" ca="1" si="303"/>
        <v>0</v>
      </c>
      <c r="CL45" s="162">
        <f ca="1">SUBTOTAL(9,CL46:CL48)</f>
        <v>0</v>
      </c>
      <c r="CM45" s="162">
        <f t="shared" ref="CM45:CS45" ca="1" si="304">SUBTOTAL(9,CM46:CM48)</f>
        <v>0</v>
      </c>
      <c r="CN45" s="162">
        <f t="shared" ca="1" si="304"/>
        <v>0</v>
      </c>
      <c r="CO45" s="162">
        <f t="shared" ca="1" si="304"/>
        <v>0</v>
      </c>
      <c r="CP45" s="162">
        <f t="shared" ca="1" si="304"/>
        <v>0</v>
      </c>
      <c r="CQ45" s="162">
        <f t="shared" ca="1" si="304"/>
        <v>0</v>
      </c>
      <c r="CR45" s="162">
        <f t="shared" ca="1" si="304"/>
        <v>0</v>
      </c>
      <c r="CS45" s="160">
        <f t="shared" ca="1" si="304"/>
        <v>0</v>
      </c>
      <c r="CT45" s="161">
        <f ca="1">SUBTOTAL(9,CT46:CT48)</f>
        <v>0</v>
      </c>
      <c r="CU45" s="162">
        <f t="shared" ref="CU45:CZ45" ca="1" si="305">SUBTOTAL(9,CU46:CU48)</f>
        <v>0</v>
      </c>
      <c r="CV45" s="162">
        <f t="shared" ca="1" si="305"/>
        <v>0</v>
      </c>
      <c r="CW45" s="162">
        <f t="shared" ca="1" si="305"/>
        <v>0</v>
      </c>
      <c r="CX45" s="162">
        <f t="shared" ca="1" si="305"/>
        <v>0</v>
      </c>
      <c r="CY45" s="162">
        <f t="shared" ca="1" si="305"/>
        <v>0</v>
      </c>
      <c r="CZ45" s="160">
        <f t="shared" ca="1" si="305"/>
        <v>0</v>
      </c>
      <c r="DA45" s="293"/>
    </row>
    <row r="46" spans="3:105" outlineLevel="1">
      <c r="C46" s="80"/>
      <c r="D46" s="81" t="s">
        <v>179</v>
      </c>
      <c r="E46" s="141">
        <f t="shared" ca="1" si="257"/>
        <v>0</v>
      </c>
      <c r="F46" s="142">
        <f t="shared" ca="1" si="258"/>
        <v>0</v>
      </c>
      <c r="G46" s="141">
        <f t="shared" ca="1" si="259"/>
        <v>0</v>
      </c>
      <c r="H46" s="130"/>
      <c r="I46" s="142" t="str">
        <f ca="1">IFERROR(
  INDEX(
    INDIRECT(
      "'Cash In-" &amp; PROPER(TEXT(I$3,"mmm yy")) &amp; "'!" &amp;
      ADDRESS(1, MATCH("ACTUAL", INDIRECT("'Cash In-" &amp; PROPER(TEXT(I$3,"mmm yy")) &amp; "'!4:4"), 0)) &amp; ":" &amp;
      ADDRESS(1048576, MATCH("ACTUAL", INDIRECT("'Cash In-" &amp; PROPER(TEXT(I$3,"mmm yy")) &amp; "'!4:4"), 0))
    ),
    MATCH(
      $C46,
      INDIRECT("'Cash In-" &amp; PROPER(TEXT(I$3,"mmm yy")) &amp; "'!C:C"),
      0
    )
  ),
  "-"
)</f>
        <v>-</v>
      </c>
      <c r="J46" s="143" t="str">
        <f t="shared" ref="J46:P46" ca="1" si="306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$C46,
      INDIRECT("'Cash Out-" &amp; PROPER(TEXT($I$3,"mmm yy")) &amp; "'!C:C"),
      0
    )
  ),
  "-"
)</f>
        <v>-</v>
      </c>
      <c r="K46" s="143" t="str">
        <f t="shared" ca="1" si="306"/>
        <v>-</v>
      </c>
      <c r="L46" s="143" t="str">
        <f t="shared" ca="1" si="306"/>
        <v>-</v>
      </c>
      <c r="M46" s="143" t="str">
        <f t="shared" ca="1" si="306"/>
        <v>-</v>
      </c>
      <c r="N46" s="143" t="str">
        <f t="shared" ca="1" si="306"/>
        <v>-</v>
      </c>
      <c r="O46" s="143" t="str">
        <f t="shared" ca="1" si="306"/>
        <v>-</v>
      </c>
      <c r="P46" s="143" t="str">
        <f t="shared" ca="1" si="306"/>
        <v>-</v>
      </c>
      <c r="Q46" s="143" t="str">
        <f ca="1">IFERROR(
  INDEX(
    INDIRECT(
      "'Cash In-" &amp; PROPER(TEXT(Q$3,"mmm yy")) &amp; "'!" &amp;
      ADDRESS(1, MATCH("ACTUAL", INDIRECT("'Cash In-" &amp; PROPER(TEXT(Q$3,"mmm yy")) &amp; "'!4:4"), 0)) &amp; ":" &amp;
      ADDRESS(1048576, MATCH("ACTUAL", INDIRECT("'Cash In-" &amp; PROPER(TEXT(Q$3,"mmm yy")) &amp; "'!4:4"), 0))
    ),
    MATCH(
      $C46,
      INDIRECT("'Cash In-" &amp; PROPER(TEXT(Q$3,"mmm yy")) &amp; "'!C:C"),
      0
    )
  ),
  "-"
)</f>
        <v>-</v>
      </c>
      <c r="R46" s="143" t="str">
        <f t="shared" ref="R46:X46" ca="1" si="307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$C46,
      INDIRECT("'Cash Out-" &amp; PROPER(TEXT($Q$3,"mmm yy")) &amp; "'!C:C"),
      0
    )
  ),
  "-"
)</f>
        <v>-</v>
      </c>
      <c r="S46" s="143" t="str">
        <f t="shared" ca="1" si="307"/>
        <v>-</v>
      </c>
      <c r="T46" s="143" t="str">
        <f t="shared" ca="1" si="307"/>
        <v>-</v>
      </c>
      <c r="U46" s="143" t="str">
        <f t="shared" ca="1" si="307"/>
        <v>-</v>
      </c>
      <c r="V46" s="143" t="str">
        <f t="shared" ca="1" si="307"/>
        <v>-</v>
      </c>
      <c r="W46" s="143" t="str">
        <f t="shared" ca="1" si="307"/>
        <v>-</v>
      </c>
      <c r="X46" s="143" t="str">
        <f t="shared" ca="1" si="307"/>
        <v>-</v>
      </c>
      <c r="Y46" s="143" t="str">
        <f ca="1">IFERROR(
  INDEX(
    INDIRECT(
      "'Cash In-" &amp; PROPER(TEXT(Y$3,"mmm yy")) &amp; "'!" &amp;
      ADDRESS(1, MATCH("ACTUAL", INDIRECT("'Cash In-" &amp; PROPER(TEXT(Y$3,"mmm yy")) &amp; "'!4:4"), 0)) &amp; ":" &amp;
      ADDRESS(1048576, MATCH("ACTUAL", INDIRECT("'Cash In-" &amp; PROPER(TEXT(Y$3,"mmm yy")) &amp; "'!4:4"), 0))
    ),
    MATCH(
      $C46,
      INDIRECT("'Cash In-" &amp; PROPER(TEXT(Y$3,"mmm yy")) &amp; "'!C:C"),
      0
    )
  ),
  "-"
)</f>
        <v>-</v>
      </c>
      <c r="Z46" s="143" t="str">
        <f t="shared" ref="Z46:AF46" ca="1" si="308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$C46,
      INDIRECT("'Cash Out-" &amp; PROPER(TEXT($Y$3,"mmm yy")) &amp; "'!C:C"),
      0
    )
  ),
  "-"
)</f>
        <v>-</v>
      </c>
      <c r="AA46" s="143" t="str">
        <f t="shared" ca="1" si="308"/>
        <v>-</v>
      </c>
      <c r="AB46" s="143" t="str">
        <f t="shared" ca="1" si="308"/>
        <v>-</v>
      </c>
      <c r="AC46" s="143" t="str">
        <f t="shared" ca="1" si="308"/>
        <v>-</v>
      </c>
      <c r="AD46" s="143" t="str">
        <f t="shared" ca="1" si="308"/>
        <v>-</v>
      </c>
      <c r="AE46" s="143" t="str">
        <f t="shared" ca="1" si="308"/>
        <v>-</v>
      </c>
      <c r="AF46" s="143" t="str">
        <f t="shared" ca="1" si="308"/>
        <v>-</v>
      </c>
      <c r="AG46" s="143" t="str">
        <f ca="1">IFERROR(
  INDEX(
    INDIRECT(
      "'Cash In-" &amp; PROPER(TEXT(AG$3,"mmm yy")) &amp; "'!" &amp;
      ADDRESS(1, MATCH("ACTUAL", INDIRECT("'Cash In-" &amp; PROPER(TEXT(AG$3,"mmm yy")) &amp; "'!4:4"), 0)) &amp; ":" &amp;
      ADDRESS(1048576, MATCH("ACTUAL", INDIRECT("'Cash In-" &amp; PROPER(TEXT(AG$3,"mmm yy")) &amp; "'!4:4"), 0))
    ),
    MATCH(
      $C46,
      INDIRECT("'Cash In-" &amp; PROPER(TEXT(AG$3,"mmm yy")) &amp; "'!C:C"),
      0
    )
  ),
  "-"
)</f>
        <v>-</v>
      </c>
      <c r="AH46" s="143" t="str">
        <f t="shared" ref="AH46:AN46" ca="1" si="309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$C46,
      INDIRECT("'Cash Out-" &amp; PROPER(TEXT($AG$3,"mmm yy")) &amp; "'!C:C"),
      0
    )
  ),
  "-"
)</f>
        <v>-</v>
      </c>
      <c r="AI46" s="143" t="str">
        <f t="shared" ca="1" si="309"/>
        <v>-</v>
      </c>
      <c r="AJ46" s="143" t="str">
        <f t="shared" ca="1" si="309"/>
        <v>-</v>
      </c>
      <c r="AK46" s="143" t="str">
        <f t="shared" ca="1" si="309"/>
        <v>-</v>
      </c>
      <c r="AL46" s="143" t="str">
        <f t="shared" ca="1" si="309"/>
        <v>-</v>
      </c>
      <c r="AM46" s="143" t="str">
        <f t="shared" ca="1" si="309"/>
        <v>-</v>
      </c>
      <c r="AN46" s="143" t="str">
        <f t="shared" ca="1" si="309"/>
        <v>-</v>
      </c>
      <c r="AO46" s="143" t="str">
        <f ca="1">IFERROR(
  INDEX(
    INDIRECT(
      "'Cash In-" &amp; PROPER(TEXT(AO$3,"mmm yy")) &amp; "'!" &amp;
      ADDRESS(1, MATCH("ACTUAL", INDIRECT("'Cash In-" &amp; PROPER(TEXT(AO$3,"mmm yy")) &amp; "'!4:4"), 0)) &amp; ":" &amp;
      ADDRESS(1048576, MATCH("ACTUAL", INDIRECT("'Cash In-" &amp; PROPER(TEXT(AO$3,"mmm yy")) &amp; "'!4:4"), 0))
    ),
    MATCH(
      $C46,
      INDIRECT("'Cash In-" &amp; PROPER(TEXT(AO$3,"mmm yy")) &amp; "'!C:C"),
      0
    )
  ),
  "-"
)</f>
        <v>-</v>
      </c>
      <c r="AP46" s="143" t="str">
        <f t="shared" ref="AP46:AV46" ca="1" si="310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$C46,
      INDIRECT("'Cash Out-" &amp; PROPER(TEXT($AO$3,"mmm yy")) &amp; "'!C:C"),
      0
    )
  ),
  "-"
)</f>
        <v>-</v>
      </c>
      <c r="AQ46" s="143" t="str">
        <f t="shared" ca="1" si="310"/>
        <v>-</v>
      </c>
      <c r="AR46" s="143" t="str">
        <f t="shared" ca="1" si="310"/>
        <v>-</v>
      </c>
      <c r="AS46" s="143" t="str">
        <f t="shared" ca="1" si="310"/>
        <v>-</v>
      </c>
      <c r="AT46" s="143" t="str">
        <f t="shared" ca="1" si="310"/>
        <v>-</v>
      </c>
      <c r="AU46" s="143" t="str">
        <f t="shared" ca="1" si="310"/>
        <v>-</v>
      </c>
      <c r="AV46" s="143" t="str">
        <f t="shared" ca="1" si="310"/>
        <v>-</v>
      </c>
      <c r="AW46" s="143" t="str">
        <f ca="1">IFERROR(
  INDEX(
    INDIRECT(
      "'Cash In-" &amp; PROPER(TEXT(AW$3,"mmm yy")) &amp; "'!" &amp;
      ADDRESS(1, MATCH("ACTUAL", INDIRECT("'Cash In-" &amp; PROPER(TEXT(AW$3,"mmm yy")) &amp; "'!4:4"), 0)) &amp; ":" &amp;
      ADDRESS(1048576, MATCH("ACTUAL", INDIRECT("'Cash In-" &amp; PROPER(TEXT(AW$3,"mmm yy")) &amp; "'!4:4"), 0))
    ),
    MATCH(
      $C46,
      INDIRECT("'Cash In-" &amp; PROPER(TEXT(AW$3,"mmm yy")) &amp; "'!C:C"),
      0
    )
  ),
  "-"
)</f>
        <v>-</v>
      </c>
      <c r="AX46" s="143" t="str">
        <f t="shared" ref="AX46:BD46" ca="1" si="311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$C46,
      INDIRECT("'Cash Out-" &amp; PROPER(TEXT($AW$3,"mmm yy")) &amp; "'!C:C"),
      0
    )
  ),
  "-"
)</f>
        <v>-</v>
      </c>
      <c r="AY46" s="143" t="str">
        <f t="shared" ca="1" si="311"/>
        <v>-</v>
      </c>
      <c r="AZ46" s="143" t="str">
        <f t="shared" ca="1" si="311"/>
        <v>-</v>
      </c>
      <c r="BA46" s="143" t="str">
        <f t="shared" ca="1" si="311"/>
        <v>-</v>
      </c>
      <c r="BB46" s="143" t="str">
        <f t="shared" ca="1" si="311"/>
        <v>-</v>
      </c>
      <c r="BC46" s="143" t="str">
        <f t="shared" ca="1" si="311"/>
        <v>-</v>
      </c>
      <c r="BD46" s="143" t="str">
        <f t="shared" ca="1" si="311"/>
        <v>-</v>
      </c>
      <c r="BE46" s="143" t="str">
        <f ca="1">IFERROR(
  INDEX(
    INDIRECT(
      "'Cash In-" &amp; PROPER(TEXT(BE$3,"mmm yy")) &amp; "'!" &amp;
      ADDRESS(1, MATCH("ACTUAL", INDIRECT("'Cash In-" &amp; PROPER(TEXT(BE$3,"mmm yy")) &amp; "'!4:4"), 0)) &amp; ":" &amp;
      ADDRESS(1048576, MATCH("ACTUAL", INDIRECT("'Cash In-" &amp; PROPER(TEXT(BE$3,"mmm yy")) &amp; "'!4:4"), 0))
    ),
    MATCH(
      $C46,
      INDIRECT("'Cash In-" &amp; PROPER(TEXT(BE$3,"mmm yy")) &amp; "'!C:C"),
      0
    )
  ),
  "-"
)</f>
        <v>-</v>
      </c>
      <c r="BF46" s="143" t="str">
        <f t="shared" ref="BF46:BL46" ca="1" si="312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$C46,
      INDIRECT("'Cash Out-" &amp; PROPER(TEXT($BE$3,"mmm yy")) &amp; "'!C:C"),
      0
    )
  ),
  "-"
)</f>
        <v>-</v>
      </c>
      <c r="BG46" s="143" t="str">
        <f t="shared" ca="1" si="312"/>
        <v>-</v>
      </c>
      <c r="BH46" s="143" t="str">
        <f t="shared" ca="1" si="312"/>
        <v>-</v>
      </c>
      <c r="BI46" s="143" t="str">
        <f t="shared" ca="1" si="312"/>
        <v>-</v>
      </c>
      <c r="BJ46" s="143" t="str">
        <f t="shared" ca="1" si="312"/>
        <v>-</v>
      </c>
      <c r="BK46" s="143" t="str">
        <f t="shared" ca="1" si="312"/>
        <v>-</v>
      </c>
      <c r="BL46" s="143" t="str">
        <f t="shared" ca="1" si="312"/>
        <v>-</v>
      </c>
      <c r="BM46" s="143" t="str">
        <f ca="1">IFERROR(
  INDEX(
    INDIRECT(
      "'Cash In-" &amp; PROPER(TEXT(BM$3,"mmm yy")) &amp; "'!" &amp;
      ADDRESS(1, MATCH("ACTUAL", INDIRECT("'Cash In-" &amp; PROPER(TEXT(BM$3,"mmm yy")) &amp; "'!4:4"), 0)) &amp; ":" &amp;
      ADDRESS(1048576, MATCH("ACTUAL", INDIRECT("'Cash In-" &amp; PROPER(TEXT(BM$3,"mmm yy")) &amp; "'!4:4"), 0))
    ),
    MATCH(
      $C46,
      INDIRECT("'Cash In-" &amp; PROPER(TEXT(BM$3,"mmm yy")) &amp; "'!C:C"),
      0
    )
  ),
  "-"
)</f>
        <v>-</v>
      </c>
      <c r="BN46" s="143" t="str">
        <f t="shared" ref="BN46:BT46" ca="1" si="313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$C46,
      INDIRECT("'Cash Out-" &amp; PROPER(TEXT($BM$3,"mmm yy")) &amp; "'!C:C"),
      0
    )
  ),
  "-"
)</f>
        <v>-</v>
      </c>
      <c r="BO46" s="143" t="str">
        <f t="shared" ca="1" si="313"/>
        <v>-</v>
      </c>
      <c r="BP46" s="143" t="str">
        <f t="shared" ca="1" si="313"/>
        <v>-</v>
      </c>
      <c r="BQ46" s="143" t="str">
        <f t="shared" ca="1" si="313"/>
        <v>-</v>
      </c>
      <c r="BR46" s="143" t="str">
        <f t="shared" ca="1" si="313"/>
        <v>-</v>
      </c>
      <c r="BS46" s="143" t="str">
        <f t="shared" ca="1" si="313"/>
        <v>-</v>
      </c>
      <c r="BT46" s="143" t="str">
        <f t="shared" ca="1" si="313"/>
        <v>-</v>
      </c>
      <c r="BU46" s="143" t="str">
        <f ca="1">IFERROR(
  INDEX(
    INDIRECT(
      "'Cash In-" &amp; PROPER(TEXT(BU$3,"mmm yy")) &amp; "'!" &amp;
      ADDRESS(1, MATCH("ACTUAL", INDIRECT("'Cash In-" &amp; PROPER(TEXT(BU$3,"mmm yy")) &amp; "'!4:4"), 0)) &amp; ":" &amp;
      ADDRESS(1048576, MATCH("ACTUAL", INDIRECT("'Cash In-" &amp; PROPER(TEXT(BU$3,"mmm yy")) &amp; "'!4:4"), 0))
    ),
    MATCH(
      $C46,
      INDIRECT("'Cash In-" &amp; PROPER(TEXT(BU$3,"mmm yy")) &amp; "'!C:C"),
      0
    )
  ),
  "-"
)</f>
        <v>-</v>
      </c>
      <c r="BV46" s="143" t="str">
        <f t="shared" ref="BV46:CB46" ca="1" si="314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$C46,
      INDIRECT("'Cash Out-" &amp; PROPER(TEXT($BU$3,"mmm yy")) &amp; "'!C:C"),
      0
    )
  ),
  "-"
)</f>
        <v>-</v>
      </c>
      <c r="BW46" s="143" t="str">
        <f t="shared" ca="1" si="314"/>
        <v>-</v>
      </c>
      <c r="BX46" s="143" t="str">
        <f t="shared" ca="1" si="314"/>
        <v>-</v>
      </c>
      <c r="BY46" s="143" t="str">
        <f t="shared" ca="1" si="314"/>
        <v>-</v>
      </c>
      <c r="BZ46" s="143" t="str">
        <f t="shared" ca="1" si="314"/>
        <v>-</v>
      </c>
      <c r="CA46" s="143" t="str">
        <f t="shared" ca="1" si="314"/>
        <v>-</v>
      </c>
      <c r="CB46" s="143" t="str">
        <f t="shared" ca="1" si="314"/>
        <v>-</v>
      </c>
      <c r="CC46" s="143" t="str">
        <f ca="1">IFERROR(
  INDEX(
    INDIRECT(
      "'Cash In-" &amp; PROPER(TEXT(CC$3,"mmm yy")) &amp; "'!" &amp;
      ADDRESS(1, MATCH("ACTUAL", INDIRECT("'Cash In-" &amp; PROPER(TEXT(CC$3,"mmm yy")) &amp; "'!4:4"), 0)) &amp; ":" &amp;
      ADDRESS(1048576, MATCH("ACTUAL", INDIRECT("'Cash In-" &amp; PROPER(TEXT(CC$3,"mmm yy")) &amp; "'!4:4"), 0))
    ),
    MATCH(
      $C46,
      INDIRECT("'Cash In-" &amp; PROPER(TEXT(CC$3,"mmm yy")) &amp; "'!C:C"),
      0
    )
  ),
  "-"
)</f>
        <v>-</v>
      </c>
      <c r="CD46" s="143" t="str">
        <f t="shared" ref="CD46:CJ46" ca="1" si="315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$C46,
      INDIRECT("'Cash Out-" &amp; PROPER(TEXT($CC$3,"mmm yy")) &amp; "'!C:C"),
      0
    )
  ),
  "-"
)</f>
        <v>-</v>
      </c>
      <c r="CE46" s="143" t="str">
        <f t="shared" ca="1" si="315"/>
        <v>-</v>
      </c>
      <c r="CF46" s="143" t="str">
        <f t="shared" ca="1" si="315"/>
        <v>-</v>
      </c>
      <c r="CG46" s="143" t="str">
        <f t="shared" ca="1" si="315"/>
        <v>-</v>
      </c>
      <c r="CH46" s="143" t="str">
        <f t="shared" ca="1" si="315"/>
        <v>-</v>
      </c>
      <c r="CI46" s="143" t="str">
        <f t="shared" ca="1" si="315"/>
        <v>-</v>
      </c>
      <c r="CJ46" s="143" t="str">
        <f t="shared" ca="1" si="315"/>
        <v>-</v>
      </c>
      <c r="CK46" s="143" t="str">
        <f ca="1">IFERROR(
  INDEX(
    INDIRECT(
      "'Cash In-" &amp; PROPER(TEXT(CK$3,"mmm yy")) &amp; "'!" &amp;
      ADDRESS(1, MATCH("ACTUAL", INDIRECT("'Cash In-" &amp; PROPER(TEXT(CK$3,"mmm yy")) &amp; "'!4:4"), 0)) &amp; ":" &amp;
      ADDRESS(1048576, MATCH("ACTUAL", INDIRECT("'Cash In-" &amp; PROPER(TEXT(CK$3,"mmm yy")) &amp; "'!4:4"), 0))
    ),
    MATCH(
      $C46,
      INDIRECT("'Cash In-" &amp; PROPER(TEXT(CK$3,"mmm yy")) &amp; "'!C:C"),
      0
    )
  ),
  "-"
)</f>
        <v>-</v>
      </c>
      <c r="CL46" s="143" t="str">
        <f t="shared" ref="CL46:CR46" ca="1" si="316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$C46,
      INDIRECT("'Cash Out-" &amp; PROPER(TEXT($CK$3,"mmm yy")) &amp; "'!C:C"),
      0
    )
  ),
  "-"
)</f>
        <v>-</v>
      </c>
      <c r="CM46" s="143" t="str">
        <f t="shared" ca="1" si="316"/>
        <v>-</v>
      </c>
      <c r="CN46" s="143" t="str">
        <f t="shared" ca="1" si="316"/>
        <v>-</v>
      </c>
      <c r="CO46" s="143" t="str">
        <f t="shared" ca="1" si="316"/>
        <v>-</v>
      </c>
      <c r="CP46" s="143" t="str">
        <f t="shared" ca="1" si="316"/>
        <v>-</v>
      </c>
      <c r="CQ46" s="143" t="str">
        <f t="shared" ca="1" si="316"/>
        <v>-</v>
      </c>
      <c r="CR46" s="143" t="str">
        <f t="shared" ca="1" si="316"/>
        <v>-</v>
      </c>
      <c r="CS46" s="141" t="str">
        <f ca="1">IFERROR(
  INDEX(
    INDIRECT(
      "'Cash In-" &amp; PROPER(TEXT(CS$3,"mmm yy")) &amp; "'!" &amp;
      ADDRESS(1, MATCH("ACTUAL", INDIRECT("'Cash In-" &amp; PROPER(TEXT(CS$3,"mmm yy")) &amp; "'!4:4"), 0)) &amp; ":" &amp;
      ADDRESS(1048576, MATCH("ACTUAL", INDIRECT("'Cash In-" &amp; PROPER(TEXT(CS$3,"mmm yy")) &amp; "'!4:4"), 0))
    ),
    MATCH(
      $C46,
      INDIRECT("'Cash In-" &amp; PROPER(TEXT(CS$3,"mmm yy")) &amp; "'!C:C"),
      0
    )
  ),
  "-"
)</f>
        <v>-</v>
      </c>
      <c r="CT46" s="142" t="str">
        <f t="shared" ref="CT46:CZ46" ca="1" si="317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$C46,
      INDIRECT("'Cash Out-" &amp; PROPER(TEXT($CS$3,"mmm yy")) &amp; "'!C:C"),
      0
    )
  ),
  "-"
)</f>
        <v>-</v>
      </c>
      <c r="CU46" s="143" t="str">
        <f t="shared" ca="1" si="317"/>
        <v>-</v>
      </c>
      <c r="CV46" s="143" t="str">
        <f t="shared" ca="1" si="317"/>
        <v>-</v>
      </c>
      <c r="CW46" s="143" t="str">
        <f t="shared" ca="1" si="317"/>
        <v>-</v>
      </c>
      <c r="CX46" s="143" t="str">
        <f t="shared" ca="1" si="317"/>
        <v>-</v>
      </c>
      <c r="CY46" s="143" t="str">
        <f t="shared" ca="1" si="317"/>
        <v>-</v>
      </c>
      <c r="CZ46" s="141" t="str">
        <f t="shared" ca="1" si="317"/>
        <v>-</v>
      </c>
      <c r="DA46" s="130"/>
    </row>
    <row r="47" spans="3:105" outlineLevel="1">
      <c r="C47" s="80"/>
      <c r="D47" s="81"/>
      <c r="E47" s="141"/>
      <c r="F47" s="142"/>
      <c r="G47" s="141"/>
      <c r="H47" s="130"/>
      <c r="I47" s="142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/>
      <c r="CH47" s="143"/>
      <c r="CI47" s="143"/>
      <c r="CJ47" s="143"/>
      <c r="CK47" s="143"/>
      <c r="CL47" s="143"/>
      <c r="CM47" s="143"/>
      <c r="CN47" s="143"/>
      <c r="CO47" s="143"/>
      <c r="CP47" s="143"/>
      <c r="CQ47" s="143"/>
      <c r="CR47" s="143"/>
      <c r="CS47" s="141"/>
      <c r="CT47" s="142"/>
      <c r="CU47" s="143"/>
      <c r="CV47" s="143"/>
      <c r="CW47" s="143"/>
      <c r="CX47" s="143"/>
      <c r="CY47" s="143"/>
      <c r="CZ47" s="141"/>
      <c r="DA47" s="130"/>
    </row>
    <row r="48" spans="3:105" outlineLevel="1">
      <c r="C48" s="83"/>
      <c r="D48" s="68"/>
      <c r="E48" s="141"/>
      <c r="F48" s="142"/>
      <c r="G48" s="141"/>
      <c r="H48" s="130"/>
      <c r="I48" s="142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143"/>
      <c r="CJ48" s="143"/>
      <c r="CK48" s="143"/>
      <c r="CL48" s="143"/>
      <c r="CM48" s="143"/>
      <c r="CN48" s="143"/>
      <c r="CO48" s="143"/>
      <c r="CP48" s="143"/>
      <c r="CQ48" s="143"/>
      <c r="CR48" s="143"/>
      <c r="CS48" s="141"/>
      <c r="CT48" s="142"/>
      <c r="CU48" s="143"/>
      <c r="CV48" s="143"/>
      <c r="CW48" s="143"/>
      <c r="CX48" s="143"/>
      <c r="CY48" s="143"/>
      <c r="CZ48" s="141"/>
      <c r="DA48" s="130"/>
    </row>
    <row r="49" spans="3:105">
      <c r="C49" s="87" t="s">
        <v>320</v>
      </c>
      <c r="D49" s="108" t="s">
        <v>255</v>
      </c>
      <c r="E49" s="163">
        <f t="shared" ca="1" si="257"/>
        <v>0</v>
      </c>
      <c r="F49" s="310">
        <f t="shared" ca="1" si="258"/>
        <v>0</v>
      </c>
      <c r="G49" s="163">
        <f t="shared" ca="1" si="259"/>
        <v>0</v>
      </c>
      <c r="H49" s="130"/>
      <c r="I49" s="128">
        <f t="shared" ref="I49:AN49" ca="1" si="318">I45-I42</f>
        <v>0</v>
      </c>
      <c r="J49" s="157">
        <f t="shared" ca="1" si="318"/>
        <v>0</v>
      </c>
      <c r="K49" s="157">
        <f t="shared" ca="1" si="318"/>
        <v>0</v>
      </c>
      <c r="L49" s="157">
        <f t="shared" ca="1" si="318"/>
        <v>0</v>
      </c>
      <c r="M49" s="157">
        <f t="shared" ca="1" si="318"/>
        <v>0</v>
      </c>
      <c r="N49" s="157">
        <f t="shared" ca="1" si="318"/>
        <v>0</v>
      </c>
      <c r="O49" s="157">
        <f t="shared" ca="1" si="318"/>
        <v>0</v>
      </c>
      <c r="P49" s="157">
        <f t="shared" ca="1" si="318"/>
        <v>0</v>
      </c>
      <c r="Q49" s="157">
        <f t="shared" ca="1" si="318"/>
        <v>0</v>
      </c>
      <c r="R49" s="157">
        <f t="shared" ca="1" si="318"/>
        <v>0</v>
      </c>
      <c r="S49" s="157">
        <f t="shared" ca="1" si="318"/>
        <v>0</v>
      </c>
      <c r="T49" s="157">
        <f t="shared" ca="1" si="318"/>
        <v>0</v>
      </c>
      <c r="U49" s="157">
        <f t="shared" ca="1" si="318"/>
        <v>0</v>
      </c>
      <c r="V49" s="157">
        <f t="shared" ca="1" si="318"/>
        <v>0</v>
      </c>
      <c r="W49" s="157">
        <f t="shared" ca="1" si="318"/>
        <v>0</v>
      </c>
      <c r="X49" s="157">
        <f t="shared" ca="1" si="318"/>
        <v>0</v>
      </c>
      <c r="Y49" s="157">
        <f t="shared" ca="1" si="318"/>
        <v>0</v>
      </c>
      <c r="Z49" s="157">
        <f t="shared" ca="1" si="318"/>
        <v>0</v>
      </c>
      <c r="AA49" s="157">
        <f t="shared" ca="1" si="318"/>
        <v>0</v>
      </c>
      <c r="AB49" s="157">
        <f t="shared" ca="1" si="318"/>
        <v>0</v>
      </c>
      <c r="AC49" s="157">
        <f t="shared" ca="1" si="318"/>
        <v>0</v>
      </c>
      <c r="AD49" s="157">
        <f t="shared" ca="1" si="318"/>
        <v>0</v>
      </c>
      <c r="AE49" s="157">
        <f t="shared" ca="1" si="318"/>
        <v>0</v>
      </c>
      <c r="AF49" s="157">
        <f t="shared" ca="1" si="318"/>
        <v>0</v>
      </c>
      <c r="AG49" s="157">
        <f t="shared" ca="1" si="318"/>
        <v>0</v>
      </c>
      <c r="AH49" s="157">
        <f t="shared" ca="1" si="318"/>
        <v>0</v>
      </c>
      <c r="AI49" s="157">
        <f t="shared" ca="1" si="318"/>
        <v>0</v>
      </c>
      <c r="AJ49" s="157">
        <f t="shared" ca="1" si="318"/>
        <v>0</v>
      </c>
      <c r="AK49" s="157">
        <f t="shared" ca="1" si="318"/>
        <v>0</v>
      </c>
      <c r="AL49" s="157">
        <f t="shared" ca="1" si="318"/>
        <v>0</v>
      </c>
      <c r="AM49" s="157">
        <f t="shared" ca="1" si="318"/>
        <v>0</v>
      </c>
      <c r="AN49" s="157">
        <f t="shared" ca="1" si="318"/>
        <v>0</v>
      </c>
      <c r="AO49" s="157">
        <f t="shared" ref="AO49:BT49" ca="1" si="319">AO45-AO42</f>
        <v>0</v>
      </c>
      <c r="AP49" s="157">
        <f t="shared" ca="1" si="319"/>
        <v>0</v>
      </c>
      <c r="AQ49" s="157">
        <f t="shared" ca="1" si="319"/>
        <v>0</v>
      </c>
      <c r="AR49" s="157">
        <f t="shared" ca="1" si="319"/>
        <v>0</v>
      </c>
      <c r="AS49" s="157">
        <f t="shared" ca="1" si="319"/>
        <v>0</v>
      </c>
      <c r="AT49" s="157">
        <f t="shared" ca="1" si="319"/>
        <v>0</v>
      </c>
      <c r="AU49" s="157">
        <f t="shared" ca="1" si="319"/>
        <v>0</v>
      </c>
      <c r="AV49" s="157">
        <f t="shared" ca="1" si="319"/>
        <v>0</v>
      </c>
      <c r="AW49" s="157">
        <f t="shared" ca="1" si="319"/>
        <v>0</v>
      </c>
      <c r="AX49" s="157">
        <f t="shared" ca="1" si="319"/>
        <v>0</v>
      </c>
      <c r="AY49" s="157">
        <f t="shared" ca="1" si="319"/>
        <v>0</v>
      </c>
      <c r="AZ49" s="157">
        <f t="shared" ca="1" si="319"/>
        <v>0</v>
      </c>
      <c r="BA49" s="157">
        <f t="shared" ca="1" si="319"/>
        <v>0</v>
      </c>
      <c r="BB49" s="157">
        <f t="shared" ca="1" si="319"/>
        <v>0</v>
      </c>
      <c r="BC49" s="157">
        <f t="shared" ca="1" si="319"/>
        <v>0</v>
      </c>
      <c r="BD49" s="157">
        <f t="shared" ca="1" si="319"/>
        <v>0</v>
      </c>
      <c r="BE49" s="157">
        <f t="shared" ca="1" si="319"/>
        <v>0</v>
      </c>
      <c r="BF49" s="157">
        <f t="shared" ca="1" si="319"/>
        <v>0</v>
      </c>
      <c r="BG49" s="157">
        <f t="shared" ca="1" si="319"/>
        <v>0</v>
      </c>
      <c r="BH49" s="157">
        <f t="shared" ca="1" si="319"/>
        <v>0</v>
      </c>
      <c r="BI49" s="157">
        <f t="shared" ca="1" si="319"/>
        <v>0</v>
      </c>
      <c r="BJ49" s="157">
        <f t="shared" ca="1" si="319"/>
        <v>0</v>
      </c>
      <c r="BK49" s="157">
        <f t="shared" ca="1" si="319"/>
        <v>0</v>
      </c>
      <c r="BL49" s="157">
        <f t="shared" ca="1" si="319"/>
        <v>0</v>
      </c>
      <c r="BM49" s="157">
        <f t="shared" ca="1" si="319"/>
        <v>0</v>
      </c>
      <c r="BN49" s="157">
        <f t="shared" ca="1" si="319"/>
        <v>0</v>
      </c>
      <c r="BO49" s="157">
        <f t="shared" ca="1" si="319"/>
        <v>0</v>
      </c>
      <c r="BP49" s="157">
        <f t="shared" ca="1" si="319"/>
        <v>0</v>
      </c>
      <c r="BQ49" s="157">
        <f t="shared" ca="1" si="319"/>
        <v>0</v>
      </c>
      <c r="BR49" s="157">
        <f t="shared" ca="1" si="319"/>
        <v>0</v>
      </c>
      <c r="BS49" s="157">
        <f t="shared" ca="1" si="319"/>
        <v>0</v>
      </c>
      <c r="BT49" s="157">
        <f t="shared" ca="1" si="319"/>
        <v>0</v>
      </c>
      <c r="BU49" s="157">
        <f t="shared" ref="BU49:CZ49" ca="1" si="320">BU45-BU42</f>
        <v>0</v>
      </c>
      <c r="BV49" s="157">
        <f t="shared" ca="1" si="320"/>
        <v>0</v>
      </c>
      <c r="BW49" s="157">
        <f t="shared" ca="1" si="320"/>
        <v>0</v>
      </c>
      <c r="BX49" s="157">
        <f t="shared" ca="1" si="320"/>
        <v>0</v>
      </c>
      <c r="BY49" s="157">
        <f t="shared" ca="1" si="320"/>
        <v>0</v>
      </c>
      <c r="BZ49" s="157">
        <f t="shared" ca="1" si="320"/>
        <v>0</v>
      </c>
      <c r="CA49" s="157">
        <f t="shared" ca="1" si="320"/>
        <v>0</v>
      </c>
      <c r="CB49" s="157">
        <f t="shared" ca="1" si="320"/>
        <v>0</v>
      </c>
      <c r="CC49" s="157">
        <f t="shared" ca="1" si="320"/>
        <v>0</v>
      </c>
      <c r="CD49" s="157">
        <f t="shared" ca="1" si="320"/>
        <v>0</v>
      </c>
      <c r="CE49" s="157">
        <f t="shared" ca="1" si="320"/>
        <v>0</v>
      </c>
      <c r="CF49" s="157">
        <f t="shared" ca="1" si="320"/>
        <v>0</v>
      </c>
      <c r="CG49" s="157">
        <f t="shared" ca="1" si="320"/>
        <v>0</v>
      </c>
      <c r="CH49" s="157">
        <f t="shared" ca="1" si="320"/>
        <v>0</v>
      </c>
      <c r="CI49" s="157">
        <f t="shared" ca="1" si="320"/>
        <v>0</v>
      </c>
      <c r="CJ49" s="157">
        <f t="shared" ca="1" si="320"/>
        <v>0</v>
      </c>
      <c r="CK49" s="157">
        <f t="shared" ca="1" si="320"/>
        <v>0</v>
      </c>
      <c r="CL49" s="157">
        <f t="shared" ca="1" si="320"/>
        <v>0</v>
      </c>
      <c r="CM49" s="157">
        <f t="shared" ca="1" si="320"/>
        <v>0</v>
      </c>
      <c r="CN49" s="157">
        <f t="shared" ca="1" si="320"/>
        <v>0</v>
      </c>
      <c r="CO49" s="157">
        <f t="shared" ca="1" si="320"/>
        <v>0</v>
      </c>
      <c r="CP49" s="157">
        <f t="shared" ca="1" si="320"/>
        <v>0</v>
      </c>
      <c r="CQ49" s="157">
        <f t="shared" ca="1" si="320"/>
        <v>0</v>
      </c>
      <c r="CR49" s="157">
        <f t="shared" ca="1" si="320"/>
        <v>0</v>
      </c>
      <c r="CS49" s="158">
        <f t="shared" ca="1" si="320"/>
        <v>0</v>
      </c>
      <c r="CT49" s="128">
        <f t="shared" ca="1" si="320"/>
        <v>0</v>
      </c>
      <c r="CU49" s="157">
        <f t="shared" ca="1" si="320"/>
        <v>0</v>
      </c>
      <c r="CV49" s="157">
        <f t="shared" ca="1" si="320"/>
        <v>0</v>
      </c>
      <c r="CW49" s="157">
        <f t="shared" ca="1" si="320"/>
        <v>0</v>
      </c>
      <c r="CX49" s="157">
        <f t="shared" ca="1" si="320"/>
        <v>0</v>
      </c>
      <c r="CY49" s="157">
        <f t="shared" ca="1" si="320"/>
        <v>0</v>
      </c>
      <c r="CZ49" s="158">
        <f t="shared" ca="1" si="320"/>
        <v>0</v>
      </c>
      <c r="DA49" s="130"/>
    </row>
    <row r="50" spans="3:105">
      <c r="C50" s="86"/>
      <c r="D50" s="88"/>
      <c r="E50" s="160"/>
      <c r="F50" s="161"/>
      <c r="G50" s="160"/>
      <c r="H50" s="130"/>
      <c r="I50" s="161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62"/>
      <c r="AL50" s="162"/>
      <c r="AM50" s="162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  <c r="BU50" s="162"/>
      <c r="BV50" s="162"/>
      <c r="BW50" s="162"/>
      <c r="BX50" s="162"/>
      <c r="BY50" s="162"/>
      <c r="BZ50" s="162"/>
      <c r="CA50" s="162"/>
      <c r="CB50" s="162"/>
      <c r="CC50" s="162"/>
      <c r="CD50" s="162"/>
      <c r="CE50" s="162"/>
      <c r="CF50" s="162"/>
      <c r="CG50" s="162"/>
      <c r="CH50" s="162"/>
      <c r="CI50" s="162"/>
      <c r="CJ50" s="162"/>
      <c r="CK50" s="162"/>
      <c r="CL50" s="162"/>
      <c r="CM50" s="162"/>
      <c r="CN50" s="162"/>
      <c r="CO50" s="162"/>
      <c r="CP50" s="162"/>
      <c r="CQ50" s="162"/>
      <c r="CR50" s="162"/>
      <c r="CS50" s="160"/>
      <c r="CT50" s="161"/>
      <c r="CU50" s="162"/>
      <c r="CV50" s="162"/>
      <c r="CW50" s="162"/>
      <c r="CX50" s="162"/>
      <c r="CY50" s="162"/>
      <c r="CZ50" s="160"/>
      <c r="DA50" s="130"/>
    </row>
    <row r="51" spans="3:105">
      <c r="C51" s="103" t="s">
        <v>246</v>
      </c>
      <c r="D51" s="107" t="s">
        <v>245</v>
      </c>
      <c r="E51" s="164"/>
      <c r="F51" s="311"/>
      <c r="G51" s="164"/>
      <c r="H51" s="130"/>
      <c r="I51" s="135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O51" s="136"/>
      <c r="BP51" s="136"/>
      <c r="BQ51" s="136"/>
      <c r="BR51" s="136"/>
      <c r="BS51" s="136"/>
      <c r="BT51" s="136"/>
      <c r="BU51" s="136"/>
      <c r="BV51" s="136"/>
      <c r="BW51" s="136"/>
      <c r="BX51" s="136"/>
      <c r="BY51" s="136"/>
      <c r="BZ51" s="136"/>
      <c r="CA51" s="136"/>
      <c r="CB51" s="136"/>
      <c r="CC51" s="136"/>
      <c r="CD51" s="136"/>
      <c r="CE51" s="136"/>
      <c r="CF51" s="136"/>
      <c r="CG51" s="136"/>
      <c r="CH51" s="136"/>
      <c r="CI51" s="136"/>
      <c r="CJ51" s="136"/>
      <c r="CK51" s="136"/>
      <c r="CL51" s="136"/>
      <c r="CM51" s="136"/>
      <c r="CN51" s="136"/>
      <c r="CO51" s="136"/>
      <c r="CP51" s="136"/>
      <c r="CQ51" s="136"/>
      <c r="CR51" s="136"/>
      <c r="CS51" s="137"/>
      <c r="CT51" s="135"/>
      <c r="CU51" s="136"/>
      <c r="CV51" s="136"/>
      <c r="CW51" s="136"/>
      <c r="CX51" s="136"/>
      <c r="CY51" s="136"/>
      <c r="CZ51" s="137"/>
      <c r="DA51" s="130"/>
    </row>
    <row r="52" spans="3:105" s="294" customFormat="1" outlineLevel="1">
      <c r="C52" s="73" t="s">
        <v>231</v>
      </c>
      <c r="D52" s="298" t="s">
        <v>184</v>
      </c>
      <c r="E52" s="153">
        <f t="shared" ref="E52:E61" si="321">SUMIFS($I52:$CZ52, $I$3:$CZ$3, "&gt;="&amp;DATE(YEAR($E$3),1,1), $I$3:$CZ$3, "&lt;"&amp;DATE(YEAR($E$3)+1,1,1))</f>
        <v>0</v>
      </c>
      <c r="F52" s="154">
        <f t="shared" ref="F52:F61" si="322">SUMIFS($I52:$CZ52, $I$3:$CZ$3,$F$3)</f>
        <v>0</v>
      </c>
      <c r="G52" s="153">
        <f t="shared" ref="G52:G61" si="323">SUMIFS($I52:$CZ52, $I$3:$CZ$3,$G$3)</f>
        <v>0</v>
      </c>
      <c r="H52" s="293"/>
      <c r="I52" s="154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3"/>
      <c r="CT52" s="154"/>
      <c r="CU52" s="155"/>
      <c r="CV52" s="155"/>
      <c r="CW52" s="155"/>
      <c r="CX52" s="155"/>
      <c r="CY52" s="155"/>
      <c r="CZ52" s="153"/>
      <c r="DA52" s="293"/>
    </row>
    <row r="53" spans="3:105" outlineLevel="1">
      <c r="C53" s="86"/>
      <c r="D53" s="89" t="s">
        <v>185</v>
      </c>
      <c r="E53" s="141">
        <f t="shared" ca="1" si="321"/>
        <v>0</v>
      </c>
      <c r="F53" s="142">
        <f t="shared" ca="1" si="322"/>
        <v>0</v>
      </c>
      <c r="G53" s="141">
        <f t="shared" ca="1" si="323"/>
        <v>0</v>
      </c>
      <c r="H53" s="130"/>
      <c r="I53" s="142" t="str">
        <f t="shared" ref="I53:I59" ca="1" si="324">IFERROR(
  INDEX(
    INDIRECT(
      "'Cash In-" &amp; PROPER(TEXT(I$3,"mmm yy")) &amp; "'!" &amp;
      ADDRESS(1, MATCH("ACTUAL", INDIRECT("'Cash In-" &amp; PROPER(TEXT(I$3,"mmm yy")) &amp; "'!4:4"), 0)) &amp; ":" &amp;
      ADDRESS(1048576, MATCH("ACTUAL", INDIRECT("'Cash In-" &amp; PROPER(TEXT(I$3,"mmm yy")) &amp; "'!4:4"), 0))
    ),
    MATCH(
      $C53,
      INDIRECT("'Cash In-" &amp; PROPER(TEXT(I$3,"mmm yy")) &amp; "'!C:C"),
      0
    )
  ),
  "-"
)</f>
        <v>-</v>
      </c>
      <c r="J53" s="143" t="str">
        <f t="shared" ref="J53" ca="1" si="325">IFERROR(
  INDEX(
    INDIRECT("'Cash In-" &amp; TEXT(I$3,"mmm yy") &amp; "'!G:G"),
    MATCH(
     $C53,
      INDIRECT("'Cash In-" &amp; TEXT(I$3,"mmm yy") &amp; "'!C:C"),
      0
    )
  ),
  "-"
)</f>
        <v>-</v>
      </c>
      <c r="K53" s="143" t="str">
        <f t="shared" ref="K53" ca="1" si="326">IFERROR(
  INDEX(
    INDIRECT("'Cash In-" &amp; TEXT(I$3,"mmm yy") &amp; "'!H:H"),
    MATCH(
     $C53,
      INDIRECT("'Cash In-" &amp; TEXT(I$3,"mmm yy") &amp; "'!C:C"),
      0
    )
  ),
  "-"
)</f>
        <v>-</v>
      </c>
      <c r="L53" s="143" t="str">
        <f t="shared" ref="L53" ca="1" si="327">IFERROR(
  INDEX(
    INDIRECT("'Cash In-" &amp; TEXT(I$3,"mmm yy") &amp; "'!I:I"),
    MATCH(
     $C53,
      INDIRECT("'Cash In-" &amp; TEXT(I$3,"mmm yy") &amp; "'!C:C"),
      0
    )
  ),
  "-"
)</f>
        <v>-</v>
      </c>
      <c r="M53" s="143" t="str">
        <f t="shared" ref="M53" ca="1" si="328">IFERROR(
  INDEX(
    INDIRECT("'Cash In-" &amp; TEXT(I$3,"mmm yy") &amp; "'!J:J"),
    MATCH(
     $C53,
      INDIRECT("'Cash In-" &amp; TEXT(I$3,"mmm yy") &amp; "'!C:C"),
      0
    )
  ),
  "-"
)</f>
        <v>-</v>
      </c>
      <c r="N53" s="143" t="str">
        <f t="shared" ref="N53" ca="1" si="329">IFERROR(
  INDEX(
    INDIRECT("'Cash In-" &amp; TEXT(I$3,"mmm yy") &amp; "'!K:K"),
    MATCH(
     $C53,
      INDIRECT("'Cash In-" &amp; TEXT(I$3,"mmm yy") &amp; "'!C:C"),
      0
    )
  ),
  "-"
)</f>
        <v>-</v>
      </c>
      <c r="O53" s="143" t="str">
        <f t="shared" ref="O53" ca="1" si="330">IFERROR(
  INDEX(
    INDIRECT("'Cash In-" &amp; TEXT(J$3,"mmm yy") &amp; "'!K:K"),
    MATCH(
     $C53,
      INDIRECT("'Cash In-" &amp; TEXT(J$3,"mmm yy") &amp; "'!C:C"),
      0
    )
  ),
  "-"
)</f>
        <v>-</v>
      </c>
      <c r="P53" s="143" t="str">
        <f t="shared" ref="P53" ca="1" si="331">IFERROR(
  INDEX(
    INDIRECT("'Cash In-" &amp; TEXT(K$3,"mmm yy") &amp; "'!K:K"),
    MATCH(
     $C53,
      INDIRECT("'Cash In-" &amp; TEXT(K$3,"mmm yy") &amp; "'!C:C"),
      0
    )
  ),
  "-"
)</f>
        <v>-</v>
      </c>
      <c r="Q53" s="143" t="str">
        <f t="shared" ref="Q53:Q59" ca="1" si="332">IFERROR(
  INDEX(
    INDIRECT(
      "'Cash In-" &amp; PROPER(TEXT(Q$3,"mmm yy")) &amp; "'!" &amp;
      ADDRESS(1, MATCH("ACTUAL", INDIRECT("'Cash In-" &amp; PROPER(TEXT(Q$3,"mmm yy")) &amp; "'!4:4"), 0)) &amp; ":" &amp;
      ADDRESS(1048576, MATCH("ACTUAL", INDIRECT("'Cash In-" &amp; PROPER(TEXT(Q$3,"mmm yy")) &amp; "'!4:4"), 0))
    ),
    MATCH(
      $C53,
      INDIRECT("'Cash In-" &amp; PROPER(TEXT(Q$3,"mmm yy")) &amp; "'!C:C"),
      0
    )
  ),
  "-"
)</f>
        <v>-</v>
      </c>
      <c r="R53" s="143" t="str">
        <f t="shared" ref="R53" ca="1" si="333">IFERROR(
  INDEX(
    INDIRECT("'Cash In-" &amp; TEXT(Q$3,"mmm yy") &amp; "'!G:G"),
    MATCH(
     $C53,
      INDIRECT("'Cash In-" &amp; TEXT(Q$3,"mmm yy") &amp; "'!C:C"),
      0
    )
  ),
  "-"
)</f>
        <v>-</v>
      </c>
      <c r="S53" s="143" t="str">
        <f t="shared" ref="S53" ca="1" si="334">IFERROR(
  INDEX(
    INDIRECT("'Cash In-" &amp; TEXT(Q$3,"mmm yy") &amp; "'!H:H"),
    MATCH(
     $C53,
      INDIRECT("'Cash In-" &amp; TEXT(Q$3,"mmm yy") &amp; "'!C:C"),
      0
    )
  ),
  "-"
)</f>
        <v>-</v>
      </c>
      <c r="T53" s="143" t="str">
        <f t="shared" ref="T53" ca="1" si="335">IFERROR(
  INDEX(
    INDIRECT("'Cash In-" &amp; TEXT(Q$3,"mmm yy") &amp; "'!I:I"),
    MATCH(
     $C53,
      INDIRECT("'Cash In-" &amp; TEXT(Q$3,"mmm yy") &amp; "'!C:C"),
      0
    )
  ),
  "-"
)</f>
        <v>-</v>
      </c>
      <c r="U53" s="143" t="str">
        <f t="shared" ref="U53" ca="1" si="336">IFERROR(
  INDEX(
    INDIRECT("'Cash In-" &amp; TEXT(Q$3,"mmm yy") &amp; "'!J:J"),
    MATCH(
     $C53,
      INDIRECT("'Cash In-" &amp; TEXT(Q$3,"mmm yy") &amp; "'!C:C"),
      0
    )
  ),
  "-"
)</f>
        <v>-</v>
      </c>
      <c r="V53" s="143" t="str">
        <f t="shared" ref="V53" ca="1" si="337">IFERROR(
  INDEX(
    INDIRECT("'Cash In-" &amp; TEXT(Q$3,"mmm yy") &amp; "'!K:K"),
    MATCH(
     $C53,
      INDIRECT("'Cash In-" &amp; TEXT(Q$3,"mmm yy") &amp; "'!C:C"),
      0
    )
  ),
  "-"
)</f>
        <v>-</v>
      </c>
      <c r="W53" s="143" t="str">
        <f t="shared" ref="W53" ca="1" si="338">IFERROR(
  INDEX(
    INDIRECT("'Cash In-" &amp; TEXT(R$3,"mmm yy") &amp; "'!K:K"),
    MATCH(
     $C53,
      INDIRECT("'Cash In-" &amp; TEXT(R$3,"mmm yy") &amp; "'!C:C"),
      0
    )
  ),
  "-"
)</f>
        <v>-</v>
      </c>
      <c r="X53" s="143" t="str">
        <f t="shared" ref="X53" ca="1" si="339">IFERROR(
  INDEX(
    INDIRECT("'Cash In-" &amp; TEXT(S$3,"mmm yy") &amp; "'!K:K"),
    MATCH(
     $C53,
      INDIRECT("'Cash In-" &amp; TEXT(S$3,"mmm yy") &amp; "'!C:C"),
      0
    )
  ),
  "-"
)</f>
        <v>-</v>
      </c>
      <c r="Y53" s="143" t="str">
        <f t="shared" ref="Y53:Y59" ca="1" si="340">IFERROR(
  INDEX(
    INDIRECT(
      "'Cash In-" &amp; PROPER(TEXT(Y$3,"mmm yy")) &amp; "'!" &amp;
      ADDRESS(1, MATCH("ACTUAL", INDIRECT("'Cash In-" &amp; PROPER(TEXT(Y$3,"mmm yy")) &amp; "'!4:4"), 0)) &amp; ":" &amp;
      ADDRESS(1048576, MATCH("ACTUAL", INDIRECT("'Cash In-" &amp; PROPER(TEXT(Y$3,"mmm yy")) &amp; "'!4:4"), 0))
    ),
    MATCH(
      $C53,
      INDIRECT("'Cash In-" &amp; PROPER(TEXT(Y$3,"mmm yy")) &amp; "'!C:C"),
      0
    )
  ),
  "-"
)</f>
        <v>-</v>
      </c>
      <c r="Z53" s="143" t="str">
        <f t="shared" ref="Z53" ca="1" si="341">IFERROR(
  INDEX(
    INDIRECT("'Cash In-" &amp; TEXT(Y$3,"mmm yy") &amp; "'!G:G"),
    MATCH(
     $C53,
      INDIRECT("'Cash In-" &amp; TEXT(Y$3,"mmm yy") &amp; "'!C:C"),
      0
    )
  ),
  "-"
)</f>
        <v>-</v>
      </c>
      <c r="AA53" s="143" t="str">
        <f t="shared" ref="AA53" ca="1" si="342">IFERROR(
  INDEX(
    INDIRECT("'Cash In-" &amp; TEXT(Y$3,"mmm yy") &amp; "'!H:H"),
    MATCH(
     $C53,
      INDIRECT("'Cash In-" &amp; TEXT(Y$3,"mmm yy") &amp; "'!C:C"),
      0
    )
  ),
  "-"
)</f>
        <v>-</v>
      </c>
      <c r="AB53" s="143" t="str">
        <f t="shared" ref="AB53" ca="1" si="343">IFERROR(
  INDEX(
    INDIRECT("'Cash In-" &amp; TEXT(Y$3,"mmm yy") &amp; "'!I:I"),
    MATCH(
     $C53,
      INDIRECT("'Cash In-" &amp; TEXT(Y$3,"mmm yy") &amp; "'!C:C"),
      0
    )
  ),
  "-"
)</f>
        <v>-</v>
      </c>
      <c r="AC53" s="143" t="str">
        <f t="shared" ref="AC53" ca="1" si="344">IFERROR(
  INDEX(
    INDIRECT("'Cash In-" &amp; TEXT(Y$3,"mmm yy") &amp; "'!J:J"),
    MATCH(
     $C53,
      INDIRECT("'Cash In-" &amp; TEXT(Y$3,"mmm yy") &amp; "'!C:C"),
      0
    )
  ),
  "-"
)</f>
        <v>-</v>
      </c>
      <c r="AD53" s="143" t="str">
        <f t="shared" ref="AD53" ca="1" si="345">IFERROR(
  INDEX(
    INDIRECT("'Cash In-" &amp; TEXT(Y$3,"mmm yy") &amp; "'!K:K"),
    MATCH(
     $C53,
      INDIRECT("'Cash In-" &amp; TEXT(Y$3,"mmm yy") &amp; "'!C:C"),
      0
    )
  ),
  "-"
)</f>
        <v>-</v>
      </c>
      <c r="AE53" s="143" t="str">
        <f t="shared" ref="AE53" ca="1" si="346">IFERROR(
  INDEX(
    INDIRECT("'Cash In-" &amp; TEXT(Z$3,"mmm yy") &amp; "'!K:K"),
    MATCH(
     $C53,
      INDIRECT("'Cash In-" &amp; TEXT(Z$3,"mmm yy") &amp; "'!C:C"),
      0
    )
  ),
  "-"
)</f>
        <v>-</v>
      </c>
      <c r="AF53" s="143" t="str">
        <f t="shared" ref="AF53" ca="1" si="347">IFERROR(
  INDEX(
    INDIRECT("'Cash In-" &amp; TEXT(AA$3,"mmm yy") &amp; "'!K:K"),
    MATCH(
     $C53,
      INDIRECT("'Cash In-" &amp; TEXT(AA$3,"mmm yy") &amp; "'!C:C"),
      0
    )
  ),
  "-"
)</f>
        <v>-</v>
      </c>
      <c r="AG53" s="143" t="str">
        <f t="shared" ref="AG53:AG59" ca="1" si="348">IFERROR(
  INDEX(
    INDIRECT(
      "'Cash In-" &amp; PROPER(TEXT(AG$3,"mmm yy")) &amp; "'!" &amp;
      ADDRESS(1, MATCH("ACTUAL", INDIRECT("'Cash In-" &amp; PROPER(TEXT(AG$3,"mmm yy")) &amp; "'!4:4"), 0)) &amp; ":" &amp;
      ADDRESS(1048576, MATCH("ACTUAL", INDIRECT("'Cash In-" &amp; PROPER(TEXT(AG$3,"mmm yy")) &amp; "'!4:4"), 0))
    ),
    MATCH(
      $C53,
      INDIRECT("'Cash In-" &amp; PROPER(TEXT(AG$3,"mmm yy")) &amp; "'!C:C"),
      0
    )
  ),
  "-"
)</f>
        <v>-</v>
      </c>
      <c r="AH53" s="143" t="str">
        <f t="shared" ref="AH53" ca="1" si="349">IFERROR(
  INDEX(
    INDIRECT("'Cash In-" &amp; TEXT(AG$3,"mmm yy") &amp; "'!G:G"),
    MATCH(
     $C53,
      INDIRECT("'Cash In-" &amp; TEXT(AG$3,"mmm yy") &amp; "'!C:C"),
      0
    )
  ),
  "-"
)</f>
        <v>-</v>
      </c>
      <c r="AI53" s="143" t="str">
        <f t="shared" ref="AI53" ca="1" si="350">IFERROR(
  INDEX(
    INDIRECT("'Cash In-" &amp; TEXT(AG$3,"mmm yy") &amp; "'!H:H"),
    MATCH(
     $C53,
      INDIRECT("'Cash In-" &amp; TEXT(AG$3,"mmm yy") &amp; "'!C:C"),
      0
    )
  ),
  "-"
)</f>
        <v>-</v>
      </c>
      <c r="AJ53" s="143" t="str">
        <f t="shared" ref="AJ53" ca="1" si="351">IFERROR(
  INDEX(
    INDIRECT("'Cash In-" &amp; TEXT(AG$3,"mmm yy") &amp; "'!I:I"),
    MATCH(
     $C53,
      INDIRECT("'Cash In-" &amp; TEXT(AG$3,"mmm yy") &amp; "'!C:C"),
      0
    )
  ),
  "-"
)</f>
        <v>-</v>
      </c>
      <c r="AK53" s="143" t="str">
        <f t="shared" ref="AK53" ca="1" si="352">IFERROR(
  INDEX(
    INDIRECT("'Cash In-" &amp; TEXT(AG$3,"mmm yy") &amp; "'!J:J"),
    MATCH(
     $C53,
      INDIRECT("'Cash In-" &amp; TEXT(AG$3,"mmm yy") &amp; "'!C:C"),
      0
    )
  ),
  "-"
)</f>
        <v>-</v>
      </c>
      <c r="AL53" s="143" t="str">
        <f t="shared" ref="AL53" ca="1" si="353">IFERROR(
  INDEX(
    INDIRECT("'Cash In-" &amp; TEXT(AG$3,"mmm yy") &amp; "'!K:K"),
    MATCH(
     $C53,
      INDIRECT("'Cash In-" &amp; TEXT(AG$3,"mmm yy") &amp; "'!C:C"),
      0
    )
  ),
  "-"
)</f>
        <v>-</v>
      </c>
      <c r="AM53" s="143" t="str">
        <f t="shared" ref="AM53" ca="1" si="354">IFERROR(
  INDEX(
    INDIRECT("'Cash In-" &amp; TEXT(AH$3,"mmm yy") &amp; "'!K:K"),
    MATCH(
     $C53,
      INDIRECT("'Cash In-" &amp; TEXT(AH$3,"mmm yy") &amp; "'!C:C"),
      0
    )
  ),
  "-"
)</f>
        <v>-</v>
      </c>
      <c r="AN53" s="143" t="str">
        <f t="shared" ref="AN53" ca="1" si="355">IFERROR(
  INDEX(
    INDIRECT("'Cash In-" &amp; TEXT(AI$3,"mmm yy") &amp; "'!K:K"),
    MATCH(
     $C53,
      INDIRECT("'Cash In-" &amp; TEXT(AI$3,"mmm yy") &amp; "'!C:C"),
      0
    )
  ),
  "-"
)</f>
        <v>-</v>
      </c>
      <c r="AO53" s="143" t="str">
        <f t="shared" ref="AO53:AO59" ca="1" si="356">IFERROR(
  INDEX(
    INDIRECT(
      "'Cash In-" &amp; PROPER(TEXT(AO$3,"mmm yy")) &amp; "'!" &amp;
      ADDRESS(1, MATCH("ACTUAL", INDIRECT("'Cash In-" &amp; PROPER(TEXT(AO$3,"mmm yy")) &amp; "'!4:4"), 0)) &amp; ":" &amp;
      ADDRESS(1048576, MATCH("ACTUAL", INDIRECT("'Cash In-" &amp; PROPER(TEXT(AO$3,"mmm yy")) &amp; "'!4:4"), 0))
    ),
    MATCH(
      $C53,
      INDIRECT("'Cash In-" &amp; PROPER(TEXT(AO$3,"mmm yy")) &amp; "'!C:C"),
      0
    )
  ),
  "-"
)</f>
        <v>-</v>
      </c>
      <c r="AP53" s="143" t="str">
        <f t="shared" ref="AP53" ca="1" si="357">IFERROR(
  INDEX(
    INDIRECT("'Cash In-" &amp; TEXT(AO$3,"mmm yy") &amp; "'!G:G"),
    MATCH(
     $C53,
      INDIRECT("'Cash In-" &amp; TEXT(AO$3,"mmm yy") &amp; "'!C:C"),
      0
    )
  ),
  "-"
)</f>
        <v>-</v>
      </c>
      <c r="AQ53" s="143" t="str">
        <f t="shared" ref="AQ53" ca="1" si="358">IFERROR(
  INDEX(
    INDIRECT("'Cash In-" &amp; TEXT(AO$3,"mmm yy") &amp; "'!H:H"),
    MATCH(
     $C53,
      INDIRECT("'Cash In-" &amp; TEXT(AO$3,"mmm yy") &amp; "'!C:C"),
      0
    )
  ),
  "-"
)</f>
        <v>-</v>
      </c>
      <c r="AR53" s="143" t="str">
        <f t="shared" ref="AR53" ca="1" si="359">IFERROR(
  INDEX(
    INDIRECT("'Cash In-" &amp; TEXT(AO$3,"mmm yy") &amp; "'!I:I"),
    MATCH(
     $C53,
      INDIRECT("'Cash In-" &amp; TEXT(AO$3,"mmm yy") &amp; "'!C:C"),
      0
    )
  ),
  "-"
)</f>
        <v>-</v>
      </c>
      <c r="AS53" s="143" t="str">
        <f t="shared" ref="AS53" ca="1" si="360">IFERROR(
  INDEX(
    INDIRECT("'Cash In-" &amp; TEXT(AO$3,"mmm yy") &amp; "'!J:J"),
    MATCH(
     $C53,
      INDIRECT("'Cash In-" &amp; TEXT(AO$3,"mmm yy") &amp; "'!C:C"),
      0
    )
  ),
  "-"
)</f>
        <v>-</v>
      </c>
      <c r="AT53" s="143" t="str">
        <f t="shared" ref="AT53" ca="1" si="361">IFERROR(
  INDEX(
    INDIRECT("'Cash In-" &amp; TEXT(AO$3,"mmm yy") &amp; "'!K:K"),
    MATCH(
     $C53,
      INDIRECT("'Cash In-" &amp; TEXT(AO$3,"mmm yy") &amp; "'!C:C"),
      0
    )
  ),
  "-"
)</f>
        <v>-</v>
      </c>
      <c r="AU53" s="143" t="str">
        <f t="shared" ref="AU53" ca="1" si="362">IFERROR(
  INDEX(
    INDIRECT("'Cash In-" &amp; TEXT(AP$3,"mmm yy") &amp; "'!K:K"),
    MATCH(
     $C53,
      INDIRECT("'Cash In-" &amp; TEXT(AP$3,"mmm yy") &amp; "'!C:C"),
      0
    )
  ),
  "-"
)</f>
        <v>-</v>
      </c>
      <c r="AV53" s="143" t="str">
        <f t="shared" ref="AV53" ca="1" si="363">IFERROR(
  INDEX(
    INDIRECT("'Cash In-" &amp; TEXT(AQ$3,"mmm yy") &amp; "'!K:K"),
    MATCH(
     $C53,
      INDIRECT("'Cash In-" &amp; TEXT(AQ$3,"mmm yy") &amp; "'!C:C"),
      0
    )
  ),
  "-"
)</f>
        <v>-</v>
      </c>
      <c r="AW53" s="143" t="str">
        <f t="shared" ref="AW53:AW59" ca="1" si="364">IFERROR(
  INDEX(
    INDIRECT(
      "'Cash In-" &amp; PROPER(TEXT(AW$3,"mmm yy")) &amp; "'!" &amp;
      ADDRESS(1, MATCH("ACTUAL", INDIRECT("'Cash In-" &amp; PROPER(TEXT(AW$3,"mmm yy")) &amp; "'!4:4"), 0)) &amp; ":" &amp;
      ADDRESS(1048576, MATCH("ACTUAL", INDIRECT("'Cash In-" &amp; PROPER(TEXT(AW$3,"mmm yy")) &amp; "'!4:4"), 0))
    ),
    MATCH(
      $C53,
      INDIRECT("'Cash In-" &amp; PROPER(TEXT(AW$3,"mmm yy")) &amp; "'!C:C"),
      0
    )
  ),
  "-"
)</f>
        <v>-</v>
      </c>
      <c r="AX53" s="143" t="str">
        <f t="shared" ref="AX53" ca="1" si="365">IFERROR(
  INDEX(
    INDIRECT("'Cash In-" &amp; TEXT(AW$3,"mmm yy") &amp; "'!G:G"),
    MATCH(
     $C53,
      INDIRECT("'Cash In-" &amp; TEXT(AW$3,"mmm yy") &amp; "'!C:C"),
      0
    )
  ),
  "-"
)</f>
        <v>-</v>
      </c>
      <c r="AY53" s="143" t="str">
        <f t="shared" ref="AY53" ca="1" si="366">IFERROR(
  INDEX(
    INDIRECT("'Cash In-" &amp; TEXT(AW$3,"mmm yy") &amp; "'!H:H"),
    MATCH(
     $C53,
      INDIRECT("'Cash In-" &amp; TEXT(AW$3,"mmm yy") &amp; "'!C:C"),
      0
    )
  ),
  "-"
)</f>
        <v>-</v>
      </c>
      <c r="AZ53" s="143" t="str">
        <f t="shared" ref="AZ53" ca="1" si="367">IFERROR(
  INDEX(
    INDIRECT("'Cash In-" &amp; TEXT(AW$3,"mmm yy") &amp; "'!I:I"),
    MATCH(
     $C53,
      INDIRECT("'Cash In-" &amp; TEXT(AW$3,"mmm yy") &amp; "'!C:C"),
      0
    )
  ),
  "-"
)</f>
        <v>-</v>
      </c>
      <c r="BA53" s="143" t="str">
        <f t="shared" ref="BA53" ca="1" si="368">IFERROR(
  INDEX(
    INDIRECT("'Cash In-" &amp; TEXT(AW$3,"mmm yy") &amp; "'!J:J"),
    MATCH(
     $C53,
      INDIRECT("'Cash In-" &amp; TEXT(AW$3,"mmm yy") &amp; "'!C:C"),
      0
    )
  ),
  "-"
)</f>
        <v>-</v>
      </c>
      <c r="BB53" s="143" t="str">
        <f t="shared" ref="BB53" ca="1" si="369">IFERROR(
  INDEX(
    INDIRECT("'Cash In-" &amp; TEXT(AW$3,"mmm yy") &amp; "'!K:K"),
    MATCH(
     $C53,
      INDIRECT("'Cash In-" &amp; TEXT(AW$3,"mmm yy") &amp; "'!C:C"),
      0
    )
  ),
  "-"
)</f>
        <v>-</v>
      </c>
      <c r="BC53" s="143" t="str">
        <f t="shared" ref="BC53" ca="1" si="370">IFERROR(
  INDEX(
    INDIRECT("'Cash In-" &amp; TEXT(AX$3,"mmm yy") &amp; "'!K:K"),
    MATCH(
     $C53,
      INDIRECT("'Cash In-" &amp; TEXT(AX$3,"mmm yy") &amp; "'!C:C"),
      0
    )
  ),
  "-"
)</f>
        <v>-</v>
      </c>
      <c r="BD53" s="143" t="str">
        <f t="shared" ref="BD53" ca="1" si="371">IFERROR(
  INDEX(
    INDIRECT("'Cash In-" &amp; TEXT(AY$3,"mmm yy") &amp; "'!K:K"),
    MATCH(
     $C53,
      INDIRECT("'Cash In-" &amp; TEXT(AY$3,"mmm yy") &amp; "'!C:C"),
      0
    )
  ),
  "-"
)</f>
        <v>-</v>
      </c>
      <c r="BE53" s="143" t="str">
        <f t="shared" ref="BE53:BE59" ca="1" si="372">IFERROR(
  INDEX(
    INDIRECT(
      "'Cash In-" &amp; PROPER(TEXT(BE$3,"mmm yy")) &amp; "'!" &amp;
      ADDRESS(1, MATCH("ACTUAL", INDIRECT("'Cash In-" &amp; PROPER(TEXT(BE$3,"mmm yy")) &amp; "'!4:4"), 0)) &amp; ":" &amp;
      ADDRESS(1048576, MATCH("ACTUAL", INDIRECT("'Cash In-" &amp; PROPER(TEXT(BE$3,"mmm yy")) &amp; "'!4:4"), 0))
    ),
    MATCH(
      $C53,
      INDIRECT("'Cash In-" &amp; PROPER(TEXT(BE$3,"mmm yy")) &amp; "'!C:C"),
      0
    )
  ),
  "-"
)</f>
        <v>-</v>
      </c>
      <c r="BF53" s="143" t="str">
        <f t="shared" ref="BF53" ca="1" si="373">IFERROR(
  INDEX(
    INDIRECT("'Cash In-" &amp; TEXT(BE$3,"mmm yy") &amp; "'!G:G"),
    MATCH(
     $C53,
      INDIRECT("'Cash In-" &amp; TEXT(BE$3,"mmm yy") &amp; "'!C:C"),
      0
    )
  ),
  "-"
)</f>
        <v>-</v>
      </c>
      <c r="BG53" s="143" t="str">
        <f t="shared" ref="BG53" ca="1" si="374">IFERROR(
  INDEX(
    INDIRECT("'Cash In-" &amp; TEXT(BE$3,"mmm yy") &amp; "'!H:H"),
    MATCH(
     $C53,
      INDIRECT("'Cash In-" &amp; TEXT(BE$3,"mmm yy") &amp; "'!C:C"),
      0
    )
  ),
  "-"
)</f>
        <v>-</v>
      </c>
      <c r="BH53" s="143" t="str">
        <f t="shared" ref="BH53" ca="1" si="375">IFERROR(
  INDEX(
    INDIRECT("'Cash In-" &amp; TEXT(BE$3,"mmm yy") &amp; "'!I:I"),
    MATCH(
     $C53,
      INDIRECT("'Cash In-" &amp; TEXT(BE$3,"mmm yy") &amp; "'!C:C"),
      0
    )
  ),
  "-"
)</f>
        <v>-</v>
      </c>
      <c r="BI53" s="143" t="str">
        <f t="shared" ref="BI53" ca="1" si="376">IFERROR(
  INDEX(
    INDIRECT("'Cash In-" &amp; TEXT(BE$3,"mmm yy") &amp; "'!J:J"),
    MATCH(
     $C53,
      INDIRECT("'Cash In-" &amp; TEXT(BE$3,"mmm yy") &amp; "'!C:C"),
      0
    )
  ),
  "-"
)</f>
        <v>-</v>
      </c>
      <c r="BJ53" s="143" t="str">
        <f t="shared" ref="BJ53" ca="1" si="377">IFERROR(
  INDEX(
    INDIRECT("'Cash In-" &amp; TEXT(BE$3,"mmm yy") &amp; "'!K:K"),
    MATCH(
     $C53,
      INDIRECT("'Cash In-" &amp; TEXT(BE$3,"mmm yy") &amp; "'!C:C"),
      0
    )
  ),
  "-"
)</f>
        <v>-</v>
      </c>
      <c r="BK53" s="143" t="str">
        <f t="shared" ref="BK53" ca="1" si="378">IFERROR(
  INDEX(
    INDIRECT("'Cash In-" &amp; TEXT(BF$3,"mmm yy") &amp; "'!K:K"),
    MATCH(
     $C53,
      INDIRECT("'Cash In-" &amp; TEXT(BF$3,"mmm yy") &amp; "'!C:C"),
      0
    )
  ),
  "-"
)</f>
        <v>-</v>
      </c>
      <c r="BL53" s="143" t="str">
        <f t="shared" ref="BL53" ca="1" si="379">IFERROR(
  INDEX(
    INDIRECT("'Cash In-" &amp; TEXT(BG$3,"mmm yy") &amp; "'!K:K"),
    MATCH(
     $C53,
      INDIRECT("'Cash In-" &amp; TEXT(BG$3,"mmm yy") &amp; "'!C:C"),
      0
    )
  ),
  "-"
)</f>
        <v>-</v>
      </c>
      <c r="BM53" s="143" t="str">
        <f t="shared" ref="BM53:BM59" ca="1" si="380">IFERROR(
  INDEX(
    INDIRECT(
      "'Cash In-" &amp; PROPER(TEXT(BM$3,"mmm yy")) &amp; "'!" &amp;
      ADDRESS(1, MATCH("ACTUAL", INDIRECT("'Cash In-" &amp; PROPER(TEXT(BM$3,"mmm yy")) &amp; "'!4:4"), 0)) &amp; ":" &amp;
      ADDRESS(1048576, MATCH("ACTUAL", INDIRECT("'Cash In-" &amp; PROPER(TEXT(BM$3,"mmm yy")) &amp; "'!4:4"), 0))
    ),
    MATCH(
      $C53,
      INDIRECT("'Cash In-" &amp; PROPER(TEXT(BM$3,"mmm yy")) &amp; "'!C:C"),
      0
    )
  ),
  "-"
)</f>
        <v>-</v>
      </c>
      <c r="BN53" s="143" t="str">
        <f t="shared" ref="BN53" ca="1" si="381">IFERROR(
  INDEX(
    INDIRECT("'Cash In-" &amp; TEXT(BM$3,"mmm yy") &amp; "'!G:G"),
    MATCH(
     $C53,
      INDIRECT("'Cash In-" &amp; TEXT(BM$3,"mmm yy") &amp; "'!C:C"),
      0
    )
  ),
  "-"
)</f>
        <v>-</v>
      </c>
      <c r="BO53" s="143" t="str">
        <f t="shared" ref="BO53" ca="1" si="382">IFERROR(
  INDEX(
    INDIRECT("'Cash In-" &amp; TEXT(BM$3,"mmm yy") &amp; "'!H:H"),
    MATCH(
     $C53,
      INDIRECT("'Cash In-" &amp; TEXT(BM$3,"mmm yy") &amp; "'!C:C"),
      0
    )
  ),
  "-"
)</f>
        <v>-</v>
      </c>
      <c r="BP53" s="143" t="str">
        <f t="shared" ref="BP53" ca="1" si="383">IFERROR(
  INDEX(
    INDIRECT("'Cash In-" &amp; TEXT(BM$3,"mmm yy") &amp; "'!I:I"),
    MATCH(
     $C53,
      INDIRECT("'Cash In-" &amp; TEXT(BM$3,"mmm yy") &amp; "'!C:C"),
      0
    )
  ),
  "-"
)</f>
        <v>-</v>
      </c>
      <c r="BQ53" s="143" t="str">
        <f t="shared" ref="BQ53" ca="1" si="384">IFERROR(
  INDEX(
    INDIRECT("'Cash In-" &amp; TEXT(BM$3,"mmm yy") &amp; "'!J:J"),
    MATCH(
     $C53,
      INDIRECT("'Cash In-" &amp; TEXT(BM$3,"mmm yy") &amp; "'!C:C"),
      0
    )
  ),
  "-"
)</f>
        <v>-</v>
      </c>
      <c r="BR53" s="143" t="str">
        <f t="shared" ref="BR53" ca="1" si="385">IFERROR(
  INDEX(
    INDIRECT("'Cash In-" &amp; TEXT(BM$3,"mmm yy") &amp; "'!K:K"),
    MATCH(
     $C53,
      INDIRECT("'Cash In-" &amp; TEXT(BM$3,"mmm yy") &amp; "'!C:C"),
      0
    )
  ),
  "-"
)</f>
        <v>-</v>
      </c>
      <c r="BS53" s="143" t="str">
        <f t="shared" ref="BS53" ca="1" si="386">IFERROR(
  INDEX(
    INDIRECT("'Cash In-" &amp; TEXT(BN$3,"mmm yy") &amp; "'!K:K"),
    MATCH(
     $C53,
      INDIRECT("'Cash In-" &amp; TEXT(BN$3,"mmm yy") &amp; "'!C:C"),
      0
    )
  ),
  "-"
)</f>
        <v>-</v>
      </c>
      <c r="BT53" s="143" t="str">
        <f t="shared" ref="BT53" ca="1" si="387">IFERROR(
  INDEX(
    INDIRECT("'Cash In-" &amp; TEXT(BO$3,"mmm yy") &amp; "'!K:K"),
    MATCH(
     $C53,
      INDIRECT("'Cash In-" &amp; TEXT(BO$3,"mmm yy") &amp; "'!C:C"),
      0
    )
  ),
  "-"
)</f>
        <v>-</v>
      </c>
      <c r="BU53" s="143" t="str">
        <f t="shared" ref="BU53:BU59" ca="1" si="388">IFERROR(
  INDEX(
    INDIRECT(
      "'Cash In-" &amp; PROPER(TEXT(BU$3,"mmm yy")) &amp; "'!" &amp;
      ADDRESS(1, MATCH("ACTUAL", INDIRECT("'Cash In-" &amp; PROPER(TEXT(BU$3,"mmm yy")) &amp; "'!4:4"), 0)) &amp; ":" &amp;
      ADDRESS(1048576, MATCH("ACTUAL", INDIRECT("'Cash In-" &amp; PROPER(TEXT(BU$3,"mmm yy")) &amp; "'!4:4"), 0))
    ),
    MATCH(
      $C53,
      INDIRECT("'Cash In-" &amp; PROPER(TEXT(BU$3,"mmm yy")) &amp; "'!C:C"),
      0
    )
  ),
  "-"
)</f>
        <v>-</v>
      </c>
      <c r="BV53" s="143" t="str">
        <f t="shared" ref="BV53" ca="1" si="389">IFERROR(
  INDEX(
    INDIRECT("'Cash In-" &amp; TEXT(BU$3,"mmm yy") &amp; "'!G:G"),
    MATCH(
     $C53,
      INDIRECT("'Cash In-" &amp; TEXT(BU$3,"mmm yy") &amp; "'!C:C"),
      0
    )
  ),
  "-"
)</f>
        <v>-</v>
      </c>
      <c r="BW53" s="143" t="str">
        <f t="shared" ref="BW53" ca="1" si="390">IFERROR(
  INDEX(
    INDIRECT("'Cash In-" &amp; TEXT(BU$3,"mmm yy") &amp; "'!H:H"),
    MATCH(
     $C53,
      INDIRECT("'Cash In-" &amp; TEXT(BU$3,"mmm yy") &amp; "'!C:C"),
      0
    )
  ),
  "-"
)</f>
        <v>-</v>
      </c>
      <c r="BX53" s="143" t="str">
        <f t="shared" ref="BX53" ca="1" si="391">IFERROR(
  INDEX(
    INDIRECT("'Cash In-" &amp; TEXT(BU$3,"mmm yy") &amp; "'!I:I"),
    MATCH(
     $C53,
      INDIRECT("'Cash In-" &amp; TEXT(BU$3,"mmm yy") &amp; "'!C:C"),
      0
    )
  ),
  "-"
)</f>
        <v>-</v>
      </c>
      <c r="BY53" s="143" t="str">
        <f t="shared" ref="BY53" ca="1" si="392">IFERROR(
  INDEX(
    INDIRECT("'Cash In-" &amp; TEXT(BU$3,"mmm yy") &amp; "'!J:J"),
    MATCH(
     $C53,
      INDIRECT("'Cash In-" &amp; TEXT(BU$3,"mmm yy") &amp; "'!C:C"),
      0
    )
  ),
  "-"
)</f>
        <v>-</v>
      </c>
      <c r="BZ53" s="143" t="str">
        <f t="shared" ref="BZ53" ca="1" si="393">IFERROR(
  INDEX(
    INDIRECT("'Cash In-" &amp; TEXT(BU$3,"mmm yy") &amp; "'!K:K"),
    MATCH(
     $C53,
      INDIRECT("'Cash In-" &amp; TEXT(BU$3,"mmm yy") &amp; "'!C:C"),
      0
    )
  ),
  "-"
)</f>
        <v>-</v>
      </c>
      <c r="CA53" s="143" t="str">
        <f t="shared" ref="CA53" ca="1" si="394">IFERROR(
  INDEX(
    INDIRECT("'Cash In-" &amp; TEXT(BV$3,"mmm yy") &amp; "'!K:K"),
    MATCH(
     $C53,
      INDIRECT("'Cash In-" &amp; TEXT(BV$3,"mmm yy") &amp; "'!C:C"),
      0
    )
  ),
  "-"
)</f>
        <v>-</v>
      </c>
      <c r="CB53" s="143" t="str">
        <f t="shared" ref="CB53" ca="1" si="395">IFERROR(
  INDEX(
    INDIRECT("'Cash In-" &amp; TEXT(BW$3,"mmm yy") &amp; "'!K:K"),
    MATCH(
     $C53,
      INDIRECT("'Cash In-" &amp; TEXT(BW$3,"mmm yy") &amp; "'!C:C"),
      0
    )
  ),
  "-"
)</f>
        <v>-</v>
      </c>
      <c r="CC53" s="143" t="str">
        <f t="shared" ref="CC53:CC59" ca="1" si="396">IFERROR(
  INDEX(
    INDIRECT(
      "'Cash In-" &amp; PROPER(TEXT(CC$3,"mmm yy")) &amp; "'!" &amp;
      ADDRESS(1, MATCH("ACTUAL", INDIRECT("'Cash In-" &amp; PROPER(TEXT(CC$3,"mmm yy")) &amp; "'!4:4"), 0)) &amp; ":" &amp;
      ADDRESS(1048576, MATCH("ACTUAL", INDIRECT("'Cash In-" &amp; PROPER(TEXT(CC$3,"mmm yy")) &amp; "'!4:4"), 0))
    ),
    MATCH(
      $C53,
      INDIRECT("'Cash In-" &amp; PROPER(TEXT(CC$3,"mmm yy")) &amp; "'!C:C"),
      0
    )
  ),
  "-"
)</f>
        <v>-</v>
      </c>
      <c r="CD53" s="143" t="str">
        <f t="shared" ref="CD53" ca="1" si="397">IFERROR(
  INDEX(
    INDIRECT("'Cash In-" &amp; TEXT(CC$3,"mmm yy") &amp; "'!G:G"),
    MATCH(
     $C53,
      INDIRECT("'Cash In-" &amp; TEXT(CC$3,"mmm yy") &amp; "'!C:C"),
      0
    )
  ),
  "-"
)</f>
        <v>-</v>
      </c>
      <c r="CE53" s="143" t="str">
        <f t="shared" ref="CE53" ca="1" si="398">IFERROR(
  INDEX(
    INDIRECT("'Cash In-" &amp; TEXT(CC$3,"mmm yy") &amp; "'!H:H"),
    MATCH(
     $C53,
      INDIRECT("'Cash In-" &amp; TEXT(CC$3,"mmm yy") &amp; "'!C:C"),
      0
    )
  ),
  "-"
)</f>
        <v>-</v>
      </c>
      <c r="CF53" s="143" t="str">
        <f t="shared" ref="CF53" ca="1" si="399">IFERROR(
  INDEX(
    INDIRECT("'Cash In-" &amp; TEXT(CC$3,"mmm yy") &amp; "'!I:I"),
    MATCH(
     $C53,
      INDIRECT("'Cash In-" &amp; TEXT(CC$3,"mmm yy") &amp; "'!C:C"),
      0
    )
  ),
  "-"
)</f>
        <v>-</v>
      </c>
      <c r="CG53" s="143" t="str">
        <f t="shared" ref="CG53" ca="1" si="400">IFERROR(
  INDEX(
    INDIRECT("'Cash In-" &amp; TEXT(CC$3,"mmm yy") &amp; "'!J:J"),
    MATCH(
     $C53,
      INDIRECT("'Cash In-" &amp; TEXT(CC$3,"mmm yy") &amp; "'!C:C"),
      0
    )
  ),
  "-"
)</f>
        <v>-</v>
      </c>
      <c r="CH53" s="143" t="str">
        <f t="shared" ref="CH53" ca="1" si="401">IFERROR(
  INDEX(
    INDIRECT("'Cash In-" &amp; TEXT(CC$3,"mmm yy") &amp; "'!K:K"),
    MATCH(
     $C53,
      INDIRECT("'Cash In-" &amp; TEXT(CC$3,"mmm yy") &amp; "'!C:C"),
      0
    )
  ),
  "-"
)</f>
        <v>-</v>
      </c>
      <c r="CI53" s="143" t="str">
        <f t="shared" ref="CI53" ca="1" si="402">IFERROR(
  INDEX(
    INDIRECT("'Cash In-" &amp; TEXT(CD$3,"mmm yy") &amp; "'!K:K"),
    MATCH(
     $C53,
      INDIRECT("'Cash In-" &amp; TEXT(CD$3,"mmm yy") &amp; "'!C:C"),
      0
    )
  ),
  "-"
)</f>
        <v>-</v>
      </c>
      <c r="CJ53" s="143" t="str">
        <f t="shared" ref="CJ53" ca="1" si="403">IFERROR(
  INDEX(
    INDIRECT("'Cash In-" &amp; TEXT(CE$3,"mmm yy") &amp; "'!K:K"),
    MATCH(
     $C53,
      INDIRECT("'Cash In-" &amp; TEXT(CE$3,"mmm yy") &amp; "'!C:C"),
      0
    )
  ),
  "-"
)</f>
        <v>-</v>
      </c>
      <c r="CK53" s="143" t="str">
        <f t="shared" ref="CK53:CK59" ca="1" si="404">IFERROR(
  INDEX(
    INDIRECT(
      "'Cash In-" &amp; PROPER(TEXT(CK$3,"mmm yy")) &amp; "'!" &amp;
      ADDRESS(1, MATCH("ACTUAL", INDIRECT("'Cash In-" &amp; PROPER(TEXT(CK$3,"mmm yy")) &amp; "'!4:4"), 0)) &amp; ":" &amp;
      ADDRESS(1048576, MATCH("ACTUAL", INDIRECT("'Cash In-" &amp; PROPER(TEXT(CK$3,"mmm yy")) &amp; "'!4:4"), 0))
    ),
    MATCH(
      $C53,
      INDIRECT("'Cash In-" &amp; PROPER(TEXT(CK$3,"mmm yy")) &amp; "'!C:C"),
      0
    )
  ),
  "-"
)</f>
        <v>-</v>
      </c>
      <c r="CL53" s="143" t="str">
        <f t="shared" ref="CL53" ca="1" si="405">IFERROR(
  INDEX(
    INDIRECT("'Cash In-" &amp; TEXT(CK$3,"mmm yy") &amp; "'!G:G"),
    MATCH(
     $C53,
      INDIRECT("'Cash In-" &amp; TEXT(CK$3,"mmm yy") &amp; "'!C:C"),
      0
    )
  ),
  "-"
)</f>
        <v>-</v>
      </c>
      <c r="CM53" s="143" t="str">
        <f t="shared" ref="CM53" ca="1" si="406">IFERROR(
  INDEX(
    INDIRECT("'Cash In-" &amp; TEXT(CK$3,"mmm yy") &amp; "'!H:H"),
    MATCH(
     $C53,
      INDIRECT("'Cash In-" &amp; TEXT(CK$3,"mmm yy") &amp; "'!C:C"),
      0
    )
  ),
  "-"
)</f>
        <v>-</v>
      </c>
      <c r="CN53" s="143" t="str">
        <f t="shared" ref="CN53" ca="1" si="407">IFERROR(
  INDEX(
    INDIRECT("'Cash In-" &amp; TEXT(CK$3,"mmm yy") &amp; "'!I:I"),
    MATCH(
     $C53,
      INDIRECT("'Cash In-" &amp; TEXT(CK$3,"mmm yy") &amp; "'!C:C"),
      0
    )
  ),
  "-"
)</f>
        <v>-</v>
      </c>
      <c r="CO53" s="143" t="str">
        <f t="shared" ref="CO53" ca="1" si="408">IFERROR(
  INDEX(
    INDIRECT("'Cash In-" &amp; TEXT(CK$3,"mmm yy") &amp; "'!J:J"),
    MATCH(
     $C53,
      INDIRECT("'Cash In-" &amp; TEXT(CK$3,"mmm yy") &amp; "'!C:C"),
      0
    )
  ),
  "-"
)</f>
        <v>-</v>
      </c>
      <c r="CP53" s="143" t="str">
        <f t="shared" ref="CP53" ca="1" si="409">IFERROR(
  INDEX(
    INDIRECT("'Cash In-" &amp; TEXT(CK$3,"mmm yy") &amp; "'!K:K"),
    MATCH(
     $C53,
      INDIRECT("'Cash In-" &amp; TEXT(CK$3,"mmm yy") &amp; "'!C:C"),
      0
    )
  ),
  "-"
)</f>
        <v>-</v>
      </c>
      <c r="CQ53" s="143" t="str">
        <f t="shared" ref="CQ53" ca="1" si="410">IFERROR(
  INDEX(
    INDIRECT("'Cash In-" &amp; TEXT(CL$3,"mmm yy") &amp; "'!K:K"),
    MATCH(
     $C53,
      INDIRECT("'Cash In-" &amp; TEXT(CL$3,"mmm yy") &amp; "'!C:C"),
      0
    )
  ),
  "-"
)</f>
        <v>-</v>
      </c>
      <c r="CR53" s="143" t="str">
        <f t="shared" ref="CR53" ca="1" si="411">IFERROR(
  INDEX(
    INDIRECT("'Cash In-" &amp; TEXT(CM$3,"mmm yy") &amp; "'!K:K"),
    MATCH(
     $C53,
      INDIRECT("'Cash In-" &amp; TEXT(CM$3,"mmm yy") &amp; "'!C:C"),
      0
    )
  ),
  "-"
)</f>
        <v>-</v>
      </c>
      <c r="CS53" s="141" t="str">
        <f t="shared" ref="CS53:CS59" ca="1" si="412">IFERROR(
  INDEX(
    INDIRECT(
      "'Cash In-" &amp; PROPER(TEXT(CS$3,"mmm yy")) &amp; "'!" &amp;
      ADDRESS(1, MATCH("ACTUAL", INDIRECT("'Cash In-" &amp; PROPER(TEXT(CS$3,"mmm yy")) &amp; "'!4:4"), 0)) &amp; ":" &amp;
      ADDRESS(1048576, MATCH("ACTUAL", INDIRECT("'Cash In-" &amp; PROPER(TEXT(CS$3,"mmm yy")) &amp; "'!4:4"), 0))
    ),
    MATCH(
      $C53,
      INDIRECT("'Cash In-" &amp; PROPER(TEXT(CS$3,"mmm yy")) &amp; "'!C:C"),
      0
    )
  ),
  "-"
)</f>
        <v>-</v>
      </c>
      <c r="CT53" s="142" t="str">
        <f t="shared" ref="CT53" ca="1" si="413">IFERROR(
  INDEX(
    INDIRECT("'Cash In-" &amp; TEXT(CS$3,"mmm yy") &amp; "'!G:G"),
    MATCH(
     $C53,
      INDIRECT("'Cash In-" &amp; TEXT(CS$3,"mmm yy") &amp; "'!C:C"),
      0
    )
  ),
  "-"
)</f>
        <v>-</v>
      </c>
      <c r="CU53" s="143" t="str">
        <f t="shared" ref="CU53" ca="1" si="414">IFERROR(
  INDEX(
    INDIRECT("'Cash In-" &amp; TEXT(CS$3,"mmm yy") &amp; "'!H:H"),
    MATCH(
     $C53,
      INDIRECT("'Cash In-" &amp; TEXT(CS$3,"mmm yy") &amp; "'!C:C"),
      0
    )
  ),
  "-"
)</f>
        <v>-</v>
      </c>
      <c r="CV53" s="143" t="str">
        <f t="shared" ref="CV53" ca="1" si="415">IFERROR(
  INDEX(
    INDIRECT("'Cash In-" &amp; TEXT(CS$3,"mmm yy") &amp; "'!I:I"),
    MATCH(
     $C53,
      INDIRECT("'Cash In-" &amp; TEXT(CS$3,"mmm yy") &amp; "'!C:C"),
      0
    )
  ),
  "-"
)</f>
        <v>-</v>
      </c>
      <c r="CW53" s="143" t="str">
        <f t="shared" ref="CW53" ca="1" si="416">IFERROR(
  INDEX(
    INDIRECT("'Cash In-" &amp; TEXT(CS$3,"mmm yy") &amp; "'!J:J"),
    MATCH(
     $C53,
      INDIRECT("'Cash In-" &amp; TEXT(CS$3,"mmm yy") &amp; "'!C:C"),
      0
    )
  ),
  "-"
)</f>
        <v>-</v>
      </c>
      <c r="CX53" s="143" t="str">
        <f t="shared" ref="CX53" ca="1" si="417">IFERROR(
  INDEX(
    INDIRECT("'Cash In-" &amp; TEXT(CS$3,"mmm yy") &amp; "'!K:K"),
    MATCH(
     $C53,
      INDIRECT("'Cash In-" &amp; TEXT(CS$3,"mmm yy") &amp; "'!C:C"),
      0
    )
  ),
  "-"
)</f>
        <v>-</v>
      </c>
      <c r="CY53" s="143" t="str">
        <f t="shared" ref="CY53" ca="1" si="418">IFERROR(
  INDEX(
    INDIRECT("'Cash In-" &amp; TEXT(CT$3,"mmm yy") &amp; "'!K:K"),
    MATCH(
     $C53,
      INDIRECT("'Cash In-" &amp; TEXT(CT$3,"mmm yy") &amp; "'!C:C"),
      0
    )
  ),
  "-"
)</f>
        <v>-</v>
      </c>
      <c r="CZ53" s="141" t="str">
        <f t="shared" ref="CZ53" ca="1" si="419">IFERROR(
  INDEX(
    INDIRECT("'Cash In-" &amp; TEXT(CU$3,"mmm yy") &amp; "'!K:K"),
    MATCH(
     $C53,
      INDIRECT("'Cash In-" &amp; TEXT(CU$3,"mmm yy") &amp; "'!C:C"),
      0
    )
  ),
  "-"
)</f>
        <v>-</v>
      </c>
      <c r="DA53" s="130"/>
    </row>
    <row r="54" spans="3:105" outlineLevel="1">
      <c r="C54" s="86"/>
      <c r="D54" s="89" t="s">
        <v>186</v>
      </c>
      <c r="E54" s="141">
        <f t="shared" ca="1" si="321"/>
        <v>0</v>
      </c>
      <c r="F54" s="142">
        <f t="shared" ca="1" si="322"/>
        <v>0</v>
      </c>
      <c r="G54" s="141">
        <f t="shared" ca="1" si="323"/>
        <v>0</v>
      </c>
      <c r="H54" s="130"/>
      <c r="I54" s="142" t="str">
        <f t="shared" ca="1" si="324"/>
        <v>-</v>
      </c>
      <c r="J54" s="143" t="str">
        <f t="shared" ref="J54:P59" ca="1" si="420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$C54,
      INDIRECT("'Cash Out-" &amp; PROPER(TEXT($I$3,"mmm yy")) &amp; "'!C:C"),
      0
    )
  ),
  "-"
)</f>
        <v>-</v>
      </c>
      <c r="K54" s="143" t="str">
        <f t="shared" ca="1" si="420"/>
        <v>-</v>
      </c>
      <c r="L54" s="143" t="str">
        <f t="shared" ca="1" si="420"/>
        <v>-</v>
      </c>
      <c r="M54" s="143" t="str">
        <f t="shared" ca="1" si="420"/>
        <v>-</v>
      </c>
      <c r="N54" s="143" t="str">
        <f t="shared" ca="1" si="420"/>
        <v>-</v>
      </c>
      <c r="O54" s="143" t="str">
        <f t="shared" ca="1" si="420"/>
        <v>-</v>
      </c>
      <c r="P54" s="143" t="str">
        <f t="shared" ca="1" si="420"/>
        <v>-</v>
      </c>
      <c r="Q54" s="143" t="str">
        <f t="shared" ca="1" si="332"/>
        <v>-</v>
      </c>
      <c r="R54" s="143" t="str">
        <f t="shared" ref="R54:X59" ca="1" si="421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$C54,
      INDIRECT("'Cash Out-" &amp; PROPER(TEXT($Q$3,"mmm yy")) &amp; "'!C:C"),
      0
    )
  ),
  "-"
)</f>
        <v>-</v>
      </c>
      <c r="S54" s="143" t="str">
        <f t="shared" ca="1" si="421"/>
        <v>-</v>
      </c>
      <c r="T54" s="143" t="str">
        <f t="shared" ca="1" si="421"/>
        <v>-</v>
      </c>
      <c r="U54" s="143" t="str">
        <f t="shared" ca="1" si="421"/>
        <v>-</v>
      </c>
      <c r="V54" s="143" t="str">
        <f t="shared" ca="1" si="421"/>
        <v>-</v>
      </c>
      <c r="W54" s="143" t="str">
        <f t="shared" ca="1" si="421"/>
        <v>-</v>
      </c>
      <c r="X54" s="143" t="str">
        <f t="shared" ca="1" si="421"/>
        <v>-</v>
      </c>
      <c r="Y54" s="143" t="str">
        <f t="shared" ca="1" si="340"/>
        <v>-</v>
      </c>
      <c r="Z54" s="143" t="str">
        <f t="shared" ref="Z54:AF59" ca="1" si="422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$C54,
      INDIRECT("'Cash Out-" &amp; PROPER(TEXT($Y$3,"mmm yy")) &amp; "'!C:C"),
      0
    )
  ),
  "-"
)</f>
        <v>-</v>
      </c>
      <c r="AA54" s="143" t="str">
        <f t="shared" ca="1" si="422"/>
        <v>-</v>
      </c>
      <c r="AB54" s="143" t="str">
        <f t="shared" ca="1" si="422"/>
        <v>-</v>
      </c>
      <c r="AC54" s="143" t="str">
        <f t="shared" ca="1" si="422"/>
        <v>-</v>
      </c>
      <c r="AD54" s="143" t="str">
        <f t="shared" ca="1" si="422"/>
        <v>-</v>
      </c>
      <c r="AE54" s="143" t="str">
        <f t="shared" ca="1" si="422"/>
        <v>-</v>
      </c>
      <c r="AF54" s="143" t="str">
        <f t="shared" ca="1" si="422"/>
        <v>-</v>
      </c>
      <c r="AG54" s="143" t="str">
        <f t="shared" ca="1" si="348"/>
        <v>-</v>
      </c>
      <c r="AH54" s="143" t="str">
        <f t="shared" ref="AH54:AN59" ca="1" si="423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$C54,
      INDIRECT("'Cash Out-" &amp; PROPER(TEXT($AG$3,"mmm yy")) &amp; "'!C:C"),
      0
    )
  ),
  "-"
)</f>
        <v>-</v>
      </c>
      <c r="AI54" s="143" t="str">
        <f t="shared" ca="1" si="423"/>
        <v>-</v>
      </c>
      <c r="AJ54" s="143" t="str">
        <f t="shared" ca="1" si="423"/>
        <v>-</v>
      </c>
      <c r="AK54" s="143" t="str">
        <f t="shared" ca="1" si="423"/>
        <v>-</v>
      </c>
      <c r="AL54" s="143" t="str">
        <f t="shared" ca="1" si="423"/>
        <v>-</v>
      </c>
      <c r="AM54" s="143" t="str">
        <f t="shared" ca="1" si="423"/>
        <v>-</v>
      </c>
      <c r="AN54" s="143" t="str">
        <f t="shared" ca="1" si="423"/>
        <v>-</v>
      </c>
      <c r="AO54" s="143" t="str">
        <f t="shared" ca="1" si="356"/>
        <v>-</v>
      </c>
      <c r="AP54" s="143" t="str">
        <f t="shared" ref="AP54:AV59" ca="1" si="424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$C54,
      INDIRECT("'Cash Out-" &amp; PROPER(TEXT($AO$3,"mmm yy")) &amp; "'!C:C"),
      0
    )
  ),
  "-"
)</f>
        <v>-</v>
      </c>
      <c r="AQ54" s="143" t="str">
        <f t="shared" ca="1" si="424"/>
        <v>-</v>
      </c>
      <c r="AR54" s="143" t="str">
        <f t="shared" ca="1" si="424"/>
        <v>-</v>
      </c>
      <c r="AS54" s="143" t="str">
        <f t="shared" ca="1" si="424"/>
        <v>-</v>
      </c>
      <c r="AT54" s="143" t="str">
        <f t="shared" ca="1" si="424"/>
        <v>-</v>
      </c>
      <c r="AU54" s="143" t="str">
        <f t="shared" ca="1" si="424"/>
        <v>-</v>
      </c>
      <c r="AV54" s="143" t="str">
        <f t="shared" ca="1" si="424"/>
        <v>-</v>
      </c>
      <c r="AW54" s="143" t="str">
        <f t="shared" ca="1" si="364"/>
        <v>-</v>
      </c>
      <c r="AX54" s="143" t="str">
        <f t="shared" ref="AX54:BD59" ca="1" si="425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$C54,
      INDIRECT("'Cash Out-" &amp; PROPER(TEXT($AW$3,"mmm yy")) &amp; "'!C:C"),
      0
    )
  ),
  "-"
)</f>
        <v>-</v>
      </c>
      <c r="AY54" s="143" t="str">
        <f t="shared" ca="1" si="425"/>
        <v>-</v>
      </c>
      <c r="AZ54" s="143" t="str">
        <f t="shared" ca="1" si="425"/>
        <v>-</v>
      </c>
      <c r="BA54" s="143" t="str">
        <f t="shared" ca="1" si="425"/>
        <v>-</v>
      </c>
      <c r="BB54" s="143" t="str">
        <f t="shared" ca="1" si="425"/>
        <v>-</v>
      </c>
      <c r="BC54" s="143" t="str">
        <f t="shared" ca="1" si="425"/>
        <v>-</v>
      </c>
      <c r="BD54" s="143" t="str">
        <f t="shared" ca="1" si="425"/>
        <v>-</v>
      </c>
      <c r="BE54" s="143" t="str">
        <f t="shared" ca="1" si="372"/>
        <v>-</v>
      </c>
      <c r="BF54" s="143" t="str">
        <f t="shared" ref="BF54:BL59" ca="1" si="426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$C54,
      INDIRECT("'Cash Out-" &amp; PROPER(TEXT($BE$3,"mmm yy")) &amp; "'!C:C"),
      0
    )
  ),
  "-"
)</f>
        <v>-</v>
      </c>
      <c r="BG54" s="143" t="str">
        <f t="shared" ca="1" si="426"/>
        <v>-</v>
      </c>
      <c r="BH54" s="143" t="str">
        <f t="shared" ca="1" si="426"/>
        <v>-</v>
      </c>
      <c r="BI54" s="143" t="str">
        <f t="shared" ca="1" si="426"/>
        <v>-</v>
      </c>
      <c r="BJ54" s="143" t="str">
        <f t="shared" ca="1" si="426"/>
        <v>-</v>
      </c>
      <c r="BK54" s="143" t="str">
        <f t="shared" ca="1" si="426"/>
        <v>-</v>
      </c>
      <c r="BL54" s="143" t="str">
        <f t="shared" ca="1" si="426"/>
        <v>-</v>
      </c>
      <c r="BM54" s="143" t="str">
        <f t="shared" ca="1" si="380"/>
        <v>-</v>
      </c>
      <c r="BN54" s="143" t="str">
        <f t="shared" ref="BN54:BT59" ca="1" si="427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$C54,
      INDIRECT("'Cash Out-" &amp; PROPER(TEXT($BM$3,"mmm yy")) &amp; "'!C:C"),
      0
    )
  ),
  "-"
)</f>
        <v>-</v>
      </c>
      <c r="BO54" s="143" t="str">
        <f t="shared" ca="1" si="427"/>
        <v>-</v>
      </c>
      <c r="BP54" s="143" t="str">
        <f t="shared" ca="1" si="427"/>
        <v>-</v>
      </c>
      <c r="BQ54" s="143" t="str">
        <f t="shared" ca="1" si="427"/>
        <v>-</v>
      </c>
      <c r="BR54" s="143" t="str">
        <f t="shared" ca="1" si="427"/>
        <v>-</v>
      </c>
      <c r="BS54" s="143" t="str">
        <f t="shared" ca="1" si="427"/>
        <v>-</v>
      </c>
      <c r="BT54" s="143" t="str">
        <f t="shared" ca="1" si="427"/>
        <v>-</v>
      </c>
      <c r="BU54" s="143" t="str">
        <f t="shared" ca="1" si="388"/>
        <v>-</v>
      </c>
      <c r="BV54" s="143" t="str">
        <f t="shared" ref="BV54:CB59" ca="1" si="428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$C54,
      INDIRECT("'Cash Out-" &amp; PROPER(TEXT($BU$3,"mmm yy")) &amp; "'!C:C"),
      0
    )
  ),
  "-"
)</f>
        <v>-</v>
      </c>
      <c r="BW54" s="143" t="str">
        <f t="shared" ca="1" si="428"/>
        <v>-</v>
      </c>
      <c r="BX54" s="143" t="str">
        <f t="shared" ca="1" si="428"/>
        <v>-</v>
      </c>
      <c r="BY54" s="143" t="str">
        <f t="shared" ca="1" si="428"/>
        <v>-</v>
      </c>
      <c r="BZ54" s="143" t="str">
        <f t="shared" ca="1" si="428"/>
        <v>-</v>
      </c>
      <c r="CA54" s="143" t="str">
        <f t="shared" ca="1" si="428"/>
        <v>-</v>
      </c>
      <c r="CB54" s="143" t="str">
        <f t="shared" ca="1" si="428"/>
        <v>-</v>
      </c>
      <c r="CC54" s="143" t="str">
        <f t="shared" ca="1" si="396"/>
        <v>-</v>
      </c>
      <c r="CD54" s="143" t="str">
        <f t="shared" ref="CD54:CJ59" ca="1" si="429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$C54,
      INDIRECT("'Cash Out-" &amp; PROPER(TEXT($CC$3,"mmm yy")) &amp; "'!C:C"),
      0
    )
  ),
  "-"
)</f>
        <v>-</v>
      </c>
      <c r="CE54" s="143" t="str">
        <f t="shared" ca="1" si="429"/>
        <v>-</v>
      </c>
      <c r="CF54" s="143" t="str">
        <f t="shared" ca="1" si="429"/>
        <v>-</v>
      </c>
      <c r="CG54" s="143" t="str">
        <f t="shared" ca="1" si="429"/>
        <v>-</v>
      </c>
      <c r="CH54" s="143" t="str">
        <f t="shared" ca="1" si="429"/>
        <v>-</v>
      </c>
      <c r="CI54" s="143" t="str">
        <f t="shared" ca="1" si="429"/>
        <v>-</v>
      </c>
      <c r="CJ54" s="143" t="str">
        <f t="shared" ca="1" si="429"/>
        <v>-</v>
      </c>
      <c r="CK54" s="143" t="str">
        <f t="shared" ca="1" si="404"/>
        <v>-</v>
      </c>
      <c r="CL54" s="143" t="str">
        <f t="shared" ref="CL54:CR59" ca="1" si="430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$C54,
      INDIRECT("'Cash Out-" &amp; PROPER(TEXT($CK$3,"mmm yy")) &amp; "'!C:C"),
      0
    )
  ),
  "-"
)</f>
        <v>-</v>
      </c>
      <c r="CM54" s="143" t="str">
        <f t="shared" ca="1" si="430"/>
        <v>-</v>
      </c>
      <c r="CN54" s="143" t="str">
        <f t="shared" ca="1" si="430"/>
        <v>-</v>
      </c>
      <c r="CO54" s="143" t="str">
        <f t="shared" ca="1" si="430"/>
        <v>-</v>
      </c>
      <c r="CP54" s="143" t="str">
        <f t="shared" ca="1" si="430"/>
        <v>-</v>
      </c>
      <c r="CQ54" s="143" t="str">
        <f t="shared" ca="1" si="430"/>
        <v>-</v>
      </c>
      <c r="CR54" s="143" t="str">
        <f t="shared" ca="1" si="430"/>
        <v>-</v>
      </c>
      <c r="CS54" s="141" t="str">
        <f t="shared" ca="1" si="412"/>
        <v>-</v>
      </c>
      <c r="CT54" s="142" t="str">
        <f t="shared" ref="CT54:CZ59" ca="1" si="431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$C54,
      INDIRECT("'Cash Out-" &amp; PROPER(TEXT($CS$3,"mmm yy")) &amp; "'!C:C"),
      0
    )
  ),
  "-"
)</f>
        <v>-</v>
      </c>
      <c r="CU54" s="143" t="str">
        <f t="shared" ca="1" si="431"/>
        <v>-</v>
      </c>
      <c r="CV54" s="143" t="str">
        <f t="shared" ca="1" si="431"/>
        <v>-</v>
      </c>
      <c r="CW54" s="143" t="str">
        <f t="shared" ca="1" si="431"/>
        <v>-</v>
      </c>
      <c r="CX54" s="143" t="str">
        <f t="shared" ca="1" si="431"/>
        <v>-</v>
      </c>
      <c r="CY54" s="143" t="str">
        <f t="shared" ca="1" si="431"/>
        <v>-</v>
      </c>
      <c r="CZ54" s="141" t="str">
        <f t="shared" ca="1" si="431"/>
        <v>-</v>
      </c>
      <c r="DA54" s="130"/>
    </row>
    <row r="55" spans="3:105" outlineLevel="1">
      <c r="C55" s="86"/>
      <c r="D55" s="89" t="s">
        <v>187</v>
      </c>
      <c r="E55" s="141">
        <f t="shared" ca="1" si="321"/>
        <v>0</v>
      </c>
      <c r="F55" s="142">
        <f t="shared" ca="1" si="322"/>
        <v>0</v>
      </c>
      <c r="G55" s="141">
        <f t="shared" ca="1" si="323"/>
        <v>0</v>
      </c>
      <c r="H55" s="130"/>
      <c r="I55" s="142" t="str">
        <f t="shared" ca="1" si="324"/>
        <v>-</v>
      </c>
      <c r="J55" s="143" t="str">
        <f t="shared" ca="1" si="420"/>
        <v>-</v>
      </c>
      <c r="K55" s="143" t="str">
        <f t="shared" ca="1" si="420"/>
        <v>-</v>
      </c>
      <c r="L55" s="143" t="str">
        <f t="shared" ca="1" si="420"/>
        <v>-</v>
      </c>
      <c r="M55" s="143" t="str">
        <f t="shared" ca="1" si="420"/>
        <v>-</v>
      </c>
      <c r="N55" s="143" t="str">
        <f t="shared" ca="1" si="420"/>
        <v>-</v>
      </c>
      <c r="O55" s="143" t="str">
        <f t="shared" ca="1" si="420"/>
        <v>-</v>
      </c>
      <c r="P55" s="143" t="str">
        <f t="shared" ca="1" si="420"/>
        <v>-</v>
      </c>
      <c r="Q55" s="143" t="str">
        <f t="shared" ca="1" si="332"/>
        <v>-</v>
      </c>
      <c r="R55" s="143" t="str">
        <f t="shared" ca="1" si="421"/>
        <v>-</v>
      </c>
      <c r="S55" s="143" t="str">
        <f t="shared" ca="1" si="421"/>
        <v>-</v>
      </c>
      <c r="T55" s="143" t="str">
        <f t="shared" ca="1" si="421"/>
        <v>-</v>
      </c>
      <c r="U55" s="143" t="str">
        <f t="shared" ca="1" si="421"/>
        <v>-</v>
      </c>
      <c r="V55" s="143" t="str">
        <f t="shared" ca="1" si="421"/>
        <v>-</v>
      </c>
      <c r="W55" s="143" t="str">
        <f t="shared" ca="1" si="421"/>
        <v>-</v>
      </c>
      <c r="X55" s="143" t="str">
        <f t="shared" ca="1" si="421"/>
        <v>-</v>
      </c>
      <c r="Y55" s="143" t="str">
        <f t="shared" ca="1" si="340"/>
        <v>-</v>
      </c>
      <c r="Z55" s="143" t="str">
        <f t="shared" ca="1" si="422"/>
        <v>-</v>
      </c>
      <c r="AA55" s="143" t="str">
        <f t="shared" ca="1" si="422"/>
        <v>-</v>
      </c>
      <c r="AB55" s="143" t="str">
        <f t="shared" ca="1" si="422"/>
        <v>-</v>
      </c>
      <c r="AC55" s="143" t="str">
        <f t="shared" ca="1" si="422"/>
        <v>-</v>
      </c>
      <c r="AD55" s="143" t="str">
        <f t="shared" ca="1" si="422"/>
        <v>-</v>
      </c>
      <c r="AE55" s="143" t="str">
        <f t="shared" ca="1" si="422"/>
        <v>-</v>
      </c>
      <c r="AF55" s="143" t="str">
        <f t="shared" ca="1" si="422"/>
        <v>-</v>
      </c>
      <c r="AG55" s="143" t="str">
        <f t="shared" ca="1" si="348"/>
        <v>-</v>
      </c>
      <c r="AH55" s="143" t="str">
        <f t="shared" ca="1" si="423"/>
        <v>-</v>
      </c>
      <c r="AI55" s="143" t="str">
        <f t="shared" ca="1" si="423"/>
        <v>-</v>
      </c>
      <c r="AJ55" s="143" t="str">
        <f t="shared" ca="1" si="423"/>
        <v>-</v>
      </c>
      <c r="AK55" s="143" t="str">
        <f t="shared" ca="1" si="423"/>
        <v>-</v>
      </c>
      <c r="AL55" s="143" t="str">
        <f t="shared" ca="1" si="423"/>
        <v>-</v>
      </c>
      <c r="AM55" s="143" t="str">
        <f t="shared" ca="1" si="423"/>
        <v>-</v>
      </c>
      <c r="AN55" s="143" t="str">
        <f t="shared" ca="1" si="423"/>
        <v>-</v>
      </c>
      <c r="AO55" s="143" t="str">
        <f t="shared" ca="1" si="356"/>
        <v>-</v>
      </c>
      <c r="AP55" s="143" t="str">
        <f t="shared" ca="1" si="424"/>
        <v>-</v>
      </c>
      <c r="AQ55" s="143" t="str">
        <f t="shared" ca="1" si="424"/>
        <v>-</v>
      </c>
      <c r="AR55" s="143" t="str">
        <f t="shared" ca="1" si="424"/>
        <v>-</v>
      </c>
      <c r="AS55" s="143" t="str">
        <f t="shared" ca="1" si="424"/>
        <v>-</v>
      </c>
      <c r="AT55" s="143" t="str">
        <f t="shared" ca="1" si="424"/>
        <v>-</v>
      </c>
      <c r="AU55" s="143" t="str">
        <f t="shared" ca="1" si="424"/>
        <v>-</v>
      </c>
      <c r="AV55" s="143" t="str">
        <f t="shared" ca="1" si="424"/>
        <v>-</v>
      </c>
      <c r="AW55" s="143" t="str">
        <f t="shared" ca="1" si="364"/>
        <v>-</v>
      </c>
      <c r="AX55" s="143" t="str">
        <f t="shared" ca="1" si="425"/>
        <v>-</v>
      </c>
      <c r="AY55" s="143" t="str">
        <f t="shared" ca="1" si="425"/>
        <v>-</v>
      </c>
      <c r="AZ55" s="143" t="str">
        <f t="shared" ca="1" si="425"/>
        <v>-</v>
      </c>
      <c r="BA55" s="143" t="str">
        <f t="shared" ca="1" si="425"/>
        <v>-</v>
      </c>
      <c r="BB55" s="143" t="str">
        <f t="shared" ca="1" si="425"/>
        <v>-</v>
      </c>
      <c r="BC55" s="143" t="str">
        <f t="shared" ca="1" si="425"/>
        <v>-</v>
      </c>
      <c r="BD55" s="143" t="str">
        <f t="shared" ca="1" si="425"/>
        <v>-</v>
      </c>
      <c r="BE55" s="143" t="str">
        <f t="shared" ca="1" si="372"/>
        <v>-</v>
      </c>
      <c r="BF55" s="143" t="str">
        <f t="shared" ca="1" si="426"/>
        <v>-</v>
      </c>
      <c r="BG55" s="143" t="str">
        <f t="shared" ca="1" si="426"/>
        <v>-</v>
      </c>
      <c r="BH55" s="143" t="str">
        <f t="shared" ca="1" si="426"/>
        <v>-</v>
      </c>
      <c r="BI55" s="143" t="str">
        <f t="shared" ca="1" si="426"/>
        <v>-</v>
      </c>
      <c r="BJ55" s="143" t="str">
        <f t="shared" ca="1" si="426"/>
        <v>-</v>
      </c>
      <c r="BK55" s="143" t="str">
        <f t="shared" ca="1" si="426"/>
        <v>-</v>
      </c>
      <c r="BL55" s="143" t="str">
        <f t="shared" ca="1" si="426"/>
        <v>-</v>
      </c>
      <c r="BM55" s="143" t="str">
        <f t="shared" ca="1" si="380"/>
        <v>-</v>
      </c>
      <c r="BN55" s="143" t="str">
        <f t="shared" ca="1" si="427"/>
        <v>-</v>
      </c>
      <c r="BO55" s="143" t="str">
        <f t="shared" ca="1" si="427"/>
        <v>-</v>
      </c>
      <c r="BP55" s="143" t="str">
        <f t="shared" ca="1" si="427"/>
        <v>-</v>
      </c>
      <c r="BQ55" s="143" t="str">
        <f t="shared" ca="1" si="427"/>
        <v>-</v>
      </c>
      <c r="BR55" s="143" t="str">
        <f t="shared" ca="1" si="427"/>
        <v>-</v>
      </c>
      <c r="BS55" s="143" t="str">
        <f t="shared" ca="1" si="427"/>
        <v>-</v>
      </c>
      <c r="BT55" s="143" t="str">
        <f t="shared" ca="1" si="427"/>
        <v>-</v>
      </c>
      <c r="BU55" s="143" t="str">
        <f t="shared" ca="1" si="388"/>
        <v>-</v>
      </c>
      <c r="BV55" s="143" t="str">
        <f t="shared" ca="1" si="428"/>
        <v>-</v>
      </c>
      <c r="BW55" s="143" t="str">
        <f t="shared" ca="1" si="428"/>
        <v>-</v>
      </c>
      <c r="BX55" s="143" t="str">
        <f t="shared" ca="1" si="428"/>
        <v>-</v>
      </c>
      <c r="BY55" s="143" t="str">
        <f t="shared" ca="1" si="428"/>
        <v>-</v>
      </c>
      <c r="BZ55" s="143" t="str">
        <f t="shared" ca="1" si="428"/>
        <v>-</v>
      </c>
      <c r="CA55" s="143" t="str">
        <f t="shared" ca="1" si="428"/>
        <v>-</v>
      </c>
      <c r="CB55" s="143" t="str">
        <f t="shared" ca="1" si="428"/>
        <v>-</v>
      </c>
      <c r="CC55" s="143" t="str">
        <f t="shared" ca="1" si="396"/>
        <v>-</v>
      </c>
      <c r="CD55" s="143" t="str">
        <f t="shared" ca="1" si="429"/>
        <v>-</v>
      </c>
      <c r="CE55" s="143" t="str">
        <f t="shared" ca="1" si="429"/>
        <v>-</v>
      </c>
      <c r="CF55" s="143" t="str">
        <f t="shared" ca="1" si="429"/>
        <v>-</v>
      </c>
      <c r="CG55" s="143" t="str">
        <f t="shared" ca="1" si="429"/>
        <v>-</v>
      </c>
      <c r="CH55" s="143" t="str">
        <f t="shared" ca="1" si="429"/>
        <v>-</v>
      </c>
      <c r="CI55" s="143" t="str">
        <f t="shared" ca="1" si="429"/>
        <v>-</v>
      </c>
      <c r="CJ55" s="143" t="str">
        <f t="shared" ca="1" si="429"/>
        <v>-</v>
      </c>
      <c r="CK55" s="143" t="str">
        <f t="shared" ca="1" si="404"/>
        <v>-</v>
      </c>
      <c r="CL55" s="143" t="str">
        <f t="shared" ca="1" si="430"/>
        <v>-</v>
      </c>
      <c r="CM55" s="143" t="str">
        <f t="shared" ca="1" si="430"/>
        <v>-</v>
      </c>
      <c r="CN55" s="143" t="str">
        <f t="shared" ca="1" si="430"/>
        <v>-</v>
      </c>
      <c r="CO55" s="143" t="str">
        <f t="shared" ca="1" si="430"/>
        <v>-</v>
      </c>
      <c r="CP55" s="143" t="str">
        <f t="shared" ca="1" si="430"/>
        <v>-</v>
      </c>
      <c r="CQ55" s="143" t="str">
        <f t="shared" ca="1" si="430"/>
        <v>-</v>
      </c>
      <c r="CR55" s="143" t="str">
        <f t="shared" ca="1" si="430"/>
        <v>-</v>
      </c>
      <c r="CS55" s="141" t="str">
        <f t="shared" ca="1" si="412"/>
        <v>-</v>
      </c>
      <c r="CT55" s="142" t="str">
        <f t="shared" ca="1" si="431"/>
        <v>-</v>
      </c>
      <c r="CU55" s="143" t="str">
        <f t="shared" ca="1" si="431"/>
        <v>-</v>
      </c>
      <c r="CV55" s="143" t="str">
        <f t="shared" ca="1" si="431"/>
        <v>-</v>
      </c>
      <c r="CW55" s="143" t="str">
        <f t="shared" ca="1" si="431"/>
        <v>-</v>
      </c>
      <c r="CX55" s="143" t="str">
        <f t="shared" ca="1" si="431"/>
        <v>-</v>
      </c>
      <c r="CY55" s="143" t="str">
        <f t="shared" ca="1" si="431"/>
        <v>-</v>
      </c>
      <c r="CZ55" s="141" t="str">
        <f t="shared" ca="1" si="431"/>
        <v>-</v>
      </c>
      <c r="DA55" s="130"/>
    </row>
    <row r="56" spans="3:105" outlineLevel="1">
      <c r="C56" s="86"/>
      <c r="D56" s="89" t="s">
        <v>188</v>
      </c>
      <c r="E56" s="141">
        <f t="shared" ca="1" si="321"/>
        <v>0</v>
      </c>
      <c r="F56" s="142">
        <f t="shared" ca="1" si="322"/>
        <v>0</v>
      </c>
      <c r="G56" s="141">
        <f t="shared" ca="1" si="323"/>
        <v>0</v>
      </c>
      <c r="H56" s="130"/>
      <c r="I56" s="142" t="str">
        <f t="shared" ca="1" si="324"/>
        <v>-</v>
      </c>
      <c r="J56" s="143" t="str">
        <f t="shared" ca="1" si="420"/>
        <v>-</v>
      </c>
      <c r="K56" s="143" t="str">
        <f t="shared" ca="1" si="420"/>
        <v>-</v>
      </c>
      <c r="L56" s="143" t="str">
        <f t="shared" ca="1" si="420"/>
        <v>-</v>
      </c>
      <c r="M56" s="143" t="str">
        <f t="shared" ca="1" si="420"/>
        <v>-</v>
      </c>
      <c r="N56" s="143" t="str">
        <f t="shared" ca="1" si="420"/>
        <v>-</v>
      </c>
      <c r="O56" s="143" t="str">
        <f t="shared" ca="1" si="420"/>
        <v>-</v>
      </c>
      <c r="P56" s="143" t="str">
        <f t="shared" ca="1" si="420"/>
        <v>-</v>
      </c>
      <c r="Q56" s="143" t="str">
        <f t="shared" ca="1" si="332"/>
        <v>-</v>
      </c>
      <c r="R56" s="143" t="str">
        <f t="shared" ca="1" si="421"/>
        <v>-</v>
      </c>
      <c r="S56" s="143" t="str">
        <f t="shared" ca="1" si="421"/>
        <v>-</v>
      </c>
      <c r="T56" s="143" t="str">
        <f t="shared" ca="1" si="421"/>
        <v>-</v>
      </c>
      <c r="U56" s="143" t="str">
        <f t="shared" ca="1" si="421"/>
        <v>-</v>
      </c>
      <c r="V56" s="143" t="str">
        <f t="shared" ca="1" si="421"/>
        <v>-</v>
      </c>
      <c r="W56" s="143" t="str">
        <f t="shared" ca="1" si="421"/>
        <v>-</v>
      </c>
      <c r="X56" s="143" t="str">
        <f t="shared" ca="1" si="421"/>
        <v>-</v>
      </c>
      <c r="Y56" s="143" t="str">
        <f t="shared" ca="1" si="340"/>
        <v>-</v>
      </c>
      <c r="Z56" s="143" t="str">
        <f t="shared" ca="1" si="422"/>
        <v>-</v>
      </c>
      <c r="AA56" s="143" t="str">
        <f t="shared" ca="1" si="422"/>
        <v>-</v>
      </c>
      <c r="AB56" s="143" t="str">
        <f t="shared" ca="1" si="422"/>
        <v>-</v>
      </c>
      <c r="AC56" s="143" t="str">
        <f t="shared" ca="1" si="422"/>
        <v>-</v>
      </c>
      <c r="AD56" s="143" t="str">
        <f t="shared" ca="1" si="422"/>
        <v>-</v>
      </c>
      <c r="AE56" s="143" t="str">
        <f t="shared" ca="1" si="422"/>
        <v>-</v>
      </c>
      <c r="AF56" s="143" t="str">
        <f t="shared" ca="1" si="422"/>
        <v>-</v>
      </c>
      <c r="AG56" s="143" t="str">
        <f t="shared" ca="1" si="348"/>
        <v>-</v>
      </c>
      <c r="AH56" s="143" t="str">
        <f t="shared" ca="1" si="423"/>
        <v>-</v>
      </c>
      <c r="AI56" s="143" t="str">
        <f t="shared" ca="1" si="423"/>
        <v>-</v>
      </c>
      <c r="AJ56" s="143" t="str">
        <f t="shared" ca="1" si="423"/>
        <v>-</v>
      </c>
      <c r="AK56" s="143" t="str">
        <f t="shared" ca="1" si="423"/>
        <v>-</v>
      </c>
      <c r="AL56" s="143" t="str">
        <f t="shared" ca="1" si="423"/>
        <v>-</v>
      </c>
      <c r="AM56" s="143" t="str">
        <f t="shared" ca="1" si="423"/>
        <v>-</v>
      </c>
      <c r="AN56" s="143" t="str">
        <f t="shared" ca="1" si="423"/>
        <v>-</v>
      </c>
      <c r="AO56" s="143" t="str">
        <f t="shared" ca="1" si="356"/>
        <v>-</v>
      </c>
      <c r="AP56" s="143" t="str">
        <f t="shared" ca="1" si="424"/>
        <v>-</v>
      </c>
      <c r="AQ56" s="143" t="str">
        <f t="shared" ca="1" si="424"/>
        <v>-</v>
      </c>
      <c r="AR56" s="143" t="str">
        <f t="shared" ca="1" si="424"/>
        <v>-</v>
      </c>
      <c r="AS56" s="143" t="str">
        <f t="shared" ca="1" si="424"/>
        <v>-</v>
      </c>
      <c r="AT56" s="143" t="str">
        <f t="shared" ca="1" si="424"/>
        <v>-</v>
      </c>
      <c r="AU56" s="143" t="str">
        <f t="shared" ca="1" si="424"/>
        <v>-</v>
      </c>
      <c r="AV56" s="143" t="str">
        <f t="shared" ca="1" si="424"/>
        <v>-</v>
      </c>
      <c r="AW56" s="143" t="str">
        <f t="shared" ca="1" si="364"/>
        <v>-</v>
      </c>
      <c r="AX56" s="143" t="str">
        <f t="shared" ca="1" si="425"/>
        <v>-</v>
      </c>
      <c r="AY56" s="143" t="str">
        <f t="shared" ca="1" si="425"/>
        <v>-</v>
      </c>
      <c r="AZ56" s="143" t="str">
        <f t="shared" ca="1" si="425"/>
        <v>-</v>
      </c>
      <c r="BA56" s="143" t="str">
        <f t="shared" ca="1" si="425"/>
        <v>-</v>
      </c>
      <c r="BB56" s="143" t="str">
        <f t="shared" ca="1" si="425"/>
        <v>-</v>
      </c>
      <c r="BC56" s="143" t="str">
        <f t="shared" ca="1" si="425"/>
        <v>-</v>
      </c>
      <c r="BD56" s="143" t="str">
        <f t="shared" ca="1" si="425"/>
        <v>-</v>
      </c>
      <c r="BE56" s="143" t="str">
        <f t="shared" ca="1" si="372"/>
        <v>-</v>
      </c>
      <c r="BF56" s="143" t="str">
        <f t="shared" ca="1" si="426"/>
        <v>-</v>
      </c>
      <c r="BG56" s="143" t="str">
        <f t="shared" ca="1" si="426"/>
        <v>-</v>
      </c>
      <c r="BH56" s="143" t="str">
        <f t="shared" ca="1" si="426"/>
        <v>-</v>
      </c>
      <c r="BI56" s="143" t="str">
        <f t="shared" ca="1" si="426"/>
        <v>-</v>
      </c>
      <c r="BJ56" s="143" t="str">
        <f t="shared" ca="1" si="426"/>
        <v>-</v>
      </c>
      <c r="BK56" s="143" t="str">
        <f t="shared" ca="1" si="426"/>
        <v>-</v>
      </c>
      <c r="BL56" s="143" t="str">
        <f t="shared" ca="1" si="426"/>
        <v>-</v>
      </c>
      <c r="BM56" s="143" t="str">
        <f t="shared" ca="1" si="380"/>
        <v>-</v>
      </c>
      <c r="BN56" s="143" t="str">
        <f t="shared" ca="1" si="427"/>
        <v>-</v>
      </c>
      <c r="BO56" s="143" t="str">
        <f t="shared" ca="1" si="427"/>
        <v>-</v>
      </c>
      <c r="BP56" s="143" t="str">
        <f t="shared" ca="1" si="427"/>
        <v>-</v>
      </c>
      <c r="BQ56" s="143" t="str">
        <f t="shared" ca="1" si="427"/>
        <v>-</v>
      </c>
      <c r="BR56" s="143" t="str">
        <f t="shared" ca="1" si="427"/>
        <v>-</v>
      </c>
      <c r="BS56" s="143" t="str">
        <f t="shared" ca="1" si="427"/>
        <v>-</v>
      </c>
      <c r="BT56" s="143" t="str">
        <f t="shared" ca="1" si="427"/>
        <v>-</v>
      </c>
      <c r="BU56" s="143" t="str">
        <f t="shared" ca="1" si="388"/>
        <v>-</v>
      </c>
      <c r="BV56" s="143" t="str">
        <f t="shared" ca="1" si="428"/>
        <v>-</v>
      </c>
      <c r="BW56" s="143" t="str">
        <f t="shared" ca="1" si="428"/>
        <v>-</v>
      </c>
      <c r="BX56" s="143" t="str">
        <f t="shared" ca="1" si="428"/>
        <v>-</v>
      </c>
      <c r="BY56" s="143" t="str">
        <f t="shared" ca="1" si="428"/>
        <v>-</v>
      </c>
      <c r="BZ56" s="143" t="str">
        <f t="shared" ca="1" si="428"/>
        <v>-</v>
      </c>
      <c r="CA56" s="143" t="str">
        <f t="shared" ca="1" si="428"/>
        <v>-</v>
      </c>
      <c r="CB56" s="143" t="str">
        <f t="shared" ca="1" si="428"/>
        <v>-</v>
      </c>
      <c r="CC56" s="143" t="str">
        <f t="shared" ca="1" si="396"/>
        <v>-</v>
      </c>
      <c r="CD56" s="143" t="str">
        <f t="shared" ca="1" si="429"/>
        <v>-</v>
      </c>
      <c r="CE56" s="143" t="str">
        <f t="shared" ca="1" si="429"/>
        <v>-</v>
      </c>
      <c r="CF56" s="143" t="str">
        <f t="shared" ca="1" si="429"/>
        <v>-</v>
      </c>
      <c r="CG56" s="143" t="str">
        <f t="shared" ca="1" si="429"/>
        <v>-</v>
      </c>
      <c r="CH56" s="143" t="str">
        <f t="shared" ca="1" si="429"/>
        <v>-</v>
      </c>
      <c r="CI56" s="143" t="str">
        <f t="shared" ca="1" si="429"/>
        <v>-</v>
      </c>
      <c r="CJ56" s="143" t="str">
        <f t="shared" ca="1" si="429"/>
        <v>-</v>
      </c>
      <c r="CK56" s="143" t="str">
        <f t="shared" ca="1" si="404"/>
        <v>-</v>
      </c>
      <c r="CL56" s="143" t="str">
        <f t="shared" ca="1" si="430"/>
        <v>-</v>
      </c>
      <c r="CM56" s="143" t="str">
        <f t="shared" ca="1" si="430"/>
        <v>-</v>
      </c>
      <c r="CN56" s="143" t="str">
        <f t="shared" ca="1" si="430"/>
        <v>-</v>
      </c>
      <c r="CO56" s="143" t="str">
        <f t="shared" ca="1" si="430"/>
        <v>-</v>
      </c>
      <c r="CP56" s="143" t="str">
        <f t="shared" ca="1" si="430"/>
        <v>-</v>
      </c>
      <c r="CQ56" s="143" t="str">
        <f t="shared" ca="1" si="430"/>
        <v>-</v>
      </c>
      <c r="CR56" s="143" t="str">
        <f t="shared" ca="1" si="430"/>
        <v>-</v>
      </c>
      <c r="CS56" s="141" t="str">
        <f t="shared" ca="1" si="412"/>
        <v>-</v>
      </c>
      <c r="CT56" s="142" t="str">
        <f t="shared" ca="1" si="431"/>
        <v>-</v>
      </c>
      <c r="CU56" s="143" t="str">
        <f t="shared" ca="1" si="431"/>
        <v>-</v>
      </c>
      <c r="CV56" s="143" t="str">
        <f t="shared" ca="1" si="431"/>
        <v>-</v>
      </c>
      <c r="CW56" s="143" t="str">
        <f t="shared" ca="1" si="431"/>
        <v>-</v>
      </c>
      <c r="CX56" s="143" t="str">
        <f t="shared" ca="1" si="431"/>
        <v>-</v>
      </c>
      <c r="CY56" s="143" t="str">
        <f t="shared" ca="1" si="431"/>
        <v>-</v>
      </c>
      <c r="CZ56" s="141" t="str">
        <f t="shared" ca="1" si="431"/>
        <v>-</v>
      </c>
      <c r="DA56" s="130"/>
    </row>
    <row r="57" spans="3:105" outlineLevel="1">
      <c r="C57" s="86"/>
      <c r="D57" s="89" t="s">
        <v>189</v>
      </c>
      <c r="E57" s="141">
        <f t="shared" ca="1" si="321"/>
        <v>0</v>
      </c>
      <c r="F57" s="142">
        <f t="shared" ca="1" si="322"/>
        <v>0</v>
      </c>
      <c r="G57" s="141">
        <f t="shared" ca="1" si="323"/>
        <v>0</v>
      </c>
      <c r="H57" s="130"/>
      <c r="I57" s="142" t="str">
        <f t="shared" ca="1" si="324"/>
        <v>-</v>
      </c>
      <c r="J57" s="143" t="str">
        <f t="shared" ca="1" si="420"/>
        <v>-</v>
      </c>
      <c r="K57" s="143" t="str">
        <f t="shared" ca="1" si="420"/>
        <v>-</v>
      </c>
      <c r="L57" s="143" t="str">
        <f t="shared" ca="1" si="420"/>
        <v>-</v>
      </c>
      <c r="M57" s="143" t="str">
        <f t="shared" ca="1" si="420"/>
        <v>-</v>
      </c>
      <c r="N57" s="143" t="str">
        <f t="shared" ca="1" si="420"/>
        <v>-</v>
      </c>
      <c r="O57" s="143" t="str">
        <f t="shared" ca="1" si="420"/>
        <v>-</v>
      </c>
      <c r="P57" s="143" t="str">
        <f t="shared" ca="1" si="420"/>
        <v>-</v>
      </c>
      <c r="Q57" s="143" t="str">
        <f t="shared" ca="1" si="332"/>
        <v>-</v>
      </c>
      <c r="R57" s="143" t="str">
        <f t="shared" ca="1" si="421"/>
        <v>-</v>
      </c>
      <c r="S57" s="143" t="str">
        <f t="shared" ca="1" si="421"/>
        <v>-</v>
      </c>
      <c r="T57" s="143" t="str">
        <f t="shared" ca="1" si="421"/>
        <v>-</v>
      </c>
      <c r="U57" s="143" t="str">
        <f t="shared" ca="1" si="421"/>
        <v>-</v>
      </c>
      <c r="V57" s="143" t="str">
        <f t="shared" ca="1" si="421"/>
        <v>-</v>
      </c>
      <c r="W57" s="143" t="str">
        <f t="shared" ca="1" si="421"/>
        <v>-</v>
      </c>
      <c r="X57" s="143" t="str">
        <f t="shared" ca="1" si="421"/>
        <v>-</v>
      </c>
      <c r="Y57" s="143" t="str">
        <f t="shared" ca="1" si="340"/>
        <v>-</v>
      </c>
      <c r="Z57" s="143" t="str">
        <f t="shared" ca="1" si="422"/>
        <v>-</v>
      </c>
      <c r="AA57" s="143" t="str">
        <f t="shared" ca="1" si="422"/>
        <v>-</v>
      </c>
      <c r="AB57" s="143" t="str">
        <f t="shared" ca="1" si="422"/>
        <v>-</v>
      </c>
      <c r="AC57" s="143" t="str">
        <f t="shared" ca="1" si="422"/>
        <v>-</v>
      </c>
      <c r="AD57" s="143" t="str">
        <f t="shared" ca="1" si="422"/>
        <v>-</v>
      </c>
      <c r="AE57" s="143" t="str">
        <f t="shared" ca="1" si="422"/>
        <v>-</v>
      </c>
      <c r="AF57" s="143" t="str">
        <f t="shared" ca="1" si="422"/>
        <v>-</v>
      </c>
      <c r="AG57" s="143" t="str">
        <f t="shared" ca="1" si="348"/>
        <v>-</v>
      </c>
      <c r="AH57" s="143" t="str">
        <f t="shared" ca="1" si="423"/>
        <v>-</v>
      </c>
      <c r="AI57" s="143" t="str">
        <f t="shared" ca="1" si="423"/>
        <v>-</v>
      </c>
      <c r="AJ57" s="143" t="str">
        <f t="shared" ca="1" si="423"/>
        <v>-</v>
      </c>
      <c r="AK57" s="143" t="str">
        <f t="shared" ca="1" si="423"/>
        <v>-</v>
      </c>
      <c r="AL57" s="143" t="str">
        <f t="shared" ca="1" si="423"/>
        <v>-</v>
      </c>
      <c r="AM57" s="143" t="str">
        <f t="shared" ca="1" si="423"/>
        <v>-</v>
      </c>
      <c r="AN57" s="143" t="str">
        <f t="shared" ca="1" si="423"/>
        <v>-</v>
      </c>
      <c r="AO57" s="143" t="str">
        <f t="shared" ca="1" si="356"/>
        <v>-</v>
      </c>
      <c r="AP57" s="143" t="str">
        <f t="shared" ca="1" si="424"/>
        <v>-</v>
      </c>
      <c r="AQ57" s="143" t="str">
        <f t="shared" ca="1" si="424"/>
        <v>-</v>
      </c>
      <c r="AR57" s="143" t="str">
        <f t="shared" ca="1" si="424"/>
        <v>-</v>
      </c>
      <c r="AS57" s="143" t="str">
        <f t="shared" ca="1" si="424"/>
        <v>-</v>
      </c>
      <c r="AT57" s="143" t="str">
        <f t="shared" ca="1" si="424"/>
        <v>-</v>
      </c>
      <c r="AU57" s="143" t="str">
        <f t="shared" ca="1" si="424"/>
        <v>-</v>
      </c>
      <c r="AV57" s="143" t="str">
        <f t="shared" ca="1" si="424"/>
        <v>-</v>
      </c>
      <c r="AW57" s="143" t="str">
        <f t="shared" ca="1" si="364"/>
        <v>-</v>
      </c>
      <c r="AX57" s="143" t="str">
        <f t="shared" ca="1" si="425"/>
        <v>-</v>
      </c>
      <c r="AY57" s="143" t="str">
        <f t="shared" ca="1" si="425"/>
        <v>-</v>
      </c>
      <c r="AZ57" s="143" t="str">
        <f t="shared" ca="1" si="425"/>
        <v>-</v>
      </c>
      <c r="BA57" s="143" t="str">
        <f t="shared" ca="1" si="425"/>
        <v>-</v>
      </c>
      <c r="BB57" s="143" t="str">
        <f t="shared" ca="1" si="425"/>
        <v>-</v>
      </c>
      <c r="BC57" s="143" t="str">
        <f t="shared" ca="1" si="425"/>
        <v>-</v>
      </c>
      <c r="BD57" s="143" t="str">
        <f t="shared" ca="1" si="425"/>
        <v>-</v>
      </c>
      <c r="BE57" s="143" t="str">
        <f t="shared" ca="1" si="372"/>
        <v>-</v>
      </c>
      <c r="BF57" s="143" t="str">
        <f t="shared" ca="1" si="426"/>
        <v>-</v>
      </c>
      <c r="BG57" s="143" t="str">
        <f t="shared" ca="1" si="426"/>
        <v>-</v>
      </c>
      <c r="BH57" s="143" t="str">
        <f t="shared" ca="1" si="426"/>
        <v>-</v>
      </c>
      <c r="BI57" s="143" t="str">
        <f t="shared" ca="1" si="426"/>
        <v>-</v>
      </c>
      <c r="BJ57" s="143" t="str">
        <f t="shared" ca="1" si="426"/>
        <v>-</v>
      </c>
      <c r="BK57" s="143" t="str">
        <f t="shared" ca="1" si="426"/>
        <v>-</v>
      </c>
      <c r="BL57" s="143" t="str">
        <f t="shared" ca="1" si="426"/>
        <v>-</v>
      </c>
      <c r="BM57" s="143" t="str">
        <f t="shared" ca="1" si="380"/>
        <v>-</v>
      </c>
      <c r="BN57" s="143" t="str">
        <f t="shared" ca="1" si="427"/>
        <v>-</v>
      </c>
      <c r="BO57" s="143" t="str">
        <f t="shared" ca="1" si="427"/>
        <v>-</v>
      </c>
      <c r="BP57" s="143" t="str">
        <f t="shared" ca="1" si="427"/>
        <v>-</v>
      </c>
      <c r="BQ57" s="143" t="str">
        <f t="shared" ca="1" si="427"/>
        <v>-</v>
      </c>
      <c r="BR57" s="143" t="str">
        <f t="shared" ca="1" si="427"/>
        <v>-</v>
      </c>
      <c r="BS57" s="143" t="str">
        <f t="shared" ca="1" si="427"/>
        <v>-</v>
      </c>
      <c r="BT57" s="143" t="str">
        <f t="shared" ca="1" si="427"/>
        <v>-</v>
      </c>
      <c r="BU57" s="143" t="str">
        <f t="shared" ca="1" si="388"/>
        <v>-</v>
      </c>
      <c r="BV57" s="143" t="str">
        <f t="shared" ca="1" si="428"/>
        <v>-</v>
      </c>
      <c r="BW57" s="143" t="str">
        <f t="shared" ca="1" si="428"/>
        <v>-</v>
      </c>
      <c r="BX57" s="143" t="str">
        <f t="shared" ca="1" si="428"/>
        <v>-</v>
      </c>
      <c r="BY57" s="143" t="str">
        <f t="shared" ca="1" si="428"/>
        <v>-</v>
      </c>
      <c r="BZ57" s="143" t="str">
        <f t="shared" ca="1" si="428"/>
        <v>-</v>
      </c>
      <c r="CA57" s="143" t="str">
        <f t="shared" ca="1" si="428"/>
        <v>-</v>
      </c>
      <c r="CB57" s="143" t="str">
        <f t="shared" ca="1" si="428"/>
        <v>-</v>
      </c>
      <c r="CC57" s="143" t="str">
        <f t="shared" ca="1" si="396"/>
        <v>-</v>
      </c>
      <c r="CD57" s="143" t="str">
        <f t="shared" ca="1" si="429"/>
        <v>-</v>
      </c>
      <c r="CE57" s="143" t="str">
        <f t="shared" ca="1" si="429"/>
        <v>-</v>
      </c>
      <c r="CF57" s="143" t="str">
        <f t="shared" ca="1" si="429"/>
        <v>-</v>
      </c>
      <c r="CG57" s="143" t="str">
        <f t="shared" ca="1" si="429"/>
        <v>-</v>
      </c>
      <c r="CH57" s="143" t="str">
        <f t="shared" ca="1" si="429"/>
        <v>-</v>
      </c>
      <c r="CI57" s="143" t="str">
        <f t="shared" ca="1" si="429"/>
        <v>-</v>
      </c>
      <c r="CJ57" s="143" t="str">
        <f t="shared" ca="1" si="429"/>
        <v>-</v>
      </c>
      <c r="CK57" s="143" t="str">
        <f t="shared" ca="1" si="404"/>
        <v>-</v>
      </c>
      <c r="CL57" s="143" t="str">
        <f t="shared" ca="1" si="430"/>
        <v>-</v>
      </c>
      <c r="CM57" s="143" t="str">
        <f t="shared" ca="1" si="430"/>
        <v>-</v>
      </c>
      <c r="CN57" s="143" t="str">
        <f t="shared" ca="1" si="430"/>
        <v>-</v>
      </c>
      <c r="CO57" s="143" t="str">
        <f t="shared" ca="1" si="430"/>
        <v>-</v>
      </c>
      <c r="CP57" s="143" t="str">
        <f t="shared" ca="1" si="430"/>
        <v>-</v>
      </c>
      <c r="CQ57" s="143" t="str">
        <f t="shared" ca="1" si="430"/>
        <v>-</v>
      </c>
      <c r="CR57" s="143" t="str">
        <f t="shared" ca="1" si="430"/>
        <v>-</v>
      </c>
      <c r="CS57" s="141" t="str">
        <f t="shared" ca="1" si="412"/>
        <v>-</v>
      </c>
      <c r="CT57" s="142" t="str">
        <f t="shared" ca="1" si="431"/>
        <v>-</v>
      </c>
      <c r="CU57" s="143" t="str">
        <f t="shared" ca="1" si="431"/>
        <v>-</v>
      </c>
      <c r="CV57" s="143" t="str">
        <f t="shared" ca="1" si="431"/>
        <v>-</v>
      </c>
      <c r="CW57" s="143" t="str">
        <f t="shared" ca="1" si="431"/>
        <v>-</v>
      </c>
      <c r="CX57" s="143" t="str">
        <f t="shared" ca="1" si="431"/>
        <v>-</v>
      </c>
      <c r="CY57" s="143" t="str">
        <f t="shared" ca="1" si="431"/>
        <v>-</v>
      </c>
      <c r="CZ57" s="141" t="str">
        <f t="shared" ca="1" si="431"/>
        <v>-</v>
      </c>
      <c r="DA57" s="130"/>
    </row>
    <row r="58" spans="3:105" outlineLevel="1">
      <c r="C58" s="86"/>
      <c r="D58" s="89" t="s">
        <v>190</v>
      </c>
      <c r="E58" s="141">
        <f t="shared" ca="1" si="321"/>
        <v>0</v>
      </c>
      <c r="F58" s="142">
        <f t="shared" ca="1" si="322"/>
        <v>0</v>
      </c>
      <c r="G58" s="141">
        <f t="shared" ca="1" si="323"/>
        <v>0</v>
      </c>
      <c r="H58" s="130"/>
      <c r="I58" s="142" t="str">
        <f t="shared" ca="1" si="324"/>
        <v>-</v>
      </c>
      <c r="J58" s="143" t="str">
        <f t="shared" ca="1" si="420"/>
        <v>-</v>
      </c>
      <c r="K58" s="143" t="str">
        <f t="shared" ca="1" si="420"/>
        <v>-</v>
      </c>
      <c r="L58" s="143" t="str">
        <f t="shared" ca="1" si="420"/>
        <v>-</v>
      </c>
      <c r="M58" s="143" t="str">
        <f t="shared" ca="1" si="420"/>
        <v>-</v>
      </c>
      <c r="N58" s="143" t="str">
        <f t="shared" ca="1" si="420"/>
        <v>-</v>
      </c>
      <c r="O58" s="143" t="str">
        <f t="shared" ca="1" si="420"/>
        <v>-</v>
      </c>
      <c r="P58" s="143" t="str">
        <f t="shared" ca="1" si="420"/>
        <v>-</v>
      </c>
      <c r="Q58" s="143" t="str">
        <f t="shared" ca="1" si="332"/>
        <v>-</v>
      </c>
      <c r="R58" s="143" t="str">
        <f t="shared" ca="1" si="421"/>
        <v>-</v>
      </c>
      <c r="S58" s="143" t="str">
        <f t="shared" ca="1" si="421"/>
        <v>-</v>
      </c>
      <c r="T58" s="143" t="str">
        <f t="shared" ca="1" si="421"/>
        <v>-</v>
      </c>
      <c r="U58" s="143" t="str">
        <f t="shared" ca="1" si="421"/>
        <v>-</v>
      </c>
      <c r="V58" s="143" t="str">
        <f t="shared" ca="1" si="421"/>
        <v>-</v>
      </c>
      <c r="W58" s="143" t="str">
        <f t="shared" ca="1" si="421"/>
        <v>-</v>
      </c>
      <c r="X58" s="143" t="str">
        <f t="shared" ca="1" si="421"/>
        <v>-</v>
      </c>
      <c r="Y58" s="143" t="str">
        <f t="shared" ca="1" si="340"/>
        <v>-</v>
      </c>
      <c r="Z58" s="143" t="str">
        <f t="shared" ca="1" si="422"/>
        <v>-</v>
      </c>
      <c r="AA58" s="143" t="str">
        <f t="shared" ca="1" si="422"/>
        <v>-</v>
      </c>
      <c r="AB58" s="143" t="str">
        <f t="shared" ca="1" si="422"/>
        <v>-</v>
      </c>
      <c r="AC58" s="143" t="str">
        <f t="shared" ca="1" si="422"/>
        <v>-</v>
      </c>
      <c r="AD58" s="143" t="str">
        <f t="shared" ca="1" si="422"/>
        <v>-</v>
      </c>
      <c r="AE58" s="143" t="str">
        <f t="shared" ca="1" si="422"/>
        <v>-</v>
      </c>
      <c r="AF58" s="143" t="str">
        <f t="shared" ca="1" si="422"/>
        <v>-</v>
      </c>
      <c r="AG58" s="143" t="str">
        <f t="shared" ca="1" si="348"/>
        <v>-</v>
      </c>
      <c r="AH58" s="143" t="str">
        <f t="shared" ca="1" si="423"/>
        <v>-</v>
      </c>
      <c r="AI58" s="143" t="str">
        <f t="shared" ca="1" si="423"/>
        <v>-</v>
      </c>
      <c r="AJ58" s="143" t="str">
        <f t="shared" ca="1" si="423"/>
        <v>-</v>
      </c>
      <c r="AK58" s="143" t="str">
        <f t="shared" ca="1" si="423"/>
        <v>-</v>
      </c>
      <c r="AL58" s="143" t="str">
        <f t="shared" ca="1" si="423"/>
        <v>-</v>
      </c>
      <c r="AM58" s="143" t="str">
        <f t="shared" ca="1" si="423"/>
        <v>-</v>
      </c>
      <c r="AN58" s="143" t="str">
        <f t="shared" ca="1" si="423"/>
        <v>-</v>
      </c>
      <c r="AO58" s="143" t="str">
        <f t="shared" ca="1" si="356"/>
        <v>-</v>
      </c>
      <c r="AP58" s="143" t="str">
        <f t="shared" ca="1" si="424"/>
        <v>-</v>
      </c>
      <c r="AQ58" s="143" t="str">
        <f t="shared" ca="1" si="424"/>
        <v>-</v>
      </c>
      <c r="AR58" s="143" t="str">
        <f t="shared" ca="1" si="424"/>
        <v>-</v>
      </c>
      <c r="AS58" s="143" t="str">
        <f t="shared" ca="1" si="424"/>
        <v>-</v>
      </c>
      <c r="AT58" s="143" t="str">
        <f t="shared" ca="1" si="424"/>
        <v>-</v>
      </c>
      <c r="AU58" s="143" t="str">
        <f t="shared" ca="1" si="424"/>
        <v>-</v>
      </c>
      <c r="AV58" s="143" t="str">
        <f t="shared" ca="1" si="424"/>
        <v>-</v>
      </c>
      <c r="AW58" s="143" t="str">
        <f t="shared" ca="1" si="364"/>
        <v>-</v>
      </c>
      <c r="AX58" s="143" t="str">
        <f t="shared" ca="1" si="425"/>
        <v>-</v>
      </c>
      <c r="AY58" s="143" t="str">
        <f t="shared" ca="1" si="425"/>
        <v>-</v>
      </c>
      <c r="AZ58" s="143" t="str">
        <f t="shared" ca="1" si="425"/>
        <v>-</v>
      </c>
      <c r="BA58" s="143" t="str">
        <f t="shared" ca="1" si="425"/>
        <v>-</v>
      </c>
      <c r="BB58" s="143" t="str">
        <f t="shared" ca="1" si="425"/>
        <v>-</v>
      </c>
      <c r="BC58" s="143" t="str">
        <f t="shared" ca="1" si="425"/>
        <v>-</v>
      </c>
      <c r="BD58" s="143" t="str">
        <f t="shared" ca="1" si="425"/>
        <v>-</v>
      </c>
      <c r="BE58" s="143" t="str">
        <f t="shared" ca="1" si="372"/>
        <v>-</v>
      </c>
      <c r="BF58" s="143" t="str">
        <f t="shared" ca="1" si="426"/>
        <v>-</v>
      </c>
      <c r="BG58" s="143" t="str">
        <f t="shared" ca="1" si="426"/>
        <v>-</v>
      </c>
      <c r="BH58" s="143" t="str">
        <f t="shared" ca="1" si="426"/>
        <v>-</v>
      </c>
      <c r="BI58" s="143" t="str">
        <f t="shared" ca="1" si="426"/>
        <v>-</v>
      </c>
      <c r="BJ58" s="143" t="str">
        <f t="shared" ca="1" si="426"/>
        <v>-</v>
      </c>
      <c r="BK58" s="143" t="str">
        <f t="shared" ca="1" si="426"/>
        <v>-</v>
      </c>
      <c r="BL58" s="143" t="str">
        <f t="shared" ca="1" si="426"/>
        <v>-</v>
      </c>
      <c r="BM58" s="143" t="str">
        <f t="shared" ca="1" si="380"/>
        <v>-</v>
      </c>
      <c r="BN58" s="143" t="str">
        <f t="shared" ca="1" si="427"/>
        <v>-</v>
      </c>
      <c r="BO58" s="143" t="str">
        <f t="shared" ca="1" si="427"/>
        <v>-</v>
      </c>
      <c r="BP58" s="143" t="str">
        <f t="shared" ca="1" si="427"/>
        <v>-</v>
      </c>
      <c r="BQ58" s="143" t="str">
        <f t="shared" ca="1" si="427"/>
        <v>-</v>
      </c>
      <c r="BR58" s="143" t="str">
        <f t="shared" ca="1" si="427"/>
        <v>-</v>
      </c>
      <c r="BS58" s="143" t="str">
        <f t="shared" ca="1" si="427"/>
        <v>-</v>
      </c>
      <c r="BT58" s="143" t="str">
        <f t="shared" ca="1" si="427"/>
        <v>-</v>
      </c>
      <c r="BU58" s="143" t="str">
        <f t="shared" ca="1" si="388"/>
        <v>-</v>
      </c>
      <c r="BV58" s="143" t="str">
        <f t="shared" ca="1" si="428"/>
        <v>-</v>
      </c>
      <c r="BW58" s="143" t="str">
        <f t="shared" ca="1" si="428"/>
        <v>-</v>
      </c>
      <c r="BX58" s="143" t="str">
        <f t="shared" ca="1" si="428"/>
        <v>-</v>
      </c>
      <c r="BY58" s="143" t="str">
        <f t="shared" ca="1" si="428"/>
        <v>-</v>
      </c>
      <c r="BZ58" s="143" t="str">
        <f t="shared" ca="1" si="428"/>
        <v>-</v>
      </c>
      <c r="CA58" s="143" t="str">
        <f t="shared" ca="1" si="428"/>
        <v>-</v>
      </c>
      <c r="CB58" s="143" t="str">
        <f t="shared" ca="1" si="428"/>
        <v>-</v>
      </c>
      <c r="CC58" s="143" t="str">
        <f t="shared" ca="1" si="396"/>
        <v>-</v>
      </c>
      <c r="CD58" s="143" t="str">
        <f t="shared" ca="1" si="429"/>
        <v>-</v>
      </c>
      <c r="CE58" s="143" t="str">
        <f t="shared" ca="1" si="429"/>
        <v>-</v>
      </c>
      <c r="CF58" s="143" t="str">
        <f t="shared" ca="1" si="429"/>
        <v>-</v>
      </c>
      <c r="CG58" s="143" t="str">
        <f t="shared" ca="1" si="429"/>
        <v>-</v>
      </c>
      <c r="CH58" s="143" t="str">
        <f t="shared" ca="1" si="429"/>
        <v>-</v>
      </c>
      <c r="CI58" s="143" t="str">
        <f t="shared" ca="1" si="429"/>
        <v>-</v>
      </c>
      <c r="CJ58" s="143" t="str">
        <f t="shared" ca="1" si="429"/>
        <v>-</v>
      </c>
      <c r="CK58" s="143" t="str">
        <f t="shared" ca="1" si="404"/>
        <v>-</v>
      </c>
      <c r="CL58" s="143" t="str">
        <f t="shared" ca="1" si="430"/>
        <v>-</v>
      </c>
      <c r="CM58" s="143" t="str">
        <f t="shared" ca="1" si="430"/>
        <v>-</v>
      </c>
      <c r="CN58" s="143" t="str">
        <f t="shared" ca="1" si="430"/>
        <v>-</v>
      </c>
      <c r="CO58" s="143" t="str">
        <f t="shared" ca="1" si="430"/>
        <v>-</v>
      </c>
      <c r="CP58" s="143" t="str">
        <f t="shared" ca="1" si="430"/>
        <v>-</v>
      </c>
      <c r="CQ58" s="143" t="str">
        <f t="shared" ca="1" si="430"/>
        <v>-</v>
      </c>
      <c r="CR58" s="143" t="str">
        <f t="shared" ca="1" si="430"/>
        <v>-</v>
      </c>
      <c r="CS58" s="141" t="str">
        <f t="shared" ca="1" si="412"/>
        <v>-</v>
      </c>
      <c r="CT58" s="142" t="str">
        <f t="shared" ca="1" si="431"/>
        <v>-</v>
      </c>
      <c r="CU58" s="143" t="str">
        <f t="shared" ca="1" si="431"/>
        <v>-</v>
      </c>
      <c r="CV58" s="143" t="str">
        <f t="shared" ca="1" si="431"/>
        <v>-</v>
      </c>
      <c r="CW58" s="143" t="str">
        <f t="shared" ca="1" si="431"/>
        <v>-</v>
      </c>
      <c r="CX58" s="143" t="str">
        <f t="shared" ca="1" si="431"/>
        <v>-</v>
      </c>
      <c r="CY58" s="143" t="str">
        <f t="shared" ca="1" si="431"/>
        <v>-</v>
      </c>
      <c r="CZ58" s="141" t="str">
        <f t="shared" ca="1" si="431"/>
        <v>-</v>
      </c>
      <c r="DA58" s="130"/>
    </row>
    <row r="59" spans="3:105" outlineLevel="1">
      <c r="C59" s="86"/>
      <c r="D59" s="89" t="s">
        <v>191</v>
      </c>
      <c r="E59" s="141">
        <f t="shared" ca="1" si="321"/>
        <v>0</v>
      </c>
      <c r="F59" s="142">
        <f t="shared" ca="1" si="322"/>
        <v>0</v>
      </c>
      <c r="G59" s="141">
        <f t="shared" ca="1" si="323"/>
        <v>0</v>
      </c>
      <c r="H59" s="130"/>
      <c r="I59" s="142" t="str">
        <f t="shared" ca="1" si="324"/>
        <v>-</v>
      </c>
      <c r="J59" s="143" t="str">
        <f t="shared" ca="1" si="420"/>
        <v>-</v>
      </c>
      <c r="K59" s="143" t="str">
        <f t="shared" ca="1" si="420"/>
        <v>-</v>
      </c>
      <c r="L59" s="143" t="str">
        <f t="shared" ca="1" si="420"/>
        <v>-</v>
      </c>
      <c r="M59" s="143" t="str">
        <f t="shared" ca="1" si="420"/>
        <v>-</v>
      </c>
      <c r="N59" s="143" t="str">
        <f t="shared" ca="1" si="420"/>
        <v>-</v>
      </c>
      <c r="O59" s="143" t="str">
        <f t="shared" ca="1" si="420"/>
        <v>-</v>
      </c>
      <c r="P59" s="143" t="str">
        <f t="shared" ca="1" si="420"/>
        <v>-</v>
      </c>
      <c r="Q59" s="143" t="str">
        <f t="shared" ca="1" si="332"/>
        <v>-</v>
      </c>
      <c r="R59" s="143" t="str">
        <f t="shared" ca="1" si="421"/>
        <v>-</v>
      </c>
      <c r="S59" s="143" t="str">
        <f t="shared" ca="1" si="421"/>
        <v>-</v>
      </c>
      <c r="T59" s="143" t="str">
        <f t="shared" ca="1" si="421"/>
        <v>-</v>
      </c>
      <c r="U59" s="143" t="str">
        <f t="shared" ca="1" si="421"/>
        <v>-</v>
      </c>
      <c r="V59" s="143" t="str">
        <f t="shared" ca="1" si="421"/>
        <v>-</v>
      </c>
      <c r="W59" s="143" t="str">
        <f t="shared" ca="1" si="421"/>
        <v>-</v>
      </c>
      <c r="X59" s="143" t="str">
        <f t="shared" ca="1" si="421"/>
        <v>-</v>
      </c>
      <c r="Y59" s="143" t="str">
        <f t="shared" ca="1" si="340"/>
        <v>-</v>
      </c>
      <c r="Z59" s="143" t="str">
        <f t="shared" ca="1" si="422"/>
        <v>-</v>
      </c>
      <c r="AA59" s="143" t="str">
        <f t="shared" ca="1" si="422"/>
        <v>-</v>
      </c>
      <c r="AB59" s="143" t="str">
        <f t="shared" ca="1" si="422"/>
        <v>-</v>
      </c>
      <c r="AC59" s="143" t="str">
        <f t="shared" ca="1" si="422"/>
        <v>-</v>
      </c>
      <c r="AD59" s="143" t="str">
        <f t="shared" ca="1" si="422"/>
        <v>-</v>
      </c>
      <c r="AE59" s="143" t="str">
        <f t="shared" ca="1" si="422"/>
        <v>-</v>
      </c>
      <c r="AF59" s="143" t="str">
        <f t="shared" ca="1" si="422"/>
        <v>-</v>
      </c>
      <c r="AG59" s="143" t="str">
        <f t="shared" ca="1" si="348"/>
        <v>-</v>
      </c>
      <c r="AH59" s="143" t="str">
        <f t="shared" ca="1" si="423"/>
        <v>-</v>
      </c>
      <c r="AI59" s="143" t="str">
        <f t="shared" ca="1" si="423"/>
        <v>-</v>
      </c>
      <c r="AJ59" s="143" t="str">
        <f t="shared" ca="1" si="423"/>
        <v>-</v>
      </c>
      <c r="AK59" s="143" t="str">
        <f t="shared" ca="1" si="423"/>
        <v>-</v>
      </c>
      <c r="AL59" s="143" t="str">
        <f t="shared" ca="1" si="423"/>
        <v>-</v>
      </c>
      <c r="AM59" s="143" t="str">
        <f t="shared" ca="1" si="423"/>
        <v>-</v>
      </c>
      <c r="AN59" s="143" t="str">
        <f t="shared" ca="1" si="423"/>
        <v>-</v>
      </c>
      <c r="AO59" s="143" t="str">
        <f t="shared" ca="1" si="356"/>
        <v>-</v>
      </c>
      <c r="AP59" s="143" t="str">
        <f t="shared" ca="1" si="424"/>
        <v>-</v>
      </c>
      <c r="AQ59" s="143" t="str">
        <f t="shared" ca="1" si="424"/>
        <v>-</v>
      </c>
      <c r="AR59" s="143" t="str">
        <f t="shared" ca="1" si="424"/>
        <v>-</v>
      </c>
      <c r="AS59" s="143" t="str">
        <f t="shared" ca="1" si="424"/>
        <v>-</v>
      </c>
      <c r="AT59" s="143" t="str">
        <f t="shared" ca="1" si="424"/>
        <v>-</v>
      </c>
      <c r="AU59" s="143" t="str">
        <f t="shared" ca="1" si="424"/>
        <v>-</v>
      </c>
      <c r="AV59" s="143" t="str">
        <f t="shared" ca="1" si="424"/>
        <v>-</v>
      </c>
      <c r="AW59" s="143" t="str">
        <f t="shared" ca="1" si="364"/>
        <v>-</v>
      </c>
      <c r="AX59" s="143" t="str">
        <f t="shared" ca="1" si="425"/>
        <v>-</v>
      </c>
      <c r="AY59" s="143" t="str">
        <f t="shared" ca="1" si="425"/>
        <v>-</v>
      </c>
      <c r="AZ59" s="143" t="str">
        <f t="shared" ca="1" si="425"/>
        <v>-</v>
      </c>
      <c r="BA59" s="143" t="str">
        <f t="shared" ca="1" si="425"/>
        <v>-</v>
      </c>
      <c r="BB59" s="143" t="str">
        <f t="shared" ca="1" si="425"/>
        <v>-</v>
      </c>
      <c r="BC59" s="143" t="str">
        <f t="shared" ca="1" si="425"/>
        <v>-</v>
      </c>
      <c r="BD59" s="143" t="str">
        <f t="shared" ca="1" si="425"/>
        <v>-</v>
      </c>
      <c r="BE59" s="143" t="str">
        <f t="shared" ca="1" si="372"/>
        <v>-</v>
      </c>
      <c r="BF59" s="143" t="str">
        <f t="shared" ca="1" si="426"/>
        <v>-</v>
      </c>
      <c r="BG59" s="143" t="str">
        <f t="shared" ca="1" si="426"/>
        <v>-</v>
      </c>
      <c r="BH59" s="143" t="str">
        <f t="shared" ca="1" si="426"/>
        <v>-</v>
      </c>
      <c r="BI59" s="143" t="str">
        <f t="shared" ca="1" si="426"/>
        <v>-</v>
      </c>
      <c r="BJ59" s="143" t="str">
        <f t="shared" ca="1" si="426"/>
        <v>-</v>
      </c>
      <c r="BK59" s="143" t="str">
        <f t="shared" ca="1" si="426"/>
        <v>-</v>
      </c>
      <c r="BL59" s="143" t="str">
        <f t="shared" ca="1" si="426"/>
        <v>-</v>
      </c>
      <c r="BM59" s="143" t="str">
        <f t="shared" ca="1" si="380"/>
        <v>-</v>
      </c>
      <c r="BN59" s="143" t="str">
        <f t="shared" ca="1" si="427"/>
        <v>-</v>
      </c>
      <c r="BO59" s="143" t="str">
        <f t="shared" ca="1" si="427"/>
        <v>-</v>
      </c>
      <c r="BP59" s="143" t="str">
        <f t="shared" ca="1" si="427"/>
        <v>-</v>
      </c>
      <c r="BQ59" s="143" t="str">
        <f t="shared" ca="1" si="427"/>
        <v>-</v>
      </c>
      <c r="BR59" s="143" t="str">
        <f t="shared" ca="1" si="427"/>
        <v>-</v>
      </c>
      <c r="BS59" s="143" t="str">
        <f t="shared" ca="1" si="427"/>
        <v>-</v>
      </c>
      <c r="BT59" s="143" t="str">
        <f t="shared" ca="1" si="427"/>
        <v>-</v>
      </c>
      <c r="BU59" s="143" t="str">
        <f t="shared" ca="1" si="388"/>
        <v>-</v>
      </c>
      <c r="BV59" s="143" t="str">
        <f t="shared" ca="1" si="428"/>
        <v>-</v>
      </c>
      <c r="BW59" s="143" t="str">
        <f t="shared" ca="1" si="428"/>
        <v>-</v>
      </c>
      <c r="BX59" s="143" t="str">
        <f t="shared" ca="1" si="428"/>
        <v>-</v>
      </c>
      <c r="BY59" s="143" t="str">
        <f t="shared" ca="1" si="428"/>
        <v>-</v>
      </c>
      <c r="BZ59" s="143" t="str">
        <f t="shared" ca="1" si="428"/>
        <v>-</v>
      </c>
      <c r="CA59" s="143" t="str">
        <f t="shared" ca="1" si="428"/>
        <v>-</v>
      </c>
      <c r="CB59" s="143" t="str">
        <f t="shared" ca="1" si="428"/>
        <v>-</v>
      </c>
      <c r="CC59" s="143" t="str">
        <f t="shared" ca="1" si="396"/>
        <v>-</v>
      </c>
      <c r="CD59" s="143" t="str">
        <f t="shared" ca="1" si="429"/>
        <v>-</v>
      </c>
      <c r="CE59" s="143" t="str">
        <f t="shared" ca="1" si="429"/>
        <v>-</v>
      </c>
      <c r="CF59" s="143" t="str">
        <f t="shared" ca="1" si="429"/>
        <v>-</v>
      </c>
      <c r="CG59" s="143" t="str">
        <f t="shared" ca="1" si="429"/>
        <v>-</v>
      </c>
      <c r="CH59" s="143" t="str">
        <f t="shared" ca="1" si="429"/>
        <v>-</v>
      </c>
      <c r="CI59" s="143" t="str">
        <f t="shared" ca="1" si="429"/>
        <v>-</v>
      </c>
      <c r="CJ59" s="143" t="str">
        <f t="shared" ca="1" si="429"/>
        <v>-</v>
      </c>
      <c r="CK59" s="143" t="str">
        <f t="shared" ca="1" si="404"/>
        <v>-</v>
      </c>
      <c r="CL59" s="143" t="str">
        <f t="shared" ca="1" si="430"/>
        <v>-</v>
      </c>
      <c r="CM59" s="143" t="str">
        <f t="shared" ca="1" si="430"/>
        <v>-</v>
      </c>
      <c r="CN59" s="143" t="str">
        <f t="shared" ca="1" si="430"/>
        <v>-</v>
      </c>
      <c r="CO59" s="143" t="str">
        <f t="shared" ca="1" si="430"/>
        <v>-</v>
      </c>
      <c r="CP59" s="143" t="str">
        <f t="shared" ca="1" si="430"/>
        <v>-</v>
      </c>
      <c r="CQ59" s="143" t="str">
        <f t="shared" ca="1" si="430"/>
        <v>-</v>
      </c>
      <c r="CR59" s="143" t="str">
        <f t="shared" ca="1" si="430"/>
        <v>-</v>
      </c>
      <c r="CS59" s="141" t="str">
        <f t="shared" ca="1" si="412"/>
        <v>-</v>
      </c>
      <c r="CT59" s="142" t="str">
        <f t="shared" ca="1" si="431"/>
        <v>-</v>
      </c>
      <c r="CU59" s="143" t="str">
        <f t="shared" ca="1" si="431"/>
        <v>-</v>
      </c>
      <c r="CV59" s="143" t="str">
        <f t="shared" ca="1" si="431"/>
        <v>-</v>
      </c>
      <c r="CW59" s="143" t="str">
        <f t="shared" ca="1" si="431"/>
        <v>-</v>
      </c>
      <c r="CX59" s="143" t="str">
        <f t="shared" ca="1" si="431"/>
        <v>-</v>
      </c>
      <c r="CY59" s="143" t="str">
        <f t="shared" ca="1" si="431"/>
        <v>-</v>
      </c>
      <c r="CZ59" s="141" t="str">
        <f t="shared" ca="1" si="431"/>
        <v>-</v>
      </c>
      <c r="DA59" s="130"/>
    </row>
    <row r="60" spans="3:105" outlineLevel="1">
      <c r="C60" s="90"/>
      <c r="D60" s="70"/>
      <c r="E60" s="141"/>
      <c r="F60" s="142"/>
      <c r="G60" s="141"/>
      <c r="H60" s="130"/>
      <c r="I60" s="142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/>
      <c r="CA60" s="143"/>
      <c r="CB60" s="143"/>
      <c r="CC60" s="143"/>
      <c r="CD60" s="143"/>
      <c r="CE60" s="143"/>
      <c r="CF60" s="143"/>
      <c r="CG60" s="143"/>
      <c r="CH60" s="143"/>
      <c r="CI60" s="143"/>
      <c r="CJ60" s="143"/>
      <c r="CK60" s="143"/>
      <c r="CL60" s="143"/>
      <c r="CM60" s="143"/>
      <c r="CN60" s="143"/>
      <c r="CO60" s="143"/>
      <c r="CP60" s="143"/>
      <c r="CQ60" s="143"/>
      <c r="CR60" s="143"/>
      <c r="CS60" s="141"/>
      <c r="CT60" s="142"/>
      <c r="CU60" s="143"/>
      <c r="CV60" s="143"/>
      <c r="CW60" s="143"/>
      <c r="CX60" s="143"/>
      <c r="CY60" s="143"/>
      <c r="CZ60" s="141"/>
      <c r="DA60" s="130"/>
    </row>
    <row r="61" spans="3:105">
      <c r="C61" s="84" t="s">
        <v>251</v>
      </c>
      <c r="D61" s="76" t="s">
        <v>193</v>
      </c>
      <c r="E61" s="147">
        <f t="shared" ca="1" si="321"/>
        <v>0</v>
      </c>
      <c r="F61" s="148">
        <f t="shared" ca="1" si="322"/>
        <v>0</v>
      </c>
      <c r="G61" s="147">
        <f t="shared" ca="1" si="323"/>
        <v>0</v>
      </c>
      <c r="H61" s="130"/>
      <c r="I61" s="148">
        <f t="shared" ref="I61" ca="1" si="432">SUM(I53:I60)</f>
        <v>0</v>
      </c>
      <c r="J61" s="149">
        <f ca="1">SUM(J53:J60)</f>
        <v>0</v>
      </c>
      <c r="K61" s="149">
        <f t="shared" ref="K61:M61" ca="1" si="433">SUM(K53:K60)</f>
        <v>0</v>
      </c>
      <c r="L61" s="149">
        <f t="shared" ca="1" si="433"/>
        <v>0</v>
      </c>
      <c r="M61" s="149">
        <f t="shared" ca="1" si="433"/>
        <v>0</v>
      </c>
      <c r="N61" s="149">
        <f ca="1">SUM(N53:N60)</f>
        <v>0</v>
      </c>
      <c r="O61" s="149">
        <f t="shared" ref="O61:Q61" ca="1" si="434">SUM(O53:O60)</f>
        <v>0</v>
      </c>
      <c r="P61" s="149">
        <f t="shared" ca="1" si="434"/>
        <v>0</v>
      </c>
      <c r="Q61" s="149">
        <f t="shared" ca="1" si="434"/>
        <v>0</v>
      </c>
      <c r="R61" s="149">
        <f ca="1">SUM(R53:R60)</f>
        <v>0</v>
      </c>
      <c r="S61" s="149">
        <f t="shared" ref="S61:U61" ca="1" si="435">SUM(S53:S60)</f>
        <v>0</v>
      </c>
      <c r="T61" s="149">
        <f t="shared" ca="1" si="435"/>
        <v>0</v>
      </c>
      <c r="U61" s="149">
        <f t="shared" ca="1" si="435"/>
        <v>0</v>
      </c>
      <c r="V61" s="149">
        <f ca="1">SUM(V53:V60)</f>
        <v>0</v>
      </c>
      <c r="W61" s="149">
        <f t="shared" ref="W61:Y61" ca="1" si="436">SUM(W53:W60)</f>
        <v>0</v>
      </c>
      <c r="X61" s="149">
        <f t="shared" ca="1" si="436"/>
        <v>0</v>
      </c>
      <c r="Y61" s="149">
        <f t="shared" ca="1" si="436"/>
        <v>0</v>
      </c>
      <c r="Z61" s="149">
        <f ca="1">SUM(Z53:Z60)</f>
        <v>0</v>
      </c>
      <c r="AA61" s="149">
        <f t="shared" ref="AA61:AC61" ca="1" si="437">SUM(AA53:AA60)</f>
        <v>0</v>
      </c>
      <c r="AB61" s="149">
        <f t="shared" ca="1" si="437"/>
        <v>0</v>
      </c>
      <c r="AC61" s="149">
        <f t="shared" ca="1" si="437"/>
        <v>0</v>
      </c>
      <c r="AD61" s="149">
        <f ca="1">SUM(AD53:AD60)</f>
        <v>0</v>
      </c>
      <c r="AE61" s="149">
        <f t="shared" ref="AE61:AG61" ca="1" si="438">SUM(AE53:AE60)</f>
        <v>0</v>
      </c>
      <c r="AF61" s="149">
        <f t="shared" ca="1" si="438"/>
        <v>0</v>
      </c>
      <c r="AG61" s="149">
        <f t="shared" ca="1" si="438"/>
        <v>0</v>
      </c>
      <c r="AH61" s="149">
        <f ca="1">SUM(AH53:AH60)</f>
        <v>0</v>
      </c>
      <c r="AI61" s="149">
        <f t="shared" ref="AI61:AK61" ca="1" si="439">SUM(AI53:AI60)</f>
        <v>0</v>
      </c>
      <c r="AJ61" s="149">
        <f t="shared" ca="1" si="439"/>
        <v>0</v>
      </c>
      <c r="AK61" s="149">
        <f t="shared" ca="1" si="439"/>
        <v>0</v>
      </c>
      <c r="AL61" s="149">
        <f ca="1">SUM(AL53:AL60)</f>
        <v>0</v>
      </c>
      <c r="AM61" s="149">
        <f t="shared" ref="AM61:AO61" ca="1" si="440">SUM(AM53:AM60)</f>
        <v>0</v>
      </c>
      <c r="AN61" s="149">
        <f t="shared" ca="1" si="440"/>
        <v>0</v>
      </c>
      <c r="AO61" s="149">
        <f t="shared" ca="1" si="440"/>
        <v>0</v>
      </c>
      <c r="AP61" s="149">
        <f ca="1">SUM(AP53:AP60)</f>
        <v>0</v>
      </c>
      <c r="AQ61" s="149">
        <f t="shared" ref="AQ61:AS61" ca="1" si="441">SUM(AQ53:AQ60)</f>
        <v>0</v>
      </c>
      <c r="AR61" s="149">
        <f t="shared" ca="1" si="441"/>
        <v>0</v>
      </c>
      <c r="AS61" s="149">
        <f t="shared" ca="1" si="441"/>
        <v>0</v>
      </c>
      <c r="AT61" s="149">
        <f ca="1">SUM(AT53:AT60)</f>
        <v>0</v>
      </c>
      <c r="AU61" s="149">
        <f t="shared" ref="AU61:AW61" ca="1" si="442">SUM(AU53:AU60)</f>
        <v>0</v>
      </c>
      <c r="AV61" s="149">
        <f t="shared" ca="1" si="442"/>
        <v>0</v>
      </c>
      <c r="AW61" s="149">
        <f t="shared" ca="1" si="442"/>
        <v>0</v>
      </c>
      <c r="AX61" s="149">
        <f ca="1">SUM(AX53:AX60)</f>
        <v>0</v>
      </c>
      <c r="AY61" s="149">
        <f t="shared" ref="AY61:BA61" ca="1" si="443">SUM(AY53:AY60)</f>
        <v>0</v>
      </c>
      <c r="AZ61" s="149">
        <f t="shared" ca="1" si="443"/>
        <v>0</v>
      </c>
      <c r="BA61" s="149">
        <f t="shared" ca="1" si="443"/>
        <v>0</v>
      </c>
      <c r="BB61" s="149">
        <f ca="1">SUM(BB53:BB60)</f>
        <v>0</v>
      </c>
      <c r="BC61" s="149">
        <f t="shared" ref="BC61:BD61" ca="1" si="444">SUM(BC53:BC60)</f>
        <v>0</v>
      </c>
      <c r="BD61" s="149">
        <f t="shared" ca="1" si="444"/>
        <v>0</v>
      </c>
      <c r="BE61" s="149">
        <f t="shared" ref="BE61" ca="1" si="445">SUM(BE53:BE60)</f>
        <v>0</v>
      </c>
      <c r="BF61" s="149">
        <f ca="1">SUM(BF53:BF60)</f>
        <v>0</v>
      </c>
      <c r="BG61" s="149">
        <f t="shared" ref="BG61:BI61" ca="1" si="446">SUM(BG53:BG60)</f>
        <v>0</v>
      </c>
      <c r="BH61" s="149">
        <f t="shared" ca="1" si="446"/>
        <v>0</v>
      </c>
      <c r="BI61" s="149">
        <f t="shared" ca="1" si="446"/>
        <v>0</v>
      </c>
      <c r="BJ61" s="149">
        <f ca="1">SUM(BJ53:BJ60)</f>
        <v>0</v>
      </c>
      <c r="BK61" s="149">
        <f t="shared" ref="BK61:BM61" ca="1" si="447">SUM(BK53:BK60)</f>
        <v>0</v>
      </c>
      <c r="BL61" s="149">
        <f t="shared" ca="1" si="447"/>
        <v>0</v>
      </c>
      <c r="BM61" s="149">
        <f t="shared" ca="1" si="447"/>
        <v>0</v>
      </c>
      <c r="BN61" s="149">
        <f ca="1">SUM(BN53:BN60)</f>
        <v>0</v>
      </c>
      <c r="BO61" s="149">
        <f t="shared" ref="BO61" ca="1" si="448">SUM(BO53:BO60)</f>
        <v>0</v>
      </c>
      <c r="BP61" s="149">
        <f t="shared" ref="BP61" ca="1" si="449">SUM(BP53:BP60)</f>
        <v>0</v>
      </c>
      <c r="BQ61" s="149">
        <f t="shared" ref="BQ61" ca="1" si="450">SUM(BQ53:BQ60)</f>
        <v>0</v>
      </c>
      <c r="BR61" s="149">
        <f ca="1">SUM(BR53:BR60)</f>
        <v>0</v>
      </c>
      <c r="BS61" s="149">
        <f t="shared" ref="BS61:BU61" ca="1" si="451">SUM(BS53:BS60)</f>
        <v>0</v>
      </c>
      <c r="BT61" s="149">
        <f t="shared" ca="1" si="451"/>
        <v>0</v>
      </c>
      <c r="BU61" s="149">
        <f t="shared" ca="1" si="451"/>
        <v>0</v>
      </c>
      <c r="BV61" s="149">
        <f ca="1">SUM(BV53:BV60)</f>
        <v>0</v>
      </c>
      <c r="BW61" s="149">
        <f t="shared" ref="BW61:BY61" ca="1" si="452">SUM(BW53:BW60)</f>
        <v>0</v>
      </c>
      <c r="BX61" s="149">
        <f t="shared" ca="1" si="452"/>
        <v>0</v>
      </c>
      <c r="BY61" s="149">
        <f t="shared" ca="1" si="452"/>
        <v>0</v>
      </c>
      <c r="BZ61" s="149">
        <f ca="1">SUM(BZ53:BZ60)</f>
        <v>0</v>
      </c>
      <c r="CA61" s="149">
        <f t="shared" ref="CA61:CC61" ca="1" si="453">SUM(CA53:CA60)</f>
        <v>0</v>
      </c>
      <c r="CB61" s="149">
        <f t="shared" ca="1" si="453"/>
        <v>0</v>
      </c>
      <c r="CC61" s="149">
        <f t="shared" ca="1" si="453"/>
        <v>0</v>
      </c>
      <c r="CD61" s="149">
        <f ca="1">SUM(CD53:CD60)</f>
        <v>0</v>
      </c>
      <c r="CE61" s="149">
        <f t="shared" ref="CE61:CG61" ca="1" si="454">SUM(CE53:CE60)</f>
        <v>0</v>
      </c>
      <c r="CF61" s="149">
        <f t="shared" ca="1" si="454"/>
        <v>0</v>
      </c>
      <c r="CG61" s="149">
        <f t="shared" ca="1" si="454"/>
        <v>0</v>
      </c>
      <c r="CH61" s="149">
        <f ca="1">SUM(CH53:CH60)</f>
        <v>0</v>
      </c>
      <c r="CI61" s="149">
        <f t="shared" ref="CI61:CK61" ca="1" si="455">SUM(CI53:CI60)</f>
        <v>0</v>
      </c>
      <c r="CJ61" s="149">
        <f t="shared" ca="1" si="455"/>
        <v>0</v>
      </c>
      <c r="CK61" s="149">
        <f t="shared" ca="1" si="455"/>
        <v>0</v>
      </c>
      <c r="CL61" s="149">
        <f ca="1">SUM(CL53:CL60)</f>
        <v>0</v>
      </c>
      <c r="CM61" s="149">
        <f t="shared" ref="CM61:CO61" ca="1" si="456">SUM(CM53:CM60)</f>
        <v>0</v>
      </c>
      <c r="CN61" s="149">
        <f t="shared" ca="1" si="456"/>
        <v>0</v>
      </c>
      <c r="CO61" s="149">
        <f t="shared" ca="1" si="456"/>
        <v>0</v>
      </c>
      <c r="CP61" s="149">
        <f ca="1">SUM(CP53:CP60)</f>
        <v>0</v>
      </c>
      <c r="CQ61" s="149">
        <f t="shared" ref="CQ61:CS61" ca="1" si="457">SUM(CQ53:CQ60)</f>
        <v>0</v>
      </c>
      <c r="CR61" s="149">
        <f t="shared" ca="1" si="457"/>
        <v>0</v>
      </c>
      <c r="CS61" s="147">
        <f t="shared" ca="1" si="457"/>
        <v>0</v>
      </c>
      <c r="CT61" s="148">
        <f ca="1">SUM(CT53:CT60)</f>
        <v>0</v>
      </c>
      <c r="CU61" s="149">
        <f t="shared" ref="CU61:CW61" ca="1" si="458">SUM(CU53:CU60)</f>
        <v>0</v>
      </c>
      <c r="CV61" s="149">
        <f t="shared" ca="1" si="458"/>
        <v>0</v>
      </c>
      <c r="CW61" s="149">
        <f t="shared" ca="1" si="458"/>
        <v>0</v>
      </c>
      <c r="CX61" s="149">
        <f ca="1">SUM(CX53:CX60)</f>
        <v>0</v>
      </c>
      <c r="CY61" s="149">
        <f t="shared" ref="CY61:CZ61" ca="1" si="459">SUM(CY53:CY60)</f>
        <v>0</v>
      </c>
      <c r="CZ61" s="147">
        <f t="shared" ca="1" si="459"/>
        <v>0</v>
      </c>
      <c r="DA61" s="130"/>
    </row>
    <row r="62" spans="3:105" outlineLevel="1">
      <c r="C62" s="84"/>
      <c r="D62" s="76"/>
      <c r="E62" s="150"/>
      <c r="F62" s="151"/>
      <c r="G62" s="150"/>
      <c r="H62" s="130"/>
      <c r="I62" s="151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  <c r="Z62" s="152"/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R62" s="152"/>
      <c r="BS62" s="152"/>
      <c r="BT62" s="152"/>
      <c r="BU62" s="152"/>
      <c r="BV62" s="152"/>
      <c r="BW62" s="152"/>
      <c r="BX62" s="152"/>
      <c r="BY62" s="152"/>
      <c r="BZ62" s="152"/>
      <c r="CA62" s="152"/>
      <c r="CB62" s="152"/>
      <c r="CC62" s="152"/>
      <c r="CD62" s="152"/>
      <c r="CE62" s="152"/>
      <c r="CF62" s="152"/>
      <c r="CG62" s="152"/>
      <c r="CH62" s="152"/>
      <c r="CI62" s="152"/>
      <c r="CJ62" s="152"/>
      <c r="CK62" s="152"/>
      <c r="CL62" s="152"/>
      <c r="CM62" s="152"/>
      <c r="CN62" s="152"/>
      <c r="CO62" s="152"/>
      <c r="CP62" s="152"/>
      <c r="CQ62" s="152"/>
      <c r="CR62" s="152"/>
      <c r="CS62" s="150"/>
      <c r="CT62" s="151"/>
      <c r="CU62" s="152"/>
      <c r="CV62" s="152"/>
      <c r="CW62" s="152"/>
      <c r="CX62" s="152"/>
      <c r="CY62" s="152"/>
      <c r="CZ62" s="150"/>
      <c r="DA62" s="130"/>
    </row>
    <row r="63" spans="3:105" s="294" customFormat="1" outlineLevel="1">
      <c r="C63" s="77" t="s">
        <v>232</v>
      </c>
      <c r="D63" s="91" t="s">
        <v>194</v>
      </c>
      <c r="E63" s="153">
        <f t="shared" ref="E63:E76" si="460">SUMIFS($I63:$CZ63, $I$3:$CZ$3, "&gt;="&amp;DATE(YEAR($E$3),1,1), $I$3:$CZ$3, "&lt;"&amp;DATE(YEAR($E$3)+1,1,1))</f>
        <v>0</v>
      </c>
      <c r="F63" s="154">
        <f t="shared" ref="F63:F76" si="461">SUMIFS($I63:$CZ63, $I$3:$CZ$3,$F$3)</f>
        <v>0</v>
      </c>
      <c r="G63" s="153">
        <f t="shared" ref="G63:G76" si="462">SUMIFS($I63:$CZ63, $I$3:$CZ$3,$G$3)</f>
        <v>0</v>
      </c>
      <c r="H63" s="293"/>
      <c r="I63" s="154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  <c r="BR63" s="155"/>
      <c r="BS63" s="155"/>
      <c r="BT63" s="155"/>
      <c r="BU63" s="155"/>
      <c r="BV63" s="155"/>
      <c r="BW63" s="155"/>
      <c r="BX63" s="155"/>
      <c r="BY63" s="155"/>
      <c r="BZ63" s="155"/>
      <c r="CA63" s="155"/>
      <c r="CB63" s="155"/>
      <c r="CC63" s="155"/>
      <c r="CD63" s="155"/>
      <c r="CE63" s="155"/>
      <c r="CF63" s="155"/>
      <c r="CG63" s="155"/>
      <c r="CH63" s="155"/>
      <c r="CI63" s="155"/>
      <c r="CJ63" s="155"/>
      <c r="CK63" s="155"/>
      <c r="CL63" s="155"/>
      <c r="CM63" s="155"/>
      <c r="CN63" s="155"/>
      <c r="CO63" s="155"/>
      <c r="CP63" s="155"/>
      <c r="CQ63" s="155"/>
      <c r="CR63" s="155"/>
      <c r="CS63" s="153"/>
      <c r="CT63" s="154"/>
      <c r="CU63" s="155"/>
      <c r="CV63" s="155"/>
      <c r="CW63" s="155"/>
      <c r="CX63" s="155"/>
      <c r="CY63" s="155"/>
      <c r="CZ63" s="153"/>
      <c r="DA63" s="293"/>
    </row>
    <row r="64" spans="3:105" s="297" customFormat="1" outlineLevel="1">
      <c r="C64" s="295"/>
      <c r="D64" s="78" t="s">
        <v>195</v>
      </c>
      <c r="E64" s="300">
        <f t="shared" ca="1" si="460"/>
        <v>0</v>
      </c>
      <c r="F64" s="301">
        <f t="shared" ca="1" si="461"/>
        <v>0</v>
      </c>
      <c r="G64" s="300">
        <f t="shared" ca="1" si="462"/>
        <v>0</v>
      </c>
      <c r="H64" s="296"/>
      <c r="I64" s="301">
        <f t="shared" ref="I64" ca="1" si="463">SUBTOTAL(9,I65:I67)</f>
        <v>0</v>
      </c>
      <c r="J64" s="302">
        <f ca="1">SUBTOTAL(9,J65:J67)</f>
        <v>0</v>
      </c>
      <c r="K64" s="302">
        <f t="shared" ref="K64:Q64" ca="1" si="464">SUBTOTAL(9,K65:K67)</f>
        <v>0</v>
      </c>
      <c r="L64" s="302">
        <f t="shared" ca="1" si="464"/>
        <v>0</v>
      </c>
      <c r="M64" s="302">
        <f t="shared" ca="1" si="464"/>
        <v>0</v>
      </c>
      <c r="N64" s="302">
        <f t="shared" ca="1" si="464"/>
        <v>0</v>
      </c>
      <c r="O64" s="302">
        <f t="shared" ca="1" si="464"/>
        <v>0</v>
      </c>
      <c r="P64" s="302">
        <f t="shared" ca="1" si="464"/>
        <v>0</v>
      </c>
      <c r="Q64" s="302">
        <f t="shared" ca="1" si="464"/>
        <v>0</v>
      </c>
      <c r="R64" s="302">
        <f ca="1">SUBTOTAL(9,R65:R67)</f>
        <v>0</v>
      </c>
      <c r="S64" s="302">
        <f t="shared" ref="S64:Y64" ca="1" si="465">SUBTOTAL(9,S65:S67)</f>
        <v>0</v>
      </c>
      <c r="T64" s="302">
        <f t="shared" ca="1" si="465"/>
        <v>0</v>
      </c>
      <c r="U64" s="302">
        <f t="shared" ca="1" si="465"/>
        <v>0</v>
      </c>
      <c r="V64" s="302">
        <f t="shared" ca="1" si="465"/>
        <v>0</v>
      </c>
      <c r="W64" s="302">
        <f t="shared" ca="1" si="465"/>
        <v>0</v>
      </c>
      <c r="X64" s="302">
        <f t="shared" ca="1" si="465"/>
        <v>0</v>
      </c>
      <c r="Y64" s="302">
        <f t="shared" ca="1" si="465"/>
        <v>0</v>
      </c>
      <c r="Z64" s="302">
        <f ca="1">SUBTOTAL(9,Z65:Z67)</f>
        <v>0</v>
      </c>
      <c r="AA64" s="302">
        <f t="shared" ref="AA64:AG64" ca="1" si="466">SUBTOTAL(9,AA65:AA67)</f>
        <v>0</v>
      </c>
      <c r="AB64" s="302">
        <f t="shared" ca="1" si="466"/>
        <v>0</v>
      </c>
      <c r="AC64" s="302">
        <f t="shared" ca="1" si="466"/>
        <v>0</v>
      </c>
      <c r="AD64" s="302">
        <f t="shared" ca="1" si="466"/>
        <v>0</v>
      </c>
      <c r="AE64" s="302">
        <f t="shared" ca="1" si="466"/>
        <v>0</v>
      </c>
      <c r="AF64" s="302">
        <f t="shared" ca="1" si="466"/>
        <v>0</v>
      </c>
      <c r="AG64" s="302">
        <f t="shared" ca="1" si="466"/>
        <v>0</v>
      </c>
      <c r="AH64" s="302">
        <f ca="1">SUBTOTAL(9,AH65:AH67)</f>
        <v>0</v>
      </c>
      <c r="AI64" s="302">
        <f t="shared" ref="AI64:AO64" ca="1" si="467">SUBTOTAL(9,AI65:AI67)</f>
        <v>0</v>
      </c>
      <c r="AJ64" s="302">
        <f t="shared" ca="1" si="467"/>
        <v>0</v>
      </c>
      <c r="AK64" s="302">
        <f t="shared" ca="1" si="467"/>
        <v>0</v>
      </c>
      <c r="AL64" s="302">
        <f t="shared" ca="1" si="467"/>
        <v>0</v>
      </c>
      <c r="AM64" s="302">
        <f t="shared" ca="1" si="467"/>
        <v>0</v>
      </c>
      <c r="AN64" s="302">
        <f t="shared" ca="1" si="467"/>
        <v>0</v>
      </c>
      <c r="AO64" s="302">
        <f t="shared" ca="1" si="467"/>
        <v>0</v>
      </c>
      <c r="AP64" s="302">
        <f ca="1">SUBTOTAL(9,AP65:AP67)</f>
        <v>0</v>
      </c>
      <c r="AQ64" s="302">
        <f t="shared" ref="AQ64:AW64" ca="1" si="468">SUBTOTAL(9,AQ65:AQ67)</f>
        <v>0</v>
      </c>
      <c r="AR64" s="302">
        <f t="shared" ca="1" si="468"/>
        <v>0</v>
      </c>
      <c r="AS64" s="302">
        <f t="shared" ca="1" si="468"/>
        <v>0</v>
      </c>
      <c r="AT64" s="302">
        <f t="shared" ca="1" si="468"/>
        <v>0</v>
      </c>
      <c r="AU64" s="302">
        <f t="shared" ca="1" si="468"/>
        <v>0</v>
      </c>
      <c r="AV64" s="302">
        <f t="shared" ca="1" si="468"/>
        <v>0</v>
      </c>
      <c r="AW64" s="302">
        <f t="shared" ca="1" si="468"/>
        <v>0</v>
      </c>
      <c r="AX64" s="302">
        <f ca="1">SUBTOTAL(9,AX65:AX67)</f>
        <v>0</v>
      </c>
      <c r="AY64" s="302">
        <f t="shared" ref="AY64:BD64" ca="1" si="469">SUBTOTAL(9,AY65:AY67)</f>
        <v>0</v>
      </c>
      <c r="AZ64" s="302">
        <f t="shared" ca="1" si="469"/>
        <v>0</v>
      </c>
      <c r="BA64" s="302">
        <f t="shared" ca="1" si="469"/>
        <v>0</v>
      </c>
      <c r="BB64" s="302">
        <f t="shared" ca="1" si="469"/>
        <v>0</v>
      </c>
      <c r="BC64" s="302">
        <f t="shared" ca="1" si="469"/>
        <v>0</v>
      </c>
      <c r="BD64" s="302">
        <f t="shared" ca="1" si="469"/>
        <v>0</v>
      </c>
      <c r="BE64" s="302">
        <f t="shared" ref="BE64" ca="1" si="470">SUBTOTAL(9,BE65:BE67)</f>
        <v>0</v>
      </c>
      <c r="BF64" s="302">
        <f ca="1">SUBTOTAL(9,BF65:BF67)</f>
        <v>0</v>
      </c>
      <c r="BG64" s="302">
        <f t="shared" ref="BG64:BM64" ca="1" si="471">SUBTOTAL(9,BG65:BG67)</f>
        <v>0</v>
      </c>
      <c r="BH64" s="302">
        <f t="shared" ca="1" si="471"/>
        <v>0</v>
      </c>
      <c r="BI64" s="302">
        <f t="shared" ca="1" si="471"/>
        <v>0</v>
      </c>
      <c r="BJ64" s="302">
        <f t="shared" ca="1" si="471"/>
        <v>0</v>
      </c>
      <c r="BK64" s="302">
        <f t="shared" ca="1" si="471"/>
        <v>0</v>
      </c>
      <c r="BL64" s="302">
        <f t="shared" ca="1" si="471"/>
        <v>0</v>
      </c>
      <c r="BM64" s="302">
        <f t="shared" ca="1" si="471"/>
        <v>0</v>
      </c>
      <c r="BN64" s="302">
        <f ca="1">SUBTOTAL(9,BN65:BN67)</f>
        <v>0</v>
      </c>
      <c r="BO64" s="302">
        <f t="shared" ref="BO64" ca="1" si="472">SUBTOTAL(9,BO65:BO67)</f>
        <v>0</v>
      </c>
      <c r="BP64" s="302">
        <f t="shared" ref="BP64" ca="1" si="473">SUBTOTAL(9,BP65:BP67)</f>
        <v>0</v>
      </c>
      <c r="BQ64" s="302">
        <f t="shared" ref="BQ64" ca="1" si="474">SUBTOTAL(9,BQ65:BQ67)</f>
        <v>0</v>
      </c>
      <c r="BR64" s="302">
        <f t="shared" ref="BR64:BU64" ca="1" si="475">SUBTOTAL(9,BR65:BR67)</f>
        <v>0</v>
      </c>
      <c r="BS64" s="302">
        <f t="shared" ca="1" si="475"/>
        <v>0</v>
      </c>
      <c r="BT64" s="302">
        <f t="shared" ca="1" si="475"/>
        <v>0</v>
      </c>
      <c r="BU64" s="302">
        <f t="shared" ca="1" si="475"/>
        <v>0</v>
      </c>
      <c r="BV64" s="302">
        <f ca="1">SUBTOTAL(9,BV65:BV67)</f>
        <v>0</v>
      </c>
      <c r="BW64" s="302">
        <f t="shared" ref="BW64:CC64" ca="1" si="476">SUBTOTAL(9,BW65:BW67)</f>
        <v>0</v>
      </c>
      <c r="BX64" s="302">
        <f t="shared" ca="1" si="476"/>
        <v>0</v>
      </c>
      <c r="BY64" s="302">
        <f t="shared" ca="1" si="476"/>
        <v>0</v>
      </c>
      <c r="BZ64" s="302">
        <f t="shared" ca="1" si="476"/>
        <v>0</v>
      </c>
      <c r="CA64" s="302">
        <f t="shared" ca="1" si="476"/>
        <v>0</v>
      </c>
      <c r="CB64" s="302">
        <f t="shared" ca="1" si="476"/>
        <v>0</v>
      </c>
      <c r="CC64" s="302">
        <f t="shared" ca="1" si="476"/>
        <v>0</v>
      </c>
      <c r="CD64" s="302">
        <f ca="1">SUBTOTAL(9,CD65:CD67)</f>
        <v>0</v>
      </c>
      <c r="CE64" s="302">
        <f t="shared" ref="CE64:CK64" ca="1" si="477">SUBTOTAL(9,CE65:CE67)</f>
        <v>0</v>
      </c>
      <c r="CF64" s="302">
        <f t="shared" ca="1" si="477"/>
        <v>0</v>
      </c>
      <c r="CG64" s="302">
        <f t="shared" ca="1" si="477"/>
        <v>0</v>
      </c>
      <c r="CH64" s="302">
        <f t="shared" ca="1" si="477"/>
        <v>0</v>
      </c>
      <c r="CI64" s="302">
        <f t="shared" ca="1" si="477"/>
        <v>0</v>
      </c>
      <c r="CJ64" s="302">
        <f t="shared" ca="1" si="477"/>
        <v>0</v>
      </c>
      <c r="CK64" s="302">
        <f t="shared" ca="1" si="477"/>
        <v>0</v>
      </c>
      <c r="CL64" s="302">
        <f ca="1">SUBTOTAL(9,CL65:CL67)</f>
        <v>0</v>
      </c>
      <c r="CM64" s="302">
        <f t="shared" ref="CM64:CS64" ca="1" si="478">SUBTOTAL(9,CM65:CM67)</f>
        <v>0</v>
      </c>
      <c r="CN64" s="302">
        <f t="shared" ca="1" si="478"/>
        <v>0</v>
      </c>
      <c r="CO64" s="302">
        <f t="shared" ca="1" si="478"/>
        <v>0</v>
      </c>
      <c r="CP64" s="302">
        <f t="shared" ca="1" si="478"/>
        <v>0</v>
      </c>
      <c r="CQ64" s="302">
        <f t="shared" ca="1" si="478"/>
        <v>0</v>
      </c>
      <c r="CR64" s="302">
        <f t="shared" ca="1" si="478"/>
        <v>0</v>
      </c>
      <c r="CS64" s="300">
        <f t="shared" ca="1" si="478"/>
        <v>0</v>
      </c>
      <c r="CT64" s="301">
        <f ca="1">SUBTOTAL(9,CT65:CT67)</f>
        <v>0</v>
      </c>
      <c r="CU64" s="302">
        <f t="shared" ref="CU64:CZ64" ca="1" si="479">SUBTOTAL(9,CU65:CU67)</f>
        <v>0</v>
      </c>
      <c r="CV64" s="302">
        <f t="shared" ca="1" si="479"/>
        <v>0</v>
      </c>
      <c r="CW64" s="302">
        <f t="shared" ca="1" si="479"/>
        <v>0</v>
      </c>
      <c r="CX64" s="302">
        <f t="shared" ca="1" si="479"/>
        <v>0</v>
      </c>
      <c r="CY64" s="302">
        <f t="shared" ca="1" si="479"/>
        <v>0</v>
      </c>
      <c r="CZ64" s="300">
        <f t="shared" ca="1" si="479"/>
        <v>0</v>
      </c>
      <c r="DA64" s="296"/>
    </row>
    <row r="65" spans="3:105" outlineLevel="1">
      <c r="C65" s="77"/>
      <c r="D65" s="92" t="s">
        <v>196</v>
      </c>
      <c r="E65" s="141">
        <f t="shared" ca="1" si="460"/>
        <v>0</v>
      </c>
      <c r="F65" s="142">
        <f t="shared" ca="1" si="461"/>
        <v>0</v>
      </c>
      <c r="G65" s="141">
        <f t="shared" ca="1" si="462"/>
        <v>0</v>
      </c>
      <c r="H65" s="130"/>
      <c r="I65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$C65,
      INDIRECT("'Cash Out-" &amp; PROPER(TEXT(I$3,"mmm yy")) &amp; "'!C:C"),
      0
    )
  ),
  "-"
)</f>
        <v>-</v>
      </c>
      <c r="J65" s="143" t="str">
        <f t="shared" ref="J65:P67" ca="1" si="480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$C65,
      INDIRECT("'Cash Out-" &amp; PROPER(TEXT($I$3,"mmm yy")) &amp; "'!C:C"),
      0
    )
  ),
  "-"
)</f>
        <v>-</v>
      </c>
      <c r="K65" s="143" t="str">
        <f t="shared" ca="1" si="480"/>
        <v>-</v>
      </c>
      <c r="L65" s="143" t="str">
        <f t="shared" ca="1" si="480"/>
        <v>-</v>
      </c>
      <c r="M65" s="143" t="str">
        <f t="shared" ca="1" si="480"/>
        <v>-</v>
      </c>
      <c r="N65" s="143" t="str">
        <f t="shared" ca="1" si="480"/>
        <v>-</v>
      </c>
      <c r="O65" s="143" t="str">
        <f t="shared" ca="1" si="480"/>
        <v>-</v>
      </c>
      <c r="P65" s="143" t="str">
        <f t="shared" ca="1" si="480"/>
        <v>-</v>
      </c>
      <c r="Q65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$C65,
      INDIRECT("'Cash Out-" &amp; PROPER(TEXT(Q$3,"mmm yy")) &amp; "'!C:C"),
      0
    )
  ),
  "-"
)</f>
        <v>-</v>
      </c>
      <c r="R65" s="143" t="str">
        <f t="shared" ref="R65:X67" ca="1" si="481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$C65,
      INDIRECT("'Cash Out-" &amp; PROPER(TEXT($Q$3,"mmm yy")) &amp; "'!C:C"),
      0
    )
  ),
  "-"
)</f>
        <v>-</v>
      </c>
      <c r="S65" s="143" t="str">
        <f t="shared" ca="1" si="481"/>
        <v>-</v>
      </c>
      <c r="T65" s="143" t="str">
        <f t="shared" ca="1" si="481"/>
        <v>-</v>
      </c>
      <c r="U65" s="143" t="str">
        <f t="shared" ca="1" si="481"/>
        <v>-</v>
      </c>
      <c r="V65" s="143" t="str">
        <f t="shared" ca="1" si="481"/>
        <v>-</v>
      </c>
      <c r="W65" s="143" t="str">
        <f t="shared" ca="1" si="481"/>
        <v>-</v>
      </c>
      <c r="X65" s="143" t="str">
        <f t="shared" ca="1" si="481"/>
        <v>-</v>
      </c>
      <c r="Y65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$C65,
      INDIRECT("'Cash Out-" &amp; PROPER(TEXT(Y$3,"mmm yy")) &amp; "'!C:C"),
      0
    )
  ),
  "-"
)</f>
        <v>-</v>
      </c>
      <c r="Z65" s="143" t="str">
        <f t="shared" ref="Z65:AF67" ca="1" si="482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$C65,
      INDIRECT("'Cash Out-" &amp; PROPER(TEXT($Y$3,"mmm yy")) &amp; "'!C:C"),
      0
    )
  ),
  "-"
)</f>
        <v>-</v>
      </c>
      <c r="AA65" s="143" t="str">
        <f t="shared" ca="1" si="482"/>
        <v>-</v>
      </c>
      <c r="AB65" s="143" t="str">
        <f t="shared" ca="1" si="482"/>
        <v>-</v>
      </c>
      <c r="AC65" s="143" t="str">
        <f t="shared" ca="1" si="482"/>
        <v>-</v>
      </c>
      <c r="AD65" s="143" t="str">
        <f t="shared" ca="1" si="482"/>
        <v>-</v>
      </c>
      <c r="AE65" s="143" t="str">
        <f t="shared" ca="1" si="482"/>
        <v>-</v>
      </c>
      <c r="AF65" s="143" t="str">
        <f t="shared" ca="1" si="482"/>
        <v>-</v>
      </c>
      <c r="AG65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$C65,
      INDIRECT("'Cash Out-" &amp; PROPER(TEXT(AG$3,"mmm yy")) &amp; "'!C:C"),
      0
    )
  ),
  "-"
)</f>
        <v>-</v>
      </c>
      <c r="AH65" s="143" t="str">
        <f t="shared" ref="AH65:AN67" ca="1" si="483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$C65,
      INDIRECT("'Cash Out-" &amp; PROPER(TEXT($AG$3,"mmm yy")) &amp; "'!C:C"),
      0
    )
  ),
  "-"
)</f>
        <v>-</v>
      </c>
      <c r="AI65" s="143" t="str">
        <f t="shared" ca="1" si="483"/>
        <v>-</v>
      </c>
      <c r="AJ65" s="143" t="str">
        <f t="shared" ca="1" si="483"/>
        <v>-</v>
      </c>
      <c r="AK65" s="143" t="str">
        <f t="shared" ca="1" si="483"/>
        <v>-</v>
      </c>
      <c r="AL65" s="143" t="str">
        <f t="shared" ca="1" si="483"/>
        <v>-</v>
      </c>
      <c r="AM65" s="143" t="str">
        <f t="shared" ca="1" si="483"/>
        <v>-</v>
      </c>
      <c r="AN65" s="143" t="str">
        <f t="shared" ca="1" si="483"/>
        <v>-</v>
      </c>
      <c r="AO65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$C65,
      INDIRECT("'Cash Out-" &amp; PROPER(TEXT(AO$3,"mmm yy")) &amp; "'!C:C"),
      0
    )
  ),
  "-"
)</f>
        <v>-</v>
      </c>
      <c r="AP65" s="143" t="str">
        <f t="shared" ref="AP65:AV67" ca="1" si="484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$C65,
      INDIRECT("'Cash Out-" &amp; PROPER(TEXT($AO$3,"mmm yy")) &amp; "'!C:C"),
      0
    )
  ),
  "-"
)</f>
        <v>-</v>
      </c>
      <c r="AQ65" s="143" t="str">
        <f t="shared" ca="1" si="484"/>
        <v>-</v>
      </c>
      <c r="AR65" s="143" t="str">
        <f t="shared" ca="1" si="484"/>
        <v>-</v>
      </c>
      <c r="AS65" s="143" t="str">
        <f t="shared" ca="1" si="484"/>
        <v>-</v>
      </c>
      <c r="AT65" s="143" t="str">
        <f t="shared" ca="1" si="484"/>
        <v>-</v>
      </c>
      <c r="AU65" s="143" t="str">
        <f t="shared" ca="1" si="484"/>
        <v>-</v>
      </c>
      <c r="AV65" s="143" t="str">
        <f t="shared" ca="1" si="484"/>
        <v>-</v>
      </c>
      <c r="AW65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$C65,
      INDIRECT("'Cash Out-" &amp; PROPER(TEXT(AW$3,"mmm yy")) &amp; "'!C:C"),
      0
    )
  ),
  "-"
)</f>
        <v>-</v>
      </c>
      <c r="AX65" s="143" t="str">
        <f t="shared" ref="AX65:BD67" ca="1" si="485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$C65,
      INDIRECT("'Cash Out-" &amp; PROPER(TEXT($AW$3,"mmm yy")) &amp; "'!C:C"),
      0
    )
  ),
  "-"
)</f>
        <v>-</v>
      </c>
      <c r="AY65" s="143" t="str">
        <f t="shared" ca="1" si="485"/>
        <v>-</v>
      </c>
      <c r="AZ65" s="143" t="str">
        <f t="shared" ca="1" si="485"/>
        <v>-</v>
      </c>
      <c r="BA65" s="143" t="str">
        <f t="shared" ca="1" si="485"/>
        <v>-</v>
      </c>
      <c r="BB65" s="143" t="str">
        <f t="shared" ca="1" si="485"/>
        <v>-</v>
      </c>
      <c r="BC65" s="143" t="str">
        <f t="shared" ca="1" si="485"/>
        <v>-</v>
      </c>
      <c r="BD65" s="143" t="str">
        <f t="shared" ca="1" si="485"/>
        <v>-</v>
      </c>
      <c r="BE65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$C65,
      INDIRECT("'Cash Out-" &amp; PROPER(TEXT(BE$3,"mmm yy")) &amp; "'!C:C"),
      0
    )
  ),
  "-"
)</f>
        <v>-</v>
      </c>
      <c r="BF65" s="143" t="str">
        <f t="shared" ref="BF65:BL67" ca="1" si="486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$C65,
      INDIRECT("'Cash Out-" &amp; PROPER(TEXT($BE$3,"mmm yy")) &amp; "'!C:C"),
      0
    )
  ),
  "-"
)</f>
        <v>-</v>
      </c>
      <c r="BG65" s="143" t="str">
        <f t="shared" ca="1" si="486"/>
        <v>-</v>
      </c>
      <c r="BH65" s="143" t="str">
        <f t="shared" ca="1" si="486"/>
        <v>-</v>
      </c>
      <c r="BI65" s="143" t="str">
        <f t="shared" ca="1" si="486"/>
        <v>-</v>
      </c>
      <c r="BJ65" s="143" t="str">
        <f t="shared" ca="1" si="486"/>
        <v>-</v>
      </c>
      <c r="BK65" s="143" t="str">
        <f t="shared" ca="1" si="486"/>
        <v>-</v>
      </c>
      <c r="BL65" s="143" t="str">
        <f t="shared" ca="1" si="486"/>
        <v>-</v>
      </c>
      <c r="BM65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$C65,
      INDIRECT("'Cash Out-" &amp; PROPER(TEXT(BM$3,"mmm yy")) &amp; "'!C:C"),
      0
    )
  ),
  "-"
)</f>
        <v>-</v>
      </c>
      <c r="BN65" s="143" t="str">
        <f t="shared" ref="BN65:BT67" ca="1" si="487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$C65,
      INDIRECT("'Cash Out-" &amp; PROPER(TEXT($BM$3,"mmm yy")) &amp; "'!C:C"),
      0
    )
  ),
  "-"
)</f>
        <v>-</v>
      </c>
      <c r="BO65" s="143" t="str">
        <f t="shared" ca="1" si="487"/>
        <v>-</v>
      </c>
      <c r="BP65" s="143" t="str">
        <f t="shared" ca="1" si="487"/>
        <v>-</v>
      </c>
      <c r="BQ65" s="143" t="str">
        <f t="shared" ca="1" si="487"/>
        <v>-</v>
      </c>
      <c r="BR65" s="143" t="str">
        <f t="shared" ca="1" si="487"/>
        <v>-</v>
      </c>
      <c r="BS65" s="143" t="str">
        <f t="shared" ca="1" si="487"/>
        <v>-</v>
      </c>
      <c r="BT65" s="143" t="str">
        <f t="shared" ca="1" si="487"/>
        <v>-</v>
      </c>
      <c r="BU65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$C65,
      INDIRECT("'Cash Out-" &amp; PROPER(TEXT(BU$3,"mmm yy")) &amp; "'!C:C"),
      0
    )
  ),
  "-"
)</f>
        <v>-</v>
      </c>
      <c r="BV65" s="143" t="str">
        <f t="shared" ref="BV65:CB67" ca="1" si="488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$C65,
      INDIRECT("'Cash Out-" &amp; PROPER(TEXT($BU$3,"mmm yy")) &amp; "'!C:C"),
      0
    )
  ),
  "-"
)</f>
        <v>-</v>
      </c>
      <c r="BW65" s="143" t="str">
        <f t="shared" ca="1" si="488"/>
        <v>-</v>
      </c>
      <c r="BX65" s="143" t="str">
        <f t="shared" ca="1" si="488"/>
        <v>-</v>
      </c>
      <c r="BY65" s="143" t="str">
        <f t="shared" ca="1" si="488"/>
        <v>-</v>
      </c>
      <c r="BZ65" s="143" t="str">
        <f t="shared" ca="1" si="488"/>
        <v>-</v>
      </c>
      <c r="CA65" s="143" t="str">
        <f t="shared" ca="1" si="488"/>
        <v>-</v>
      </c>
      <c r="CB65" s="143" t="str">
        <f t="shared" ca="1" si="488"/>
        <v>-</v>
      </c>
      <c r="CC65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$C65,
      INDIRECT("'Cash Out-" &amp; PROPER(TEXT(CC$3,"mmm yy")) &amp; "'!C:C"),
      0
    )
  ),
  "-"
)</f>
        <v>-</v>
      </c>
      <c r="CD65" s="143" t="str">
        <f t="shared" ref="CD65:CJ67" ca="1" si="489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$C65,
      INDIRECT("'Cash Out-" &amp; PROPER(TEXT($CC$3,"mmm yy")) &amp; "'!C:C"),
      0
    )
  ),
  "-"
)</f>
        <v>-</v>
      </c>
      <c r="CE65" s="143" t="str">
        <f t="shared" ca="1" si="489"/>
        <v>-</v>
      </c>
      <c r="CF65" s="143" t="str">
        <f t="shared" ca="1" si="489"/>
        <v>-</v>
      </c>
      <c r="CG65" s="143" t="str">
        <f t="shared" ca="1" si="489"/>
        <v>-</v>
      </c>
      <c r="CH65" s="143" t="str">
        <f t="shared" ca="1" si="489"/>
        <v>-</v>
      </c>
      <c r="CI65" s="143" t="str">
        <f t="shared" ca="1" si="489"/>
        <v>-</v>
      </c>
      <c r="CJ65" s="143" t="str">
        <f t="shared" ca="1" si="489"/>
        <v>-</v>
      </c>
      <c r="CK65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$C65,
      INDIRECT("'Cash Out-" &amp; PROPER(TEXT(CK$3,"mmm yy")) &amp; "'!C:C"),
      0
    )
  ),
  "-"
)</f>
        <v>-</v>
      </c>
      <c r="CL65" s="143" t="str">
        <f t="shared" ref="CL65:CR67" ca="1" si="490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$C65,
      INDIRECT("'Cash Out-" &amp; PROPER(TEXT($CK$3,"mmm yy")) &amp; "'!C:C"),
      0
    )
  ),
  "-"
)</f>
        <v>-</v>
      </c>
      <c r="CM65" s="143" t="str">
        <f t="shared" ca="1" si="490"/>
        <v>-</v>
      </c>
      <c r="CN65" s="143" t="str">
        <f t="shared" ca="1" si="490"/>
        <v>-</v>
      </c>
      <c r="CO65" s="143" t="str">
        <f t="shared" ca="1" si="490"/>
        <v>-</v>
      </c>
      <c r="CP65" s="143" t="str">
        <f t="shared" ca="1" si="490"/>
        <v>-</v>
      </c>
      <c r="CQ65" s="143" t="str">
        <f t="shared" ca="1" si="490"/>
        <v>-</v>
      </c>
      <c r="CR65" s="143" t="str">
        <f t="shared" ca="1" si="490"/>
        <v>-</v>
      </c>
      <c r="CS65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$C65,
      INDIRECT("'Cash Out-" &amp; PROPER(TEXT(CS$3,"mmm yy")) &amp; "'!C:C"),
      0
    )
  ),
  "-"
)</f>
        <v>-</v>
      </c>
      <c r="CT65" s="142" t="str">
        <f t="shared" ref="CT65:CZ67" ca="1" si="491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$C65,
      INDIRECT("'Cash Out-" &amp; PROPER(TEXT($CS$3,"mmm yy")) &amp; "'!C:C"),
      0
    )
  ),
  "-"
)</f>
        <v>-</v>
      </c>
      <c r="CU65" s="143" t="str">
        <f t="shared" ca="1" si="491"/>
        <v>-</v>
      </c>
      <c r="CV65" s="143" t="str">
        <f t="shared" ca="1" si="491"/>
        <v>-</v>
      </c>
      <c r="CW65" s="143" t="str">
        <f t="shared" ca="1" si="491"/>
        <v>-</v>
      </c>
      <c r="CX65" s="143" t="str">
        <f t="shared" ca="1" si="491"/>
        <v>-</v>
      </c>
      <c r="CY65" s="143" t="str">
        <f t="shared" ca="1" si="491"/>
        <v>-</v>
      </c>
      <c r="CZ65" s="141" t="str">
        <f t="shared" ca="1" si="491"/>
        <v>-</v>
      </c>
      <c r="DA65" s="130"/>
    </row>
    <row r="66" spans="3:105" outlineLevel="1">
      <c r="C66" s="80"/>
      <c r="D66" s="92" t="s">
        <v>197</v>
      </c>
      <c r="E66" s="141">
        <f t="shared" ca="1" si="460"/>
        <v>0</v>
      </c>
      <c r="F66" s="142">
        <f t="shared" ca="1" si="461"/>
        <v>0</v>
      </c>
      <c r="G66" s="141">
        <f t="shared" ca="1" si="462"/>
        <v>0</v>
      </c>
      <c r="H66" s="130"/>
      <c r="I66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$C66,
      INDIRECT("'Cash Out-" &amp; PROPER(TEXT(I$3,"mmm yy")) &amp; "'!C:C"),
      0
    )
  ),
  "-"
)</f>
        <v>-</v>
      </c>
      <c r="J66" s="143" t="str">
        <f t="shared" ca="1" si="480"/>
        <v>-</v>
      </c>
      <c r="K66" s="143" t="str">
        <f t="shared" ca="1" si="480"/>
        <v>-</v>
      </c>
      <c r="L66" s="143" t="str">
        <f t="shared" ca="1" si="480"/>
        <v>-</v>
      </c>
      <c r="M66" s="143" t="str">
        <f t="shared" ca="1" si="480"/>
        <v>-</v>
      </c>
      <c r="N66" s="143" t="str">
        <f t="shared" ca="1" si="480"/>
        <v>-</v>
      </c>
      <c r="O66" s="143" t="str">
        <f t="shared" ca="1" si="480"/>
        <v>-</v>
      </c>
      <c r="P66" s="143" t="str">
        <f t="shared" ca="1" si="480"/>
        <v>-</v>
      </c>
      <c r="Q66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$C66,
      INDIRECT("'Cash Out-" &amp; PROPER(TEXT(Q$3,"mmm yy")) &amp; "'!C:C"),
      0
    )
  ),
  "-"
)</f>
        <v>-</v>
      </c>
      <c r="R66" s="143" t="str">
        <f t="shared" ca="1" si="481"/>
        <v>-</v>
      </c>
      <c r="S66" s="143" t="str">
        <f t="shared" ca="1" si="481"/>
        <v>-</v>
      </c>
      <c r="T66" s="143" t="str">
        <f t="shared" ca="1" si="481"/>
        <v>-</v>
      </c>
      <c r="U66" s="143" t="str">
        <f t="shared" ca="1" si="481"/>
        <v>-</v>
      </c>
      <c r="V66" s="143" t="str">
        <f t="shared" ca="1" si="481"/>
        <v>-</v>
      </c>
      <c r="W66" s="143" t="str">
        <f t="shared" ca="1" si="481"/>
        <v>-</v>
      </c>
      <c r="X66" s="143" t="str">
        <f t="shared" ca="1" si="481"/>
        <v>-</v>
      </c>
      <c r="Y66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$C66,
      INDIRECT("'Cash Out-" &amp; PROPER(TEXT(Y$3,"mmm yy")) &amp; "'!C:C"),
      0
    )
  ),
  "-"
)</f>
        <v>-</v>
      </c>
      <c r="Z66" s="143" t="str">
        <f t="shared" ca="1" si="482"/>
        <v>-</v>
      </c>
      <c r="AA66" s="143" t="str">
        <f t="shared" ca="1" si="482"/>
        <v>-</v>
      </c>
      <c r="AB66" s="143" t="str">
        <f t="shared" ca="1" si="482"/>
        <v>-</v>
      </c>
      <c r="AC66" s="143" t="str">
        <f t="shared" ca="1" si="482"/>
        <v>-</v>
      </c>
      <c r="AD66" s="143" t="str">
        <f t="shared" ca="1" si="482"/>
        <v>-</v>
      </c>
      <c r="AE66" s="143" t="str">
        <f t="shared" ca="1" si="482"/>
        <v>-</v>
      </c>
      <c r="AF66" s="143" t="str">
        <f t="shared" ca="1" si="482"/>
        <v>-</v>
      </c>
      <c r="AG66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$C66,
      INDIRECT("'Cash Out-" &amp; PROPER(TEXT(AG$3,"mmm yy")) &amp; "'!C:C"),
      0
    )
  ),
  "-"
)</f>
        <v>-</v>
      </c>
      <c r="AH66" s="143" t="str">
        <f t="shared" ca="1" si="483"/>
        <v>-</v>
      </c>
      <c r="AI66" s="143" t="str">
        <f t="shared" ca="1" si="483"/>
        <v>-</v>
      </c>
      <c r="AJ66" s="143" t="str">
        <f t="shared" ca="1" si="483"/>
        <v>-</v>
      </c>
      <c r="AK66" s="143" t="str">
        <f t="shared" ca="1" si="483"/>
        <v>-</v>
      </c>
      <c r="AL66" s="143" t="str">
        <f t="shared" ca="1" si="483"/>
        <v>-</v>
      </c>
      <c r="AM66" s="143" t="str">
        <f t="shared" ca="1" si="483"/>
        <v>-</v>
      </c>
      <c r="AN66" s="143" t="str">
        <f t="shared" ca="1" si="483"/>
        <v>-</v>
      </c>
      <c r="AO66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$C66,
      INDIRECT("'Cash Out-" &amp; PROPER(TEXT(AO$3,"mmm yy")) &amp; "'!C:C"),
      0
    )
  ),
  "-"
)</f>
        <v>-</v>
      </c>
      <c r="AP66" s="143" t="str">
        <f t="shared" ca="1" si="484"/>
        <v>-</v>
      </c>
      <c r="AQ66" s="143" t="str">
        <f t="shared" ca="1" si="484"/>
        <v>-</v>
      </c>
      <c r="AR66" s="143" t="str">
        <f t="shared" ca="1" si="484"/>
        <v>-</v>
      </c>
      <c r="AS66" s="143" t="str">
        <f t="shared" ca="1" si="484"/>
        <v>-</v>
      </c>
      <c r="AT66" s="143" t="str">
        <f t="shared" ca="1" si="484"/>
        <v>-</v>
      </c>
      <c r="AU66" s="143" t="str">
        <f t="shared" ca="1" si="484"/>
        <v>-</v>
      </c>
      <c r="AV66" s="143" t="str">
        <f t="shared" ca="1" si="484"/>
        <v>-</v>
      </c>
      <c r="AW66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$C66,
      INDIRECT("'Cash Out-" &amp; PROPER(TEXT(AW$3,"mmm yy")) &amp; "'!C:C"),
      0
    )
  ),
  "-"
)</f>
        <v>-</v>
      </c>
      <c r="AX66" s="143" t="str">
        <f t="shared" ca="1" si="485"/>
        <v>-</v>
      </c>
      <c r="AY66" s="143" t="str">
        <f t="shared" ca="1" si="485"/>
        <v>-</v>
      </c>
      <c r="AZ66" s="143" t="str">
        <f t="shared" ca="1" si="485"/>
        <v>-</v>
      </c>
      <c r="BA66" s="143" t="str">
        <f t="shared" ca="1" si="485"/>
        <v>-</v>
      </c>
      <c r="BB66" s="143" t="str">
        <f t="shared" ca="1" si="485"/>
        <v>-</v>
      </c>
      <c r="BC66" s="143" t="str">
        <f t="shared" ca="1" si="485"/>
        <v>-</v>
      </c>
      <c r="BD66" s="143" t="str">
        <f t="shared" ca="1" si="485"/>
        <v>-</v>
      </c>
      <c r="BE66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$C66,
      INDIRECT("'Cash Out-" &amp; PROPER(TEXT(BE$3,"mmm yy")) &amp; "'!C:C"),
      0
    )
  ),
  "-"
)</f>
        <v>-</v>
      </c>
      <c r="BF66" s="143" t="str">
        <f t="shared" ca="1" si="486"/>
        <v>-</v>
      </c>
      <c r="BG66" s="143" t="str">
        <f t="shared" ca="1" si="486"/>
        <v>-</v>
      </c>
      <c r="BH66" s="143" t="str">
        <f t="shared" ca="1" si="486"/>
        <v>-</v>
      </c>
      <c r="BI66" s="143" t="str">
        <f t="shared" ca="1" si="486"/>
        <v>-</v>
      </c>
      <c r="BJ66" s="143" t="str">
        <f t="shared" ca="1" si="486"/>
        <v>-</v>
      </c>
      <c r="BK66" s="143" t="str">
        <f t="shared" ca="1" si="486"/>
        <v>-</v>
      </c>
      <c r="BL66" s="143" t="str">
        <f t="shared" ca="1" si="486"/>
        <v>-</v>
      </c>
      <c r="BM66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$C66,
      INDIRECT("'Cash Out-" &amp; PROPER(TEXT(BM$3,"mmm yy")) &amp; "'!C:C"),
      0
    )
  ),
  "-"
)</f>
        <v>-</v>
      </c>
      <c r="BN66" s="143" t="str">
        <f t="shared" ca="1" si="487"/>
        <v>-</v>
      </c>
      <c r="BO66" s="143" t="str">
        <f t="shared" ca="1" si="487"/>
        <v>-</v>
      </c>
      <c r="BP66" s="143" t="str">
        <f t="shared" ca="1" si="487"/>
        <v>-</v>
      </c>
      <c r="BQ66" s="143" t="str">
        <f t="shared" ca="1" si="487"/>
        <v>-</v>
      </c>
      <c r="BR66" s="143" t="str">
        <f t="shared" ca="1" si="487"/>
        <v>-</v>
      </c>
      <c r="BS66" s="143" t="str">
        <f t="shared" ca="1" si="487"/>
        <v>-</v>
      </c>
      <c r="BT66" s="143" t="str">
        <f t="shared" ca="1" si="487"/>
        <v>-</v>
      </c>
      <c r="BU66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$C66,
      INDIRECT("'Cash Out-" &amp; PROPER(TEXT(BU$3,"mmm yy")) &amp; "'!C:C"),
      0
    )
  ),
  "-"
)</f>
        <v>-</v>
      </c>
      <c r="BV66" s="143" t="str">
        <f t="shared" ca="1" si="488"/>
        <v>-</v>
      </c>
      <c r="BW66" s="143" t="str">
        <f t="shared" ca="1" si="488"/>
        <v>-</v>
      </c>
      <c r="BX66" s="143" t="str">
        <f t="shared" ca="1" si="488"/>
        <v>-</v>
      </c>
      <c r="BY66" s="143" t="str">
        <f t="shared" ca="1" si="488"/>
        <v>-</v>
      </c>
      <c r="BZ66" s="143" t="str">
        <f t="shared" ca="1" si="488"/>
        <v>-</v>
      </c>
      <c r="CA66" s="143" t="str">
        <f t="shared" ca="1" si="488"/>
        <v>-</v>
      </c>
      <c r="CB66" s="143" t="str">
        <f t="shared" ca="1" si="488"/>
        <v>-</v>
      </c>
      <c r="CC66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$C66,
      INDIRECT("'Cash Out-" &amp; PROPER(TEXT(CC$3,"mmm yy")) &amp; "'!C:C"),
      0
    )
  ),
  "-"
)</f>
        <v>-</v>
      </c>
      <c r="CD66" s="143" t="str">
        <f t="shared" ca="1" si="489"/>
        <v>-</v>
      </c>
      <c r="CE66" s="143" t="str">
        <f t="shared" ca="1" si="489"/>
        <v>-</v>
      </c>
      <c r="CF66" s="143" t="str">
        <f t="shared" ca="1" si="489"/>
        <v>-</v>
      </c>
      <c r="CG66" s="143" t="str">
        <f t="shared" ca="1" si="489"/>
        <v>-</v>
      </c>
      <c r="CH66" s="143" t="str">
        <f t="shared" ca="1" si="489"/>
        <v>-</v>
      </c>
      <c r="CI66" s="143" t="str">
        <f t="shared" ca="1" si="489"/>
        <v>-</v>
      </c>
      <c r="CJ66" s="143" t="str">
        <f t="shared" ca="1" si="489"/>
        <v>-</v>
      </c>
      <c r="CK66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$C66,
      INDIRECT("'Cash Out-" &amp; PROPER(TEXT(CK$3,"mmm yy")) &amp; "'!C:C"),
      0
    )
  ),
  "-"
)</f>
        <v>-</v>
      </c>
      <c r="CL66" s="143" t="str">
        <f t="shared" ca="1" si="490"/>
        <v>-</v>
      </c>
      <c r="CM66" s="143" t="str">
        <f t="shared" ca="1" si="490"/>
        <v>-</v>
      </c>
      <c r="CN66" s="143" t="str">
        <f t="shared" ca="1" si="490"/>
        <v>-</v>
      </c>
      <c r="CO66" s="143" t="str">
        <f t="shared" ca="1" si="490"/>
        <v>-</v>
      </c>
      <c r="CP66" s="143" t="str">
        <f t="shared" ca="1" si="490"/>
        <v>-</v>
      </c>
      <c r="CQ66" s="143" t="str">
        <f t="shared" ca="1" si="490"/>
        <v>-</v>
      </c>
      <c r="CR66" s="143" t="str">
        <f t="shared" ca="1" si="490"/>
        <v>-</v>
      </c>
      <c r="CS66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$C66,
      INDIRECT("'Cash Out-" &amp; PROPER(TEXT(CS$3,"mmm yy")) &amp; "'!C:C"),
      0
    )
  ),
  "-"
)</f>
        <v>-</v>
      </c>
      <c r="CT66" s="142" t="str">
        <f t="shared" ca="1" si="491"/>
        <v>-</v>
      </c>
      <c r="CU66" s="143" t="str">
        <f t="shared" ca="1" si="491"/>
        <v>-</v>
      </c>
      <c r="CV66" s="143" t="str">
        <f t="shared" ca="1" si="491"/>
        <v>-</v>
      </c>
      <c r="CW66" s="143" t="str">
        <f t="shared" ca="1" si="491"/>
        <v>-</v>
      </c>
      <c r="CX66" s="143" t="str">
        <f t="shared" ca="1" si="491"/>
        <v>-</v>
      </c>
      <c r="CY66" s="143" t="str">
        <f t="shared" ca="1" si="491"/>
        <v>-</v>
      </c>
      <c r="CZ66" s="141" t="str">
        <f t="shared" ca="1" si="491"/>
        <v>-</v>
      </c>
      <c r="DA66" s="130"/>
    </row>
    <row r="67" spans="3:105" outlineLevel="1">
      <c r="C67" s="80"/>
      <c r="D67" s="92" t="s">
        <v>198</v>
      </c>
      <c r="E67" s="141">
        <f t="shared" ca="1" si="460"/>
        <v>0</v>
      </c>
      <c r="F67" s="142">
        <f t="shared" ca="1" si="461"/>
        <v>0</v>
      </c>
      <c r="G67" s="141">
        <f t="shared" ca="1" si="462"/>
        <v>0</v>
      </c>
      <c r="H67" s="130"/>
      <c r="I67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$C67,
      INDIRECT("'Cash Out-" &amp; PROPER(TEXT(I$3,"mmm yy")) &amp; "'!C:C"),
      0
    )
  ),
  "-"
)</f>
        <v>-</v>
      </c>
      <c r="J67" s="143" t="str">
        <f t="shared" ca="1" si="480"/>
        <v>-</v>
      </c>
      <c r="K67" s="143" t="str">
        <f t="shared" ca="1" si="480"/>
        <v>-</v>
      </c>
      <c r="L67" s="143" t="str">
        <f t="shared" ca="1" si="480"/>
        <v>-</v>
      </c>
      <c r="M67" s="143" t="str">
        <f t="shared" ca="1" si="480"/>
        <v>-</v>
      </c>
      <c r="N67" s="143" t="str">
        <f t="shared" ca="1" si="480"/>
        <v>-</v>
      </c>
      <c r="O67" s="143" t="str">
        <f t="shared" ca="1" si="480"/>
        <v>-</v>
      </c>
      <c r="P67" s="143" t="str">
        <f t="shared" ca="1" si="480"/>
        <v>-</v>
      </c>
      <c r="Q67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$C67,
      INDIRECT("'Cash Out-" &amp; PROPER(TEXT(Q$3,"mmm yy")) &amp; "'!C:C"),
      0
    )
  ),
  "-"
)</f>
        <v>-</v>
      </c>
      <c r="R67" s="143" t="str">
        <f t="shared" ca="1" si="481"/>
        <v>-</v>
      </c>
      <c r="S67" s="143" t="str">
        <f t="shared" ca="1" si="481"/>
        <v>-</v>
      </c>
      <c r="T67" s="143" t="str">
        <f t="shared" ca="1" si="481"/>
        <v>-</v>
      </c>
      <c r="U67" s="143" t="str">
        <f t="shared" ca="1" si="481"/>
        <v>-</v>
      </c>
      <c r="V67" s="143" t="str">
        <f t="shared" ca="1" si="481"/>
        <v>-</v>
      </c>
      <c r="W67" s="143" t="str">
        <f t="shared" ca="1" si="481"/>
        <v>-</v>
      </c>
      <c r="X67" s="143" t="str">
        <f t="shared" ca="1" si="481"/>
        <v>-</v>
      </c>
      <c r="Y67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$C67,
      INDIRECT("'Cash Out-" &amp; PROPER(TEXT(Y$3,"mmm yy")) &amp; "'!C:C"),
      0
    )
  ),
  "-"
)</f>
        <v>-</v>
      </c>
      <c r="Z67" s="143" t="str">
        <f t="shared" ca="1" si="482"/>
        <v>-</v>
      </c>
      <c r="AA67" s="143" t="str">
        <f t="shared" ca="1" si="482"/>
        <v>-</v>
      </c>
      <c r="AB67" s="143" t="str">
        <f t="shared" ca="1" si="482"/>
        <v>-</v>
      </c>
      <c r="AC67" s="143" t="str">
        <f t="shared" ca="1" si="482"/>
        <v>-</v>
      </c>
      <c r="AD67" s="143" t="str">
        <f t="shared" ca="1" si="482"/>
        <v>-</v>
      </c>
      <c r="AE67" s="143" t="str">
        <f t="shared" ca="1" si="482"/>
        <v>-</v>
      </c>
      <c r="AF67" s="143" t="str">
        <f t="shared" ca="1" si="482"/>
        <v>-</v>
      </c>
      <c r="AG67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$C67,
      INDIRECT("'Cash Out-" &amp; PROPER(TEXT(AG$3,"mmm yy")) &amp; "'!C:C"),
      0
    )
  ),
  "-"
)</f>
        <v>-</v>
      </c>
      <c r="AH67" s="143" t="str">
        <f t="shared" ca="1" si="483"/>
        <v>-</v>
      </c>
      <c r="AI67" s="143" t="str">
        <f t="shared" ca="1" si="483"/>
        <v>-</v>
      </c>
      <c r="AJ67" s="143" t="str">
        <f t="shared" ca="1" si="483"/>
        <v>-</v>
      </c>
      <c r="AK67" s="143" t="str">
        <f t="shared" ca="1" si="483"/>
        <v>-</v>
      </c>
      <c r="AL67" s="143" t="str">
        <f t="shared" ca="1" si="483"/>
        <v>-</v>
      </c>
      <c r="AM67" s="143" t="str">
        <f t="shared" ca="1" si="483"/>
        <v>-</v>
      </c>
      <c r="AN67" s="143" t="str">
        <f t="shared" ca="1" si="483"/>
        <v>-</v>
      </c>
      <c r="AO67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$C67,
      INDIRECT("'Cash Out-" &amp; PROPER(TEXT(AO$3,"mmm yy")) &amp; "'!C:C"),
      0
    )
  ),
  "-"
)</f>
        <v>-</v>
      </c>
      <c r="AP67" s="143" t="str">
        <f t="shared" ca="1" si="484"/>
        <v>-</v>
      </c>
      <c r="AQ67" s="143" t="str">
        <f t="shared" ca="1" si="484"/>
        <v>-</v>
      </c>
      <c r="AR67" s="143" t="str">
        <f t="shared" ca="1" si="484"/>
        <v>-</v>
      </c>
      <c r="AS67" s="143" t="str">
        <f t="shared" ca="1" si="484"/>
        <v>-</v>
      </c>
      <c r="AT67" s="143" t="str">
        <f t="shared" ca="1" si="484"/>
        <v>-</v>
      </c>
      <c r="AU67" s="143" t="str">
        <f t="shared" ca="1" si="484"/>
        <v>-</v>
      </c>
      <c r="AV67" s="143" t="str">
        <f t="shared" ca="1" si="484"/>
        <v>-</v>
      </c>
      <c r="AW67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$C67,
      INDIRECT("'Cash Out-" &amp; PROPER(TEXT(AW$3,"mmm yy")) &amp; "'!C:C"),
      0
    )
  ),
  "-"
)</f>
        <v>-</v>
      </c>
      <c r="AX67" s="143" t="str">
        <f t="shared" ca="1" si="485"/>
        <v>-</v>
      </c>
      <c r="AY67" s="143" t="str">
        <f t="shared" ca="1" si="485"/>
        <v>-</v>
      </c>
      <c r="AZ67" s="143" t="str">
        <f t="shared" ca="1" si="485"/>
        <v>-</v>
      </c>
      <c r="BA67" s="143" t="str">
        <f t="shared" ca="1" si="485"/>
        <v>-</v>
      </c>
      <c r="BB67" s="143" t="str">
        <f t="shared" ca="1" si="485"/>
        <v>-</v>
      </c>
      <c r="BC67" s="143" t="str">
        <f t="shared" ca="1" si="485"/>
        <v>-</v>
      </c>
      <c r="BD67" s="143" t="str">
        <f t="shared" ca="1" si="485"/>
        <v>-</v>
      </c>
      <c r="BE67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$C67,
      INDIRECT("'Cash Out-" &amp; PROPER(TEXT(BE$3,"mmm yy")) &amp; "'!C:C"),
      0
    )
  ),
  "-"
)</f>
        <v>-</v>
      </c>
      <c r="BF67" s="143" t="str">
        <f t="shared" ca="1" si="486"/>
        <v>-</v>
      </c>
      <c r="BG67" s="143" t="str">
        <f t="shared" ca="1" si="486"/>
        <v>-</v>
      </c>
      <c r="BH67" s="143" t="str">
        <f t="shared" ca="1" si="486"/>
        <v>-</v>
      </c>
      <c r="BI67" s="143" t="str">
        <f t="shared" ca="1" si="486"/>
        <v>-</v>
      </c>
      <c r="BJ67" s="143" t="str">
        <f t="shared" ca="1" si="486"/>
        <v>-</v>
      </c>
      <c r="BK67" s="143" t="str">
        <f t="shared" ca="1" si="486"/>
        <v>-</v>
      </c>
      <c r="BL67" s="143" t="str">
        <f t="shared" ca="1" si="486"/>
        <v>-</v>
      </c>
      <c r="BM67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$C67,
      INDIRECT("'Cash Out-" &amp; PROPER(TEXT(BM$3,"mmm yy")) &amp; "'!C:C"),
      0
    )
  ),
  "-"
)</f>
        <v>-</v>
      </c>
      <c r="BN67" s="143" t="str">
        <f t="shared" ca="1" si="487"/>
        <v>-</v>
      </c>
      <c r="BO67" s="143" t="str">
        <f t="shared" ca="1" si="487"/>
        <v>-</v>
      </c>
      <c r="BP67" s="143" t="str">
        <f t="shared" ca="1" si="487"/>
        <v>-</v>
      </c>
      <c r="BQ67" s="143" t="str">
        <f t="shared" ca="1" si="487"/>
        <v>-</v>
      </c>
      <c r="BR67" s="143" t="str">
        <f t="shared" ca="1" si="487"/>
        <v>-</v>
      </c>
      <c r="BS67" s="143" t="str">
        <f t="shared" ca="1" si="487"/>
        <v>-</v>
      </c>
      <c r="BT67" s="143" t="str">
        <f t="shared" ca="1" si="487"/>
        <v>-</v>
      </c>
      <c r="BU67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$C67,
      INDIRECT("'Cash Out-" &amp; PROPER(TEXT(BU$3,"mmm yy")) &amp; "'!C:C"),
      0
    )
  ),
  "-"
)</f>
        <v>-</v>
      </c>
      <c r="BV67" s="143" t="str">
        <f t="shared" ca="1" si="488"/>
        <v>-</v>
      </c>
      <c r="BW67" s="143" t="str">
        <f t="shared" ca="1" si="488"/>
        <v>-</v>
      </c>
      <c r="BX67" s="143" t="str">
        <f t="shared" ca="1" si="488"/>
        <v>-</v>
      </c>
      <c r="BY67" s="143" t="str">
        <f t="shared" ca="1" si="488"/>
        <v>-</v>
      </c>
      <c r="BZ67" s="143" t="str">
        <f t="shared" ca="1" si="488"/>
        <v>-</v>
      </c>
      <c r="CA67" s="143" t="str">
        <f t="shared" ca="1" si="488"/>
        <v>-</v>
      </c>
      <c r="CB67" s="143" t="str">
        <f t="shared" ca="1" si="488"/>
        <v>-</v>
      </c>
      <c r="CC67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$C67,
      INDIRECT("'Cash Out-" &amp; PROPER(TEXT(CC$3,"mmm yy")) &amp; "'!C:C"),
      0
    )
  ),
  "-"
)</f>
        <v>-</v>
      </c>
      <c r="CD67" s="143" t="str">
        <f t="shared" ca="1" si="489"/>
        <v>-</v>
      </c>
      <c r="CE67" s="143" t="str">
        <f t="shared" ca="1" si="489"/>
        <v>-</v>
      </c>
      <c r="CF67" s="143" t="str">
        <f t="shared" ca="1" si="489"/>
        <v>-</v>
      </c>
      <c r="CG67" s="143" t="str">
        <f t="shared" ca="1" si="489"/>
        <v>-</v>
      </c>
      <c r="CH67" s="143" t="str">
        <f t="shared" ca="1" si="489"/>
        <v>-</v>
      </c>
      <c r="CI67" s="143" t="str">
        <f t="shared" ca="1" si="489"/>
        <v>-</v>
      </c>
      <c r="CJ67" s="143" t="str">
        <f t="shared" ca="1" si="489"/>
        <v>-</v>
      </c>
      <c r="CK67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$C67,
      INDIRECT("'Cash Out-" &amp; PROPER(TEXT(CK$3,"mmm yy")) &amp; "'!C:C"),
      0
    )
  ),
  "-"
)</f>
        <v>-</v>
      </c>
      <c r="CL67" s="143" t="str">
        <f t="shared" ca="1" si="490"/>
        <v>-</v>
      </c>
      <c r="CM67" s="143" t="str">
        <f t="shared" ca="1" si="490"/>
        <v>-</v>
      </c>
      <c r="CN67" s="143" t="str">
        <f t="shared" ca="1" si="490"/>
        <v>-</v>
      </c>
      <c r="CO67" s="143" t="str">
        <f t="shared" ca="1" si="490"/>
        <v>-</v>
      </c>
      <c r="CP67" s="143" t="str">
        <f t="shared" ca="1" si="490"/>
        <v>-</v>
      </c>
      <c r="CQ67" s="143" t="str">
        <f t="shared" ca="1" si="490"/>
        <v>-</v>
      </c>
      <c r="CR67" s="143" t="str">
        <f t="shared" ca="1" si="490"/>
        <v>-</v>
      </c>
      <c r="CS67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$C67,
      INDIRECT("'Cash Out-" &amp; PROPER(TEXT(CS$3,"mmm yy")) &amp; "'!C:C"),
      0
    )
  ),
  "-"
)</f>
        <v>-</v>
      </c>
      <c r="CT67" s="142" t="str">
        <f t="shared" ca="1" si="491"/>
        <v>-</v>
      </c>
      <c r="CU67" s="143" t="str">
        <f t="shared" ca="1" si="491"/>
        <v>-</v>
      </c>
      <c r="CV67" s="143" t="str">
        <f t="shared" ca="1" si="491"/>
        <v>-</v>
      </c>
      <c r="CW67" s="143" t="str">
        <f t="shared" ca="1" si="491"/>
        <v>-</v>
      </c>
      <c r="CX67" s="143" t="str">
        <f t="shared" ca="1" si="491"/>
        <v>-</v>
      </c>
      <c r="CY67" s="143" t="str">
        <f t="shared" ca="1" si="491"/>
        <v>-</v>
      </c>
      <c r="CZ67" s="141" t="str">
        <f t="shared" ca="1" si="491"/>
        <v>-</v>
      </c>
      <c r="DA67" s="130"/>
    </row>
    <row r="68" spans="3:105" s="297" customFormat="1" outlineLevel="1">
      <c r="C68" s="295"/>
      <c r="D68" s="78" t="s">
        <v>199</v>
      </c>
      <c r="E68" s="300">
        <f t="shared" ca="1" si="460"/>
        <v>0</v>
      </c>
      <c r="F68" s="301">
        <f t="shared" ca="1" si="461"/>
        <v>0</v>
      </c>
      <c r="G68" s="300">
        <f t="shared" ca="1" si="462"/>
        <v>0</v>
      </c>
      <c r="H68" s="296"/>
      <c r="I68" s="301">
        <f t="shared" ref="I68" ca="1" si="492">SUBTOTAL(9,I69:I71)</f>
        <v>0</v>
      </c>
      <c r="J68" s="302">
        <f ca="1">SUBTOTAL(9,J69:J71)</f>
        <v>0</v>
      </c>
      <c r="K68" s="302">
        <f t="shared" ref="K68:Q68" ca="1" si="493">SUBTOTAL(9,K69:K71)</f>
        <v>0</v>
      </c>
      <c r="L68" s="302">
        <f t="shared" ca="1" si="493"/>
        <v>0</v>
      </c>
      <c r="M68" s="302">
        <f t="shared" ca="1" si="493"/>
        <v>0</v>
      </c>
      <c r="N68" s="302">
        <f t="shared" ca="1" si="493"/>
        <v>0</v>
      </c>
      <c r="O68" s="302">
        <f t="shared" ca="1" si="493"/>
        <v>0</v>
      </c>
      <c r="P68" s="302">
        <f t="shared" ca="1" si="493"/>
        <v>0</v>
      </c>
      <c r="Q68" s="302">
        <f t="shared" ca="1" si="493"/>
        <v>0</v>
      </c>
      <c r="R68" s="302">
        <f ca="1">SUBTOTAL(9,R69:R71)</f>
        <v>0</v>
      </c>
      <c r="S68" s="302">
        <f t="shared" ref="S68:Y68" ca="1" si="494">SUBTOTAL(9,S69:S71)</f>
        <v>0</v>
      </c>
      <c r="T68" s="302">
        <f t="shared" ca="1" si="494"/>
        <v>0</v>
      </c>
      <c r="U68" s="302">
        <f t="shared" ca="1" si="494"/>
        <v>0</v>
      </c>
      <c r="V68" s="302">
        <f t="shared" ca="1" si="494"/>
        <v>0</v>
      </c>
      <c r="W68" s="302">
        <f t="shared" ca="1" si="494"/>
        <v>0</v>
      </c>
      <c r="X68" s="302">
        <f t="shared" ca="1" si="494"/>
        <v>0</v>
      </c>
      <c r="Y68" s="302">
        <f t="shared" ca="1" si="494"/>
        <v>0</v>
      </c>
      <c r="Z68" s="302">
        <f ca="1">SUBTOTAL(9,Z69:Z71)</f>
        <v>0</v>
      </c>
      <c r="AA68" s="302">
        <f t="shared" ref="AA68:AG68" ca="1" si="495">SUBTOTAL(9,AA69:AA71)</f>
        <v>0</v>
      </c>
      <c r="AB68" s="302">
        <f t="shared" ca="1" si="495"/>
        <v>0</v>
      </c>
      <c r="AC68" s="302">
        <f t="shared" ca="1" si="495"/>
        <v>0</v>
      </c>
      <c r="AD68" s="302">
        <f t="shared" ca="1" si="495"/>
        <v>0</v>
      </c>
      <c r="AE68" s="302">
        <f t="shared" ca="1" si="495"/>
        <v>0</v>
      </c>
      <c r="AF68" s="302">
        <f t="shared" ca="1" si="495"/>
        <v>0</v>
      </c>
      <c r="AG68" s="302">
        <f t="shared" ca="1" si="495"/>
        <v>0</v>
      </c>
      <c r="AH68" s="302">
        <f ca="1">SUBTOTAL(9,AH69:AH71)</f>
        <v>0</v>
      </c>
      <c r="AI68" s="302">
        <f t="shared" ref="AI68:AO68" ca="1" si="496">SUBTOTAL(9,AI69:AI71)</f>
        <v>0</v>
      </c>
      <c r="AJ68" s="302">
        <f t="shared" ca="1" si="496"/>
        <v>0</v>
      </c>
      <c r="AK68" s="302">
        <f t="shared" ca="1" si="496"/>
        <v>0</v>
      </c>
      <c r="AL68" s="302">
        <f t="shared" ca="1" si="496"/>
        <v>0</v>
      </c>
      <c r="AM68" s="302">
        <f t="shared" ca="1" si="496"/>
        <v>0</v>
      </c>
      <c r="AN68" s="302">
        <f t="shared" ca="1" si="496"/>
        <v>0</v>
      </c>
      <c r="AO68" s="302">
        <f t="shared" ca="1" si="496"/>
        <v>0</v>
      </c>
      <c r="AP68" s="302">
        <f ca="1">SUBTOTAL(9,AP69:AP71)</f>
        <v>0</v>
      </c>
      <c r="AQ68" s="302">
        <f t="shared" ref="AQ68:AW68" ca="1" si="497">SUBTOTAL(9,AQ69:AQ71)</f>
        <v>0</v>
      </c>
      <c r="AR68" s="302">
        <f t="shared" ca="1" si="497"/>
        <v>0</v>
      </c>
      <c r="AS68" s="302">
        <f t="shared" ca="1" si="497"/>
        <v>0</v>
      </c>
      <c r="AT68" s="302">
        <f t="shared" ca="1" si="497"/>
        <v>0</v>
      </c>
      <c r="AU68" s="302">
        <f t="shared" ca="1" si="497"/>
        <v>0</v>
      </c>
      <c r="AV68" s="302">
        <f t="shared" ca="1" si="497"/>
        <v>0</v>
      </c>
      <c r="AW68" s="302">
        <f t="shared" ca="1" si="497"/>
        <v>0</v>
      </c>
      <c r="AX68" s="302">
        <f ca="1">SUBTOTAL(9,AX69:AX71)</f>
        <v>0</v>
      </c>
      <c r="AY68" s="302">
        <f t="shared" ref="AY68:BD68" ca="1" si="498">SUBTOTAL(9,AY69:AY71)</f>
        <v>0</v>
      </c>
      <c r="AZ68" s="302">
        <f t="shared" ca="1" si="498"/>
        <v>0</v>
      </c>
      <c r="BA68" s="302">
        <f t="shared" ca="1" si="498"/>
        <v>0</v>
      </c>
      <c r="BB68" s="302">
        <f t="shared" ca="1" si="498"/>
        <v>0</v>
      </c>
      <c r="BC68" s="302">
        <f t="shared" ca="1" si="498"/>
        <v>0</v>
      </c>
      <c r="BD68" s="302">
        <f t="shared" ca="1" si="498"/>
        <v>0</v>
      </c>
      <c r="BE68" s="302">
        <f t="shared" ref="BE68" ca="1" si="499">SUBTOTAL(9,BE69:BE71)</f>
        <v>0</v>
      </c>
      <c r="BF68" s="302">
        <f ca="1">SUBTOTAL(9,BF69:BF71)</f>
        <v>0</v>
      </c>
      <c r="BG68" s="302">
        <f t="shared" ref="BG68:BM68" ca="1" si="500">SUBTOTAL(9,BG69:BG71)</f>
        <v>0</v>
      </c>
      <c r="BH68" s="302">
        <f t="shared" ca="1" si="500"/>
        <v>0</v>
      </c>
      <c r="BI68" s="302">
        <f t="shared" ca="1" si="500"/>
        <v>0</v>
      </c>
      <c r="BJ68" s="302">
        <f t="shared" ca="1" si="500"/>
        <v>0</v>
      </c>
      <c r="BK68" s="302">
        <f t="shared" ca="1" si="500"/>
        <v>0</v>
      </c>
      <c r="BL68" s="302">
        <f t="shared" ca="1" si="500"/>
        <v>0</v>
      </c>
      <c r="BM68" s="302">
        <f t="shared" ca="1" si="500"/>
        <v>0</v>
      </c>
      <c r="BN68" s="302">
        <f ca="1">SUBTOTAL(9,BN69:BN71)</f>
        <v>0</v>
      </c>
      <c r="BO68" s="302">
        <f t="shared" ref="BO68" ca="1" si="501">SUBTOTAL(9,BO69:BO71)</f>
        <v>0</v>
      </c>
      <c r="BP68" s="302">
        <f t="shared" ref="BP68" ca="1" si="502">SUBTOTAL(9,BP69:BP71)</f>
        <v>0</v>
      </c>
      <c r="BQ68" s="302">
        <f t="shared" ref="BQ68" ca="1" si="503">SUBTOTAL(9,BQ69:BQ71)</f>
        <v>0</v>
      </c>
      <c r="BR68" s="302">
        <f t="shared" ref="BR68:BU68" ca="1" si="504">SUBTOTAL(9,BR69:BR71)</f>
        <v>0</v>
      </c>
      <c r="BS68" s="302">
        <f t="shared" ca="1" si="504"/>
        <v>0</v>
      </c>
      <c r="BT68" s="302">
        <f t="shared" ca="1" si="504"/>
        <v>0</v>
      </c>
      <c r="BU68" s="302">
        <f t="shared" ca="1" si="504"/>
        <v>0</v>
      </c>
      <c r="BV68" s="302">
        <f ca="1">SUBTOTAL(9,BV69:BV71)</f>
        <v>0</v>
      </c>
      <c r="BW68" s="302">
        <f t="shared" ref="BW68:CC68" ca="1" si="505">SUBTOTAL(9,BW69:BW71)</f>
        <v>0</v>
      </c>
      <c r="BX68" s="302">
        <f t="shared" ca="1" si="505"/>
        <v>0</v>
      </c>
      <c r="BY68" s="302">
        <f t="shared" ca="1" si="505"/>
        <v>0</v>
      </c>
      <c r="BZ68" s="302">
        <f t="shared" ca="1" si="505"/>
        <v>0</v>
      </c>
      <c r="CA68" s="302">
        <f t="shared" ca="1" si="505"/>
        <v>0</v>
      </c>
      <c r="CB68" s="302">
        <f t="shared" ca="1" si="505"/>
        <v>0</v>
      </c>
      <c r="CC68" s="302">
        <f t="shared" ca="1" si="505"/>
        <v>0</v>
      </c>
      <c r="CD68" s="302">
        <f ca="1">SUBTOTAL(9,CD69:CD71)</f>
        <v>0</v>
      </c>
      <c r="CE68" s="302">
        <f t="shared" ref="CE68:CK68" ca="1" si="506">SUBTOTAL(9,CE69:CE71)</f>
        <v>0</v>
      </c>
      <c r="CF68" s="302">
        <f t="shared" ca="1" si="506"/>
        <v>0</v>
      </c>
      <c r="CG68" s="302">
        <f t="shared" ca="1" si="506"/>
        <v>0</v>
      </c>
      <c r="CH68" s="302">
        <f t="shared" ca="1" si="506"/>
        <v>0</v>
      </c>
      <c r="CI68" s="302">
        <f t="shared" ca="1" si="506"/>
        <v>0</v>
      </c>
      <c r="CJ68" s="302">
        <f t="shared" ca="1" si="506"/>
        <v>0</v>
      </c>
      <c r="CK68" s="302">
        <f t="shared" ca="1" si="506"/>
        <v>0</v>
      </c>
      <c r="CL68" s="302">
        <f ca="1">SUBTOTAL(9,CL69:CL71)</f>
        <v>0</v>
      </c>
      <c r="CM68" s="302">
        <f t="shared" ref="CM68:CS68" ca="1" si="507">SUBTOTAL(9,CM69:CM71)</f>
        <v>0</v>
      </c>
      <c r="CN68" s="302">
        <f t="shared" ca="1" si="507"/>
        <v>0</v>
      </c>
      <c r="CO68" s="302">
        <f t="shared" ca="1" si="507"/>
        <v>0</v>
      </c>
      <c r="CP68" s="302">
        <f t="shared" ca="1" si="507"/>
        <v>0</v>
      </c>
      <c r="CQ68" s="302">
        <f t="shared" ca="1" si="507"/>
        <v>0</v>
      </c>
      <c r="CR68" s="302">
        <f t="shared" ca="1" si="507"/>
        <v>0</v>
      </c>
      <c r="CS68" s="300">
        <f t="shared" ca="1" si="507"/>
        <v>0</v>
      </c>
      <c r="CT68" s="301">
        <f ca="1">SUBTOTAL(9,CT69:CT71)</f>
        <v>0</v>
      </c>
      <c r="CU68" s="302">
        <f t="shared" ref="CU68:CZ68" ca="1" si="508">SUBTOTAL(9,CU69:CU71)</f>
        <v>0</v>
      </c>
      <c r="CV68" s="302">
        <f t="shared" ca="1" si="508"/>
        <v>0</v>
      </c>
      <c r="CW68" s="302">
        <f t="shared" ca="1" si="508"/>
        <v>0</v>
      </c>
      <c r="CX68" s="302">
        <f t="shared" ca="1" si="508"/>
        <v>0</v>
      </c>
      <c r="CY68" s="302">
        <f t="shared" ca="1" si="508"/>
        <v>0</v>
      </c>
      <c r="CZ68" s="300">
        <f t="shared" ca="1" si="508"/>
        <v>0</v>
      </c>
      <c r="DA68" s="296"/>
    </row>
    <row r="69" spans="3:105" outlineLevel="1">
      <c r="C69" s="77"/>
      <c r="D69" s="92" t="s">
        <v>196</v>
      </c>
      <c r="E69" s="141">
        <f t="shared" ca="1" si="460"/>
        <v>0</v>
      </c>
      <c r="F69" s="142">
        <f t="shared" ca="1" si="461"/>
        <v>0</v>
      </c>
      <c r="G69" s="141">
        <f t="shared" ca="1" si="462"/>
        <v>0</v>
      </c>
      <c r="H69" s="130"/>
      <c r="I69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$C69,
      INDIRECT("'Cash Out-" &amp; PROPER(TEXT(I$3,"mmm yy")) &amp; "'!C:C"),
      0
    )
  ),
  "-"
)</f>
        <v>-</v>
      </c>
      <c r="J69" s="143" t="str">
        <f t="shared" ref="J69:P71" ca="1" si="509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$C69,
      INDIRECT("'Cash Out-" &amp; PROPER(TEXT($I$3,"mmm yy")) &amp; "'!C:C"),
      0
    )
  ),
  "-"
)</f>
        <v>-</v>
      </c>
      <c r="K69" s="143" t="str">
        <f t="shared" ca="1" si="509"/>
        <v>-</v>
      </c>
      <c r="L69" s="143" t="str">
        <f t="shared" ca="1" si="509"/>
        <v>-</v>
      </c>
      <c r="M69" s="143" t="str">
        <f t="shared" ca="1" si="509"/>
        <v>-</v>
      </c>
      <c r="N69" s="143" t="str">
        <f t="shared" ca="1" si="509"/>
        <v>-</v>
      </c>
      <c r="O69" s="143" t="str">
        <f t="shared" ca="1" si="509"/>
        <v>-</v>
      </c>
      <c r="P69" s="143" t="str">
        <f t="shared" ca="1" si="509"/>
        <v>-</v>
      </c>
      <c r="Q69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$C69,
      INDIRECT("'Cash Out-" &amp; PROPER(TEXT(Q$3,"mmm yy")) &amp; "'!C:C"),
      0
    )
  ),
  "-"
)</f>
        <v>-</v>
      </c>
      <c r="R69" s="143" t="str">
        <f t="shared" ref="R69:X71" ca="1" si="510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$C69,
      INDIRECT("'Cash Out-" &amp; PROPER(TEXT($Q$3,"mmm yy")) &amp; "'!C:C"),
      0
    )
  ),
  "-"
)</f>
        <v>-</v>
      </c>
      <c r="S69" s="143" t="str">
        <f t="shared" ca="1" si="510"/>
        <v>-</v>
      </c>
      <c r="T69" s="143" t="str">
        <f t="shared" ca="1" si="510"/>
        <v>-</v>
      </c>
      <c r="U69" s="143" t="str">
        <f t="shared" ca="1" si="510"/>
        <v>-</v>
      </c>
      <c r="V69" s="143" t="str">
        <f t="shared" ca="1" si="510"/>
        <v>-</v>
      </c>
      <c r="W69" s="143" t="str">
        <f t="shared" ca="1" si="510"/>
        <v>-</v>
      </c>
      <c r="X69" s="143" t="str">
        <f t="shared" ca="1" si="510"/>
        <v>-</v>
      </c>
      <c r="Y69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$C69,
      INDIRECT("'Cash Out-" &amp; PROPER(TEXT(Y$3,"mmm yy")) &amp; "'!C:C"),
      0
    )
  ),
  "-"
)</f>
        <v>-</v>
      </c>
      <c r="Z69" s="143" t="str">
        <f t="shared" ref="Z69:AF71" ca="1" si="511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$C69,
      INDIRECT("'Cash Out-" &amp; PROPER(TEXT($Y$3,"mmm yy")) &amp; "'!C:C"),
      0
    )
  ),
  "-"
)</f>
        <v>-</v>
      </c>
      <c r="AA69" s="143" t="str">
        <f t="shared" ca="1" si="511"/>
        <v>-</v>
      </c>
      <c r="AB69" s="143" t="str">
        <f t="shared" ca="1" si="511"/>
        <v>-</v>
      </c>
      <c r="AC69" s="143" t="str">
        <f t="shared" ca="1" si="511"/>
        <v>-</v>
      </c>
      <c r="AD69" s="143" t="str">
        <f t="shared" ca="1" si="511"/>
        <v>-</v>
      </c>
      <c r="AE69" s="143" t="str">
        <f t="shared" ca="1" si="511"/>
        <v>-</v>
      </c>
      <c r="AF69" s="143" t="str">
        <f t="shared" ca="1" si="511"/>
        <v>-</v>
      </c>
      <c r="AG69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$C69,
      INDIRECT("'Cash Out-" &amp; PROPER(TEXT(AG$3,"mmm yy")) &amp; "'!C:C"),
      0
    )
  ),
  "-"
)</f>
        <v>-</v>
      </c>
      <c r="AH69" s="143" t="str">
        <f t="shared" ref="AH69:AN71" ca="1" si="512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$C69,
      INDIRECT("'Cash Out-" &amp; PROPER(TEXT($AG$3,"mmm yy")) &amp; "'!C:C"),
      0
    )
  ),
  "-"
)</f>
        <v>-</v>
      </c>
      <c r="AI69" s="143" t="str">
        <f t="shared" ca="1" si="512"/>
        <v>-</v>
      </c>
      <c r="AJ69" s="143" t="str">
        <f t="shared" ca="1" si="512"/>
        <v>-</v>
      </c>
      <c r="AK69" s="143" t="str">
        <f t="shared" ca="1" si="512"/>
        <v>-</v>
      </c>
      <c r="AL69" s="143" t="str">
        <f t="shared" ca="1" si="512"/>
        <v>-</v>
      </c>
      <c r="AM69" s="143" t="str">
        <f t="shared" ca="1" si="512"/>
        <v>-</v>
      </c>
      <c r="AN69" s="143" t="str">
        <f t="shared" ca="1" si="512"/>
        <v>-</v>
      </c>
      <c r="AO69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$C69,
      INDIRECT("'Cash Out-" &amp; PROPER(TEXT(AO$3,"mmm yy")) &amp; "'!C:C"),
      0
    )
  ),
  "-"
)</f>
        <v>-</v>
      </c>
      <c r="AP69" s="143" t="str">
        <f t="shared" ref="AP69:AV71" ca="1" si="513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$C69,
      INDIRECT("'Cash Out-" &amp; PROPER(TEXT($AO$3,"mmm yy")) &amp; "'!C:C"),
      0
    )
  ),
  "-"
)</f>
        <v>-</v>
      </c>
      <c r="AQ69" s="143" t="str">
        <f t="shared" ca="1" si="513"/>
        <v>-</v>
      </c>
      <c r="AR69" s="143" t="str">
        <f t="shared" ca="1" si="513"/>
        <v>-</v>
      </c>
      <c r="AS69" s="143" t="str">
        <f t="shared" ca="1" si="513"/>
        <v>-</v>
      </c>
      <c r="AT69" s="143" t="str">
        <f t="shared" ca="1" si="513"/>
        <v>-</v>
      </c>
      <c r="AU69" s="143" t="str">
        <f t="shared" ca="1" si="513"/>
        <v>-</v>
      </c>
      <c r="AV69" s="143" t="str">
        <f t="shared" ca="1" si="513"/>
        <v>-</v>
      </c>
      <c r="AW69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$C69,
      INDIRECT("'Cash Out-" &amp; PROPER(TEXT(AW$3,"mmm yy")) &amp; "'!C:C"),
      0
    )
  ),
  "-"
)</f>
        <v>-</v>
      </c>
      <c r="AX69" s="143" t="str">
        <f t="shared" ref="AX69:BD71" ca="1" si="514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$C69,
      INDIRECT("'Cash Out-" &amp; PROPER(TEXT($AW$3,"mmm yy")) &amp; "'!C:C"),
      0
    )
  ),
  "-"
)</f>
        <v>-</v>
      </c>
      <c r="AY69" s="143" t="str">
        <f t="shared" ca="1" si="514"/>
        <v>-</v>
      </c>
      <c r="AZ69" s="143" t="str">
        <f t="shared" ca="1" si="514"/>
        <v>-</v>
      </c>
      <c r="BA69" s="143" t="str">
        <f t="shared" ca="1" si="514"/>
        <v>-</v>
      </c>
      <c r="BB69" s="143" t="str">
        <f t="shared" ca="1" si="514"/>
        <v>-</v>
      </c>
      <c r="BC69" s="143" t="str">
        <f t="shared" ca="1" si="514"/>
        <v>-</v>
      </c>
      <c r="BD69" s="143" t="str">
        <f t="shared" ca="1" si="514"/>
        <v>-</v>
      </c>
      <c r="BE69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$C69,
      INDIRECT("'Cash Out-" &amp; PROPER(TEXT(BE$3,"mmm yy")) &amp; "'!C:C"),
      0
    )
  ),
  "-"
)</f>
        <v>-</v>
      </c>
      <c r="BF69" s="143" t="str">
        <f t="shared" ref="BF69:BL71" ca="1" si="515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$C69,
      INDIRECT("'Cash Out-" &amp; PROPER(TEXT($BE$3,"mmm yy")) &amp; "'!C:C"),
      0
    )
  ),
  "-"
)</f>
        <v>-</v>
      </c>
      <c r="BG69" s="143" t="str">
        <f t="shared" ca="1" si="515"/>
        <v>-</v>
      </c>
      <c r="BH69" s="143" t="str">
        <f t="shared" ca="1" si="515"/>
        <v>-</v>
      </c>
      <c r="BI69" s="143" t="str">
        <f t="shared" ca="1" si="515"/>
        <v>-</v>
      </c>
      <c r="BJ69" s="143" t="str">
        <f t="shared" ca="1" si="515"/>
        <v>-</v>
      </c>
      <c r="BK69" s="143" t="str">
        <f t="shared" ca="1" si="515"/>
        <v>-</v>
      </c>
      <c r="BL69" s="143" t="str">
        <f t="shared" ca="1" si="515"/>
        <v>-</v>
      </c>
      <c r="BM69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$C69,
      INDIRECT("'Cash Out-" &amp; PROPER(TEXT(BM$3,"mmm yy")) &amp; "'!C:C"),
      0
    )
  ),
  "-"
)</f>
        <v>-</v>
      </c>
      <c r="BN69" s="143" t="str">
        <f t="shared" ref="BN69:BT71" ca="1" si="516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$C69,
      INDIRECT("'Cash Out-" &amp; PROPER(TEXT($BM$3,"mmm yy")) &amp; "'!C:C"),
      0
    )
  ),
  "-"
)</f>
        <v>-</v>
      </c>
      <c r="BO69" s="143" t="str">
        <f t="shared" ca="1" si="516"/>
        <v>-</v>
      </c>
      <c r="BP69" s="143" t="str">
        <f t="shared" ca="1" si="516"/>
        <v>-</v>
      </c>
      <c r="BQ69" s="143" t="str">
        <f t="shared" ca="1" si="516"/>
        <v>-</v>
      </c>
      <c r="BR69" s="143" t="str">
        <f t="shared" ca="1" si="516"/>
        <v>-</v>
      </c>
      <c r="BS69" s="143" t="str">
        <f t="shared" ca="1" si="516"/>
        <v>-</v>
      </c>
      <c r="BT69" s="143" t="str">
        <f t="shared" ca="1" si="516"/>
        <v>-</v>
      </c>
      <c r="BU69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$C69,
      INDIRECT("'Cash Out-" &amp; PROPER(TEXT(BU$3,"mmm yy")) &amp; "'!C:C"),
      0
    )
  ),
  "-"
)</f>
        <v>-</v>
      </c>
      <c r="BV69" s="143" t="str">
        <f t="shared" ref="BV69:CB71" ca="1" si="517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$C69,
      INDIRECT("'Cash Out-" &amp; PROPER(TEXT($BU$3,"mmm yy")) &amp; "'!C:C"),
      0
    )
  ),
  "-"
)</f>
        <v>-</v>
      </c>
      <c r="BW69" s="143" t="str">
        <f t="shared" ca="1" si="517"/>
        <v>-</v>
      </c>
      <c r="BX69" s="143" t="str">
        <f t="shared" ca="1" si="517"/>
        <v>-</v>
      </c>
      <c r="BY69" s="143" t="str">
        <f t="shared" ca="1" si="517"/>
        <v>-</v>
      </c>
      <c r="BZ69" s="143" t="str">
        <f t="shared" ca="1" si="517"/>
        <v>-</v>
      </c>
      <c r="CA69" s="143" t="str">
        <f t="shared" ca="1" si="517"/>
        <v>-</v>
      </c>
      <c r="CB69" s="143" t="str">
        <f t="shared" ca="1" si="517"/>
        <v>-</v>
      </c>
      <c r="CC69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$C69,
      INDIRECT("'Cash Out-" &amp; PROPER(TEXT(CC$3,"mmm yy")) &amp; "'!C:C"),
      0
    )
  ),
  "-"
)</f>
        <v>-</v>
      </c>
      <c r="CD69" s="143" t="str">
        <f t="shared" ref="CD69:CJ71" ca="1" si="518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$C69,
      INDIRECT("'Cash Out-" &amp; PROPER(TEXT($CC$3,"mmm yy")) &amp; "'!C:C"),
      0
    )
  ),
  "-"
)</f>
        <v>-</v>
      </c>
      <c r="CE69" s="143" t="str">
        <f t="shared" ca="1" si="518"/>
        <v>-</v>
      </c>
      <c r="CF69" s="143" t="str">
        <f t="shared" ca="1" si="518"/>
        <v>-</v>
      </c>
      <c r="CG69" s="143" t="str">
        <f t="shared" ca="1" si="518"/>
        <v>-</v>
      </c>
      <c r="CH69" s="143" t="str">
        <f t="shared" ca="1" si="518"/>
        <v>-</v>
      </c>
      <c r="CI69" s="143" t="str">
        <f t="shared" ca="1" si="518"/>
        <v>-</v>
      </c>
      <c r="CJ69" s="143" t="str">
        <f t="shared" ca="1" si="518"/>
        <v>-</v>
      </c>
      <c r="CK69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$C69,
      INDIRECT("'Cash Out-" &amp; PROPER(TEXT(CK$3,"mmm yy")) &amp; "'!C:C"),
      0
    )
  ),
  "-"
)</f>
        <v>-</v>
      </c>
      <c r="CL69" s="143" t="str">
        <f t="shared" ref="CL69:CR71" ca="1" si="519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$C69,
      INDIRECT("'Cash Out-" &amp; PROPER(TEXT($CK$3,"mmm yy")) &amp; "'!C:C"),
      0
    )
  ),
  "-"
)</f>
        <v>-</v>
      </c>
      <c r="CM69" s="143" t="str">
        <f t="shared" ca="1" si="519"/>
        <v>-</v>
      </c>
      <c r="CN69" s="143" t="str">
        <f t="shared" ca="1" si="519"/>
        <v>-</v>
      </c>
      <c r="CO69" s="143" t="str">
        <f t="shared" ca="1" si="519"/>
        <v>-</v>
      </c>
      <c r="CP69" s="143" t="str">
        <f t="shared" ca="1" si="519"/>
        <v>-</v>
      </c>
      <c r="CQ69" s="143" t="str">
        <f t="shared" ca="1" si="519"/>
        <v>-</v>
      </c>
      <c r="CR69" s="143" t="str">
        <f t="shared" ca="1" si="519"/>
        <v>-</v>
      </c>
      <c r="CS69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$C69,
      INDIRECT("'Cash Out-" &amp; PROPER(TEXT(CS$3,"mmm yy")) &amp; "'!C:C"),
      0
    )
  ),
  "-"
)</f>
        <v>-</v>
      </c>
      <c r="CT69" s="142" t="str">
        <f t="shared" ref="CT69:CZ71" ca="1" si="520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$C69,
      INDIRECT("'Cash Out-" &amp; PROPER(TEXT($CS$3,"mmm yy")) &amp; "'!C:C"),
      0
    )
  ),
  "-"
)</f>
        <v>-</v>
      </c>
      <c r="CU69" s="143" t="str">
        <f t="shared" ca="1" si="520"/>
        <v>-</v>
      </c>
      <c r="CV69" s="143" t="str">
        <f t="shared" ca="1" si="520"/>
        <v>-</v>
      </c>
      <c r="CW69" s="143" t="str">
        <f t="shared" ca="1" si="520"/>
        <v>-</v>
      </c>
      <c r="CX69" s="143" t="str">
        <f t="shared" ca="1" si="520"/>
        <v>-</v>
      </c>
      <c r="CY69" s="143" t="str">
        <f t="shared" ca="1" si="520"/>
        <v>-</v>
      </c>
      <c r="CZ69" s="141" t="str">
        <f t="shared" ca="1" si="520"/>
        <v>-</v>
      </c>
      <c r="DA69" s="130"/>
    </row>
    <row r="70" spans="3:105" outlineLevel="1">
      <c r="C70" s="80"/>
      <c r="D70" s="92" t="s">
        <v>197</v>
      </c>
      <c r="E70" s="141">
        <f t="shared" ca="1" si="460"/>
        <v>0</v>
      </c>
      <c r="F70" s="142">
        <f t="shared" ca="1" si="461"/>
        <v>0</v>
      </c>
      <c r="G70" s="141">
        <f t="shared" ca="1" si="462"/>
        <v>0</v>
      </c>
      <c r="H70" s="130"/>
      <c r="I70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$C70,
      INDIRECT("'Cash Out-" &amp; PROPER(TEXT(I$3,"mmm yy")) &amp; "'!C:C"),
      0
    )
  ),
  "-"
)</f>
        <v>-</v>
      </c>
      <c r="J70" s="143" t="str">
        <f t="shared" ca="1" si="509"/>
        <v>-</v>
      </c>
      <c r="K70" s="143" t="str">
        <f t="shared" ca="1" si="509"/>
        <v>-</v>
      </c>
      <c r="L70" s="143" t="str">
        <f t="shared" ca="1" si="509"/>
        <v>-</v>
      </c>
      <c r="M70" s="143" t="str">
        <f t="shared" ca="1" si="509"/>
        <v>-</v>
      </c>
      <c r="N70" s="143" t="str">
        <f t="shared" ca="1" si="509"/>
        <v>-</v>
      </c>
      <c r="O70" s="143" t="str">
        <f t="shared" ca="1" si="509"/>
        <v>-</v>
      </c>
      <c r="P70" s="143" t="str">
        <f t="shared" ca="1" si="509"/>
        <v>-</v>
      </c>
      <c r="Q70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$C70,
      INDIRECT("'Cash Out-" &amp; PROPER(TEXT(Q$3,"mmm yy")) &amp; "'!C:C"),
      0
    )
  ),
  "-"
)</f>
        <v>-</v>
      </c>
      <c r="R70" s="143" t="str">
        <f t="shared" ca="1" si="510"/>
        <v>-</v>
      </c>
      <c r="S70" s="143" t="str">
        <f t="shared" ca="1" si="510"/>
        <v>-</v>
      </c>
      <c r="T70" s="143" t="str">
        <f t="shared" ca="1" si="510"/>
        <v>-</v>
      </c>
      <c r="U70" s="143" t="str">
        <f t="shared" ca="1" si="510"/>
        <v>-</v>
      </c>
      <c r="V70" s="143" t="str">
        <f t="shared" ca="1" si="510"/>
        <v>-</v>
      </c>
      <c r="W70" s="143" t="str">
        <f t="shared" ca="1" si="510"/>
        <v>-</v>
      </c>
      <c r="X70" s="143" t="str">
        <f t="shared" ca="1" si="510"/>
        <v>-</v>
      </c>
      <c r="Y70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$C70,
      INDIRECT("'Cash Out-" &amp; PROPER(TEXT(Y$3,"mmm yy")) &amp; "'!C:C"),
      0
    )
  ),
  "-"
)</f>
        <v>-</v>
      </c>
      <c r="Z70" s="143" t="str">
        <f t="shared" ca="1" si="511"/>
        <v>-</v>
      </c>
      <c r="AA70" s="143" t="str">
        <f t="shared" ca="1" si="511"/>
        <v>-</v>
      </c>
      <c r="AB70" s="143" t="str">
        <f t="shared" ca="1" si="511"/>
        <v>-</v>
      </c>
      <c r="AC70" s="143" t="str">
        <f t="shared" ca="1" si="511"/>
        <v>-</v>
      </c>
      <c r="AD70" s="143" t="str">
        <f t="shared" ca="1" si="511"/>
        <v>-</v>
      </c>
      <c r="AE70" s="143" t="str">
        <f t="shared" ca="1" si="511"/>
        <v>-</v>
      </c>
      <c r="AF70" s="143" t="str">
        <f t="shared" ca="1" si="511"/>
        <v>-</v>
      </c>
      <c r="AG70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$C70,
      INDIRECT("'Cash Out-" &amp; PROPER(TEXT(AG$3,"mmm yy")) &amp; "'!C:C"),
      0
    )
  ),
  "-"
)</f>
        <v>-</v>
      </c>
      <c r="AH70" s="143" t="str">
        <f t="shared" ca="1" si="512"/>
        <v>-</v>
      </c>
      <c r="AI70" s="143" t="str">
        <f t="shared" ca="1" si="512"/>
        <v>-</v>
      </c>
      <c r="AJ70" s="143" t="str">
        <f t="shared" ca="1" si="512"/>
        <v>-</v>
      </c>
      <c r="AK70" s="143" t="str">
        <f t="shared" ca="1" si="512"/>
        <v>-</v>
      </c>
      <c r="AL70" s="143" t="str">
        <f t="shared" ca="1" si="512"/>
        <v>-</v>
      </c>
      <c r="AM70" s="143" t="str">
        <f t="shared" ca="1" si="512"/>
        <v>-</v>
      </c>
      <c r="AN70" s="143" t="str">
        <f t="shared" ca="1" si="512"/>
        <v>-</v>
      </c>
      <c r="AO70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$C70,
      INDIRECT("'Cash Out-" &amp; PROPER(TEXT(AO$3,"mmm yy")) &amp; "'!C:C"),
      0
    )
  ),
  "-"
)</f>
        <v>-</v>
      </c>
      <c r="AP70" s="143" t="str">
        <f t="shared" ca="1" si="513"/>
        <v>-</v>
      </c>
      <c r="AQ70" s="143" t="str">
        <f t="shared" ca="1" si="513"/>
        <v>-</v>
      </c>
      <c r="AR70" s="143" t="str">
        <f t="shared" ca="1" si="513"/>
        <v>-</v>
      </c>
      <c r="AS70" s="143" t="str">
        <f t="shared" ca="1" si="513"/>
        <v>-</v>
      </c>
      <c r="AT70" s="143" t="str">
        <f t="shared" ca="1" si="513"/>
        <v>-</v>
      </c>
      <c r="AU70" s="143" t="str">
        <f t="shared" ca="1" si="513"/>
        <v>-</v>
      </c>
      <c r="AV70" s="143" t="str">
        <f t="shared" ca="1" si="513"/>
        <v>-</v>
      </c>
      <c r="AW70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$C70,
      INDIRECT("'Cash Out-" &amp; PROPER(TEXT(AW$3,"mmm yy")) &amp; "'!C:C"),
      0
    )
  ),
  "-"
)</f>
        <v>-</v>
      </c>
      <c r="AX70" s="143" t="str">
        <f t="shared" ca="1" si="514"/>
        <v>-</v>
      </c>
      <c r="AY70" s="143" t="str">
        <f t="shared" ca="1" si="514"/>
        <v>-</v>
      </c>
      <c r="AZ70" s="143" t="str">
        <f t="shared" ca="1" si="514"/>
        <v>-</v>
      </c>
      <c r="BA70" s="143" t="str">
        <f t="shared" ca="1" si="514"/>
        <v>-</v>
      </c>
      <c r="BB70" s="143" t="str">
        <f t="shared" ca="1" si="514"/>
        <v>-</v>
      </c>
      <c r="BC70" s="143" t="str">
        <f t="shared" ca="1" si="514"/>
        <v>-</v>
      </c>
      <c r="BD70" s="143" t="str">
        <f t="shared" ca="1" si="514"/>
        <v>-</v>
      </c>
      <c r="BE70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$C70,
      INDIRECT("'Cash Out-" &amp; PROPER(TEXT(BE$3,"mmm yy")) &amp; "'!C:C"),
      0
    )
  ),
  "-"
)</f>
        <v>-</v>
      </c>
      <c r="BF70" s="143" t="str">
        <f t="shared" ca="1" si="515"/>
        <v>-</v>
      </c>
      <c r="BG70" s="143" t="str">
        <f t="shared" ca="1" si="515"/>
        <v>-</v>
      </c>
      <c r="BH70" s="143" t="str">
        <f t="shared" ca="1" si="515"/>
        <v>-</v>
      </c>
      <c r="BI70" s="143" t="str">
        <f t="shared" ca="1" si="515"/>
        <v>-</v>
      </c>
      <c r="BJ70" s="143" t="str">
        <f t="shared" ca="1" si="515"/>
        <v>-</v>
      </c>
      <c r="BK70" s="143" t="str">
        <f t="shared" ca="1" si="515"/>
        <v>-</v>
      </c>
      <c r="BL70" s="143" t="str">
        <f t="shared" ca="1" si="515"/>
        <v>-</v>
      </c>
      <c r="BM70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$C70,
      INDIRECT("'Cash Out-" &amp; PROPER(TEXT(BM$3,"mmm yy")) &amp; "'!C:C"),
      0
    )
  ),
  "-"
)</f>
        <v>-</v>
      </c>
      <c r="BN70" s="143" t="str">
        <f t="shared" ca="1" si="516"/>
        <v>-</v>
      </c>
      <c r="BO70" s="143" t="str">
        <f t="shared" ca="1" si="516"/>
        <v>-</v>
      </c>
      <c r="BP70" s="143" t="str">
        <f t="shared" ca="1" si="516"/>
        <v>-</v>
      </c>
      <c r="BQ70" s="143" t="str">
        <f t="shared" ca="1" si="516"/>
        <v>-</v>
      </c>
      <c r="BR70" s="143" t="str">
        <f t="shared" ca="1" si="516"/>
        <v>-</v>
      </c>
      <c r="BS70" s="143" t="str">
        <f t="shared" ca="1" si="516"/>
        <v>-</v>
      </c>
      <c r="BT70" s="143" t="str">
        <f t="shared" ca="1" si="516"/>
        <v>-</v>
      </c>
      <c r="BU70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$C70,
      INDIRECT("'Cash Out-" &amp; PROPER(TEXT(BU$3,"mmm yy")) &amp; "'!C:C"),
      0
    )
  ),
  "-"
)</f>
        <v>-</v>
      </c>
      <c r="BV70" s="143" t="str">
        <f t="shared" ca="1" si="517"/>
        <v>-</v>
      </c>
      <c r="BW70" s="143" t="str">
        <f t="shared" ca="1" si="517"/>
        <v>-</v>
      </c>
      <c r="BX70" s="143" t="str">
        <f t="shared" ca="1" si="517"/>
        <v>-</v>
      </c>
      <c r="BY70" s="143" t="str">
        <f t="shared" ca="1" si="517"/>
        <v>-</v>
      </c>
      <c r="BZ70" s="143" t="str">
        <f t="shared" ca="1" si="517"/>
        <v>-</v>
      </c>
      <c r="CA70" s="143" t="str">
        <f t="shared" ca="1" si="517"/>
        <v>-</v>
      </c>
      <c r="CB70" s="143" t="str">
        <f t="shared" ca="1" si="517"/>
        <v>-</v>
      </c>
      <c r="CC70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$C70,
      INDIRECT("'Cash Out-" &amp; PROPER(TEXT(CC$3,"mmm yy")) &amp; "'!C:C"),
      0
    )
  ),
  "-"
)</f>
        <v>-</v>
      </c>
      <c r="CD70" s="143" t="str">
        <f t="shared" ca="1" si="518"/>
        <v>-</v>
      </c>
      <c r="CE70" s="143" t="str">
        <f t="shared" ca="1" si="518"/>
        <v>-</v>
      </c>
      <c r="CF70" s="143" t="str">
        <f t="shared" ca="1" si="518"/>
        <v>-</v>
      </c>
      <c r="CG70" s="143" t="str">
        <f t="shared" ca="1" si="518"/>
        <v>-</v>
      </c>
      <c r="CH70" s="143" t="str">
        <f t="shared" ca="1" si="518"/>
        <v>-</v>
      </c>
      <c r="CI70" s="143" t="str">
        <f t="shared" ca="1" si="518"/>
        <v>-</v>
      </c>
      <c r="CJ70" s="143" t="str">
        <f t="shared" ca="1" si="518"/>
        <v>-</v>
      </c>
      <c r="CK70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$C70,
      INDIRECT("'Cash Out-" &amp; PROPER(TEXT(CK$3,"mmm yy")) &amp; "'!C:C"),
      0
    )
  ),
  "-"
)</f>
        <v>-</v>
      </c>
      <c r="CL70" s="143" t="str">
        <f t="shared" ca="1" si="519"/>
        <v>-</v>
      </c>
      <c r="CM70" s="143" t="str">
        <f t="shared" ca="1" si="519"/>
        <v>-</v>
      </c>
      <c r="CN70" s="143" t="str">
        <f t="shared" ca="1" si="519"/>
        <v>-</v>
      </c>
      <c r="CO70" s="143" t="str">
        <f t="shared" ca="1" si="519"/>
        <v>-</v>
      </c>
      <c r="CP70" s="143" t="str">
        <f t="shared" ca="1" si="519"/>
        <v>-</v>
      </c>
      <c r="CQ70" s="143" t="str">
        <f t="shared" ca="1" si="519"/>
        <v>-</v>
      </c>
      <c r="CR70" s="143" t="str">
        <f t="shared" ca="1" si="519"/>
        <v>-</v>
      </c>
      <c r="CS70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$C70,
      INDIRECT("'Cash Out-" &amp; PROPER(TEXT(CS$3,"mmm yy")) &amp; "'!C:C"),
      0
    )
  ),
  "-"
)</f>
        <v>-</v>
      </c>
      <c r="CT70" s="142" t="str">
        <f t="shared" ca="1" si="520"/>
        <v>-</v>
      </c>
      <c r="CU70" s="143" t="str">
        <f t="shared" ca="1" si="520"/>
        <v>-</v>
      </c>
      <c r="CV70" s="143" t="str">
        <f t="shared" ca="1" si="520"/>
        <v>-</v>
      </c>
      <c r="CW70" s="143" t="str">
        <f t="shared" ca="1" si="520"/>
        <v>-</v>
      </c>
      <c r="CX70" s="143" t="str">
        <f t="shared" ca="1" si="520"/>
        <v>-</v>
      </c>
      <c r="CY70" s="143" t="str">
        <f t="shared" ca="1" si="520"/>
        <v>-</v>
      </c>
      <c r="CZ70" s="141" t="str">
        <f t="shared" ca="1" si="520"/>
        <v>-</v>
      </c>
      <c r="DA70" s="130"/>
    </row>
    <row r="71" spans="3:105" outlineLevel="1">
      <c r="C71" s="80"/>
      <c r="D71" s="92" t="s">
        <v>198</v>
      </c>
      <c r="E71" s="141">
        <f t="shared" ca="1" si="460"/>
        <v>0</v>
      </c>
      <c r="F71" s="142">
        <f t="shared" ca="1" si="461"/>
        <v>0</v>
      </c>
      <c r="G71" s="141">
        <f t="shared" ca="1" si="462"/>
        <v>0</v>
      </c>
      <c r="H71" s="130"/>
      <c r="I71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$C71,
      INDIRECT("'Cash Out-" &amp; PROPER(TEXT(I$3,"mmm yy")) &amp; "'!C:C"),
      0
    )
  ),
  "-"
)</f>
        <v>-</v>
      </c>
      <c r="J71" s="143" t="str">
        <f t="shared" ca="1" si="509"/>
        <v>-</v>
      </c>
      <c r="K71" s="143" t="str">
        <f t="shared" ca="1" si="509"/>
        <v>-</v>
      </c>
      <c r="L71" s="143" t="str">
        <f t="shared" ca="1" si="509"/>
        <v>-</v>
      </c>
      <c r="M71" s="143" t="str">
        <f t="shared" ca="1" si="509"/>
        <v>-</v>
      </c>
      <c r="N71" s="143" t="str">
        <f t="shared" ca="1" si="509"/>
        <v>-</v>
      </c>
      <c r="O71" s="143" t="str">
        <f t="shared" ca="1" si="509"/>
        <v>-</v>
      </c>
      <c r="P71" s="143" t="str">
        <f t="shared" ca="1" si="509"/>
        <v>-</v>
      </c>
      <c r="Q71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$C71,
      INDIRECT("'Cash Out-" &amp; PROPER(TEXT(Q$3,"mmm yy")) &amp; "'!C:C"),
      0
    )
  ),
  "-"
)</f>
        <v>-</v>
      </c>
      <c r="R71" s="143" t="str">
        <f t="shared" ca="1" si="510"/>
        <v>-</v>
      </c>
      <c r="S71" s="143" t="str">
        <f t="shared" ca="1" si="510"/>
        <v>-</v>
      </c>
      <c r="T71" s="143" t="str">
        <f t="shared" ca="1" si="510"/>
        <v>-</v>
      </c>
      <c r="U71" s="143" t="str">
        <f t="shared" ca="1" si="510"/>
        <v>-</v>
      </c>
      <c r="V71" s="143" t="str">
        <f t="shared" ca="1" si="510"/>
        <v>-</v>
      </c>
      <c r="W71" s="143" t="str">
        <f t="shared" ca="1" si="510"/>
        <v>-</v>
      </c>
      <c r="X71" s="143" t="str">
        <f t="shared" ca="1" si="510"/>
        <v>-</v>
      </c>
      <c r="Y71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$C71,
      INDIRECT("'Cash Out-" &amp; PROPER(TEXT(Y$3,"mmm yy")) &amp; "'!C:C"),
      0
    )
  ),
  "-"
)</f>
        <v>-</v>
      </c>
      <c r="Z71" s="143" t="str">
        <f t="shared" ca="1" si="511"/>
        <v>-</v>
      </c>
      <c r="AA71" s="143" t="str">
        <f t="shared" ca="1" si="511"/>
        <v>-</v>
      </c>
      <c r="AB71" s="143" t="str">
        <f t="shared" ca="1" si="511"/>
        <v>-</v>
      </c>
      <c r="AC71" s="143" t="str">
        <f t="shared" ca="1" si="511"/>
        <v>-</v>
      </c>
      <c r="AD71" s="143" t="str">
        <f t="shared" ca="1" si="511"/>
        <v>-</v>
      </c>
      <c r="AE71" s="143" t="str">
        <f t="shared" ca="1" si="511"/>
        <v>-</v>
      </c>
      <c r="AF71" s="143" t="str">
        <f t="shared" ca="1" si="511"/>
        <v>-</v>
      </c>
      <c r="AG71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$C71,
      INDIRECT("'Cash Out-" &amp; PROPER(TEXT(AG$3,"mmm yy")) &amp; "'!C:C"),
      0
    )
  ),
  "-"
)</f>
        <v>-</v>
      </c>
      <c r="AH71" s="143" t="str">
        <f t="shared" ca="1" si="512"/>
        <v>-</v>
      </c>
      <c r="AI71" s="143" t="str">
        <f t="shared" ca="1" si="512"/>
        <v>-</v>
      </c>
      <c r="AJ71" s="143" t="str">
        <f t="shared" ca="1" si="512"/>
        <v>-</v>
      </c>
      <c r="AK71" s="143" t="str">
        <f t="shared" ca="1" si="512"/>
        <v>-</v>
      </c>
      <c r="AL71" s="143" t="str">
        <f t="shared" ca="1" si="512"/>
        <v>-</v>
      </c>
      <c r="AM71" s="143" t="str">
        <f t="shared" ca="1" si="512"/>
        <v>-</v>
      </c>
      <c r="AN71" s="143" t="str">
        <f t="shared" ca="1" si="512"/>
        <v>-</v>
      </c>
      <c r="AO71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$C71,
      INDIRECT("'Cash Out-" &amp; PROPER(TEXT(AO$3,"mmm yy")) &amp; "'!C:C"),
      0
    )
  ),
  "-"
)</f>
        <v>-</v>
      </c>
      <c r="AP71" s="143" t="str">
        <f t="shared" ca="1" si="513"/>
        <v>-</v>
      </c>
      <c r="AQ71" s="143" t="str">
        <f t="shared" ca="1" si="513"/>
        <v>-</v>
      </c>
      <c r="AR71" s="143" t="str">
        <f t="shared" ca="1" si="513"/>
        <v>-</v>
      </c>
      <c r="AS71" s="143" t="str">
        <f t="shared" ca="1" si="513"/>
        <v>-</v>
      </c>
      <c r="AT71" s="143" t="str">
        <f t="shared" ca="1" si="513"/>
        <v>-</v>
      </c>
      <c r="AU71" s="143" t="str">
        <f t="shared" ca="1" si="513"/>
        <v>-</v>
      </c>
      <c r="AV71" s="143" t="str">
        <f t="shared" ca="1" si="513"/>
        <v>-</v>
      </c>
      <c r="AW71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$C71,
      INDIRECT("'Cash Out-" &amp; PROPER(TEXT(AW$3,"mmm yy")) &amp; "'!C:C"),
      0
    )
  ),
  "-"
)</f>
        <v>-</v>
      </c>
      <c r="AX71" s="143" t="str">
        <f t="shared" ca="1" si="514"/>
        <v>-</v>
      </c>
      <c r="AY71" s="143" t="str">
        <f t="shared" ca="1" si="514"/>
        <v>-</v>
      </c>
      <c r="AZ71" s="143" t="str">
        <f t="shared" ca="1" si="514"/>
        <v>-</v>
      </c>
      <c r="BA71" s="143" t="str">
        <f t="shared" ca="1" si="514"/>
        <v>-</v>
      </c>
      <c r="BB71" s="143" t="str">
        <f t="shared" ca="1" si="514"/>
        <v>-</v>
      </c>
      <c r="BC71" s="143" t="str">
        <f t="shared" ca="1" si="514"/>
        <v>-</v>
      </c>
      <c r="BD71" s="143" t="str">
        <f t="shared" ca="1" si="514"/>
        <v>-</v>
      </c>
      <c r="BE71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$C71,
      INDIRECT("'Cash Out-" &amp; PROPER(TEXT(BE$3,"mmm yy")) &amp; "'!C:C"),
      0
    )
  ),
  "-"
)</f>
        <v>-</v>
      </c>
      <c r="BF71" s="143" t="str">
        <f t="shared" ca="1" si="515"/>
        <v>-</v>
      </c>
      <c r="BG71" s="143" t="str">
        <f t="shared" ca="1" si="515"/>
        <v>-</v>
      </c>
      <c r="BH71" s="143" t="str">
        <f t="shared" ca="1" si="515"/>
        <v>-</v>
      </c>
      <c r="BI71" s="143" t="str">
        <f t="shared" ca="1" si="515"/>
        <v>-</v>
      </c>
      <c r="BJ71" s="143" t="str">
        <f t="shared" ca="1" si="515"/>
        <v>-</v>
      </c>
      <c r="BK71" s="143" t="str">
        <f t="shared" ca="1" si="515"/>
        <v>-</v>
      </c>
      <c r="BL71" s="143" t="str">
        <f t="shared" ca="1" si="515"/>
        <v>-</v>
      </c>
      <c r="BM71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$C71,
      INDIRECT("'Cash Out-" &amp; PROPER(TEXT(BM$3,"mmm yy")) &amp; "'!C:C"),
      0
    )
  ),
  "-"
)</f>
        <v>-</v>
      </c>
      <c r="BN71" s="143" t="str">
        <f t="shared" ca="1" si="516"/>
        <v>-</v>
      </c>
      <c r="BO71" s="143" t="str">
        <f t="shared" ca="1" si="516"/>
        <v>-</v>
      </c>
      <c r="BP71" s="143" t="str">
        <f t="shared" ca="1" si="516"/>
        <v>-</v>
      </c>
      <c r="BQ71" s="143" t="str">
        <f t="shared" ca="1" si="516"/>
        <v>-</v>
      </c>
      <c r="BR71" s="143" t="str">
        <f t="shared" ca="1" si="516"/>
        <v>-</v>
      </c>
      <c r="BS71" s="143" t="str">
        <f t="shared" ca="1" si="516"/>
        <v>-</v>
      </c>
      <c r="BT71" s="143" t="str">
        <f t="shared" ca="1" si="516"/>
        <v>-</v>
      </c>
      <c r="BU71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$C71,
      INDIRECT("'Cash Out-" &amp; PROPER(TEXT(BU$3,"mmm yy")) &amp; "'!C:C"),
      0
    )
  ),
  "-"
)</f>
        <v>-</v>
      </c>
      <c r="BV71" s="143" t="str">
        <f t="shared" ca="1" si="517"/>
        <v>-</v>
      </c>
      <c r="BW71" s="143" t="str">
        <f t="shared" ca="1" si="517"/>
        <v>-</v>
      </c>
      <c r="BX71" s="143" t="str">
        <f t="shared" ca="1" si="517"/>
        <v>-</v>
      </c>
      <c r="BY71" s="143" t="str">
        <f t="shared" ca="1" si="517"/>
        <v>-</v>
      </c>
      <c r="BZ71" s="143" t="str">
        <f t="shared" ca="1" si="517"/>
        <v>-</v>
      </c>
      <c r="CA71" s="143" t="str">
        <f t="shared" ca="1" si="517"/>
        <v>-</v>
      </c>
      <c r="CB71" s="143" t="str">
        <f t="shared" ca="1" si="517"/>
        <v>-</v>
      </c>
      <c r="CC71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$C71,
      INDIRECT("'Cash Out-" &amp; PROPER(TEXT(CC$3,"mmm yy")) &amp; "'!C:C"),
      0
    )
  ),
  "-"
)</f>
        <v>-</v>
      </c>
      <c r="CD71" s="143" t="str">
        <f t="shared" ca="1" si="518"/>
        <v>-</v>
      </c>
      <c r="CE71" s="143" t="str">
        <f t="shared" ca="1" si="518"/>
        <v>-</v>
      </c>
      <c r="CF71" s="143" t="str">
        <f t="shared" ca="1" si="518"/>
        <v>-</v>
      </c>
      <c r="CG71" s="143" t="str">
        <f t="shared" ca="1" si="518"/>
        <v>-</v>
      </c>
      <c r="CH71" s="143" t="str">
        <f t="shared" ca="1" si="518"/>
        <v>-</v>
      </c>
      <c r="CI71" s="143" t="str">
        <f t="shared" ca="1" si="518"/>
        <v>-</v>
      </c>
      <c r="CJ71" s="143" t="str">
        <f t="shared" ca="1" si="518"/>
        <v>-</v>
      </c>
      <c r="CK71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$C71,
      INDIRECT("'Cash Out-" &amp; PROPER(TEXT(CK$3,"mmm yy")) &amp; "'!C:C"),
      0
    )
  ),
  "-"
)</f>
        <v>-</v>
      </c>
      <c r="CL71" s="143" t="str">
        <f t="shared" ca="1" si="519"/>
        <v>-</v>
      </c>
      <c r="CM71" s="143" t="str">
        <f t="shared" ca="1" si="519"/>
        <v>-</v>
      </c>
      <c r="CN71" s="143" t="str">
        <f t="shared" ca="1" si="519"/>
        <v>-</v>
      </c>
      <c r="CO71" s="143" t="str">
        <f t="shared" ca="1" si="519"/>
        <v>-</v>
      </c>
      <c r="CP71" s="143" t="str">
        <f t="shared" ca="1" si="519"/>
        <v>-</v>
      </c>
      <c r="CQ71" s="143" t="str">
        <f t="shared" ca="1" si="519"/>
        <v>-</v>
      </c>
      <c r="CR71" s="143" t="str">
        <f t="shared" ca="1" si="519"/>
        <v>-</v>
      </c>
      <c r="CS71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$C71,
      INDIRECT("'Cash Out-" &amp; PROPER(TEXT(CS$3,"mmm yy")) &amp; "'!C:C"),
      0
    )
  ),
  "-"
)</f>
        <v>-</v>
      </c>
      <c r="CT71" s="142" t="str">
        <f t="shared" ca="1" si="520"/>
        <v>-</v>
      </c>
      <c r="CU71" s="143" t="str">
        <f t="shared" ca="1" si="520"/>
        <v>-</v>
      </c>
      <c r="CV71" s="143" t="str">
        <f t="shared" ca="1" si="520"/>
        <v>-</v>
      </c>
      <c r="CW71" s="143" t="str">
        <f t="shared" ca="1" si="520"/>
        <v>-</v>
      </c>
      <c r="CX71" s="143" t="str">
        <f t="shared" ca="1" si="520"/>
        <v>-</v>
      </c>
      <c r="CY71" s="143" t="str">
        <f t="shared" ca="1" si="520"/>
        <v>-</v>
      </c>
      <c r="CZ71" s="141" t="str">
        <f t="shared" ca="1" si="520"/>
        <v>-</v>
      </c>
      <c r="DA71" s="130"/>
    </row>
    <row r="72" spans="3:105" s="297" customFormat="1" outlineLevel="1">
      <c r="C72" s="295"/>
      <c r="D72" s="78" t="s">
        <v>200</v>
      </c>
      <c r="E72" s="300">
        <f t="shared" ca="1" si="460"/>
        <v>0</v>
      </c>
      <c r="F72" s="301">
        <f t="shared" ca="1" si="461"/>
        <v>0</v>
      </c>
      <c r="G72" s="300">
        <f t="shared" ca="1" si="462"/>
        <v>0</v>
      </c>
      <c r="H72" s="296"/>
      <c r="I72" s="301">
        <f t="shared" ref="I72" ca="1" si="521">SUBTOTAL(9,I73:I74)</f>
        <v>0</v>
      </c>
      <c r="J72" s="302">
        <f ca="1">SUBTOTAL(9,J73:J74)</f>
        <v>0</v>
      </c>
      <c r="K72" s="302">
        <f t="shared" ref="K72:Q72" ca="1" si="522">SUBTOTAL(9,K73:K74)</f>
        <v>0</v>
      </c>
      <c r="L72" s="302">
        <f t="shared" ca="1" si="522"/>
        <v>0</v>
      </c>
      <c r="M72" s="302">
        <f t="shared" ca="1" si="522"/>
        <v>0</v>
      </c>
      <c r="N72" s="302">
        <f t="shared" ca="1" si="522"/>
        <v>0</v>
      </c>
      <c r="O72" s="302">
        <f t="shared" ca="1" si="522"/>
        <v>0</v>
      </c>
      <c r="P72" s="302">
        <f t="shared" ca="1" si="522"/>
        <v>0</v>
      </c>
      <c r="Q72" s="302">
        <f t="shared" ca="1" si="522"/>
        <v>0</v>
      </c>
      <c r="R72" s="302">
        <f ca="1">SUBTOTAL(9,R73:R74)</f>
        <v>0</v>
      </c>
      <c r="S72" s="302">
        <f t="shared" ref="S72:Y72" ca="1" si="523">SUBTOTAL(9,S73:S74)</f>
        <v>0</v>
      </c>
      <c r="T72" s="302">
        <f t="shared" ca="1" si="523"/>
        <v>0</v>
      </c>
      <c r="U72" s="302">
        <f t="shared" ca="1" si="523"/>
        <v>0</v>
      </c>
      <c r="V72" s="302">
        <f t="shared" ca="1" si="523"/>
        <v>0</v>
      </c>
      <c r="W72" s="302">
        <f t="shared" ca="1" si="523"/>
        <v>0</v>
      </c>
      <c r="X72" s="302">
        <f t="shared" ca="1" si="523"/>
        <v>0</v>
      </c>
      <c r="Y72" s="302">
        <f t="shared" ca="1" si="523"/>
        <v>0</v>
      </c>
      <c r="Z72" s="302">
        <f ca="1">SUBTOTAL(9,Z73:Z74)</f>
        <v>0</v>
      </c>
      <c r="AA72" s="302">
        <f t="shared" ref="AA72:AG72" ca="1" si="524">SUBTOTAL(9,AA73:AA74)</f>
        <v>0</v>
      </c>
      <c r="AB72" s="302">
        <f t="shared" ca="1" si="524"/>
        <v>0</v>
      </c>
      <c r="AC72" s="302">
        <f t="shared" ca="1" si="524"/>
        <v>0</v>
      </c>
      <c r="AD72" s="302">
        <f t="shared" ca="1" si="524"/>
        <v>0</v>
      </c>
      <c r="AE72" s="302">
        <f t="shared" ca="1" si="524"/>
        <v>0</v>
      </c>
      <c r="AF72" s="302">
        <f t="shared" ca="1" si="524"/>
        <v>0</v>
      </c>
      <c r="AG72" s="302">
        <f t="shared" ca="1" si="524"/>
        <v>0</v>
      </c>
      <c r="AH72" s="302">
        <f ca="1">SUBTOTAL(9,AH73:AH74)</f>
        <v>0</v>
      </c>
      <c r="AI72" s="302">
        <f t="shared" ref="AI72:AO72" ca="1" si="525">SUBTOTAL(9,AI73:AI74)</f>
        <v>0</v>
      </c>
      <c r="AJ72" s="302">
        <f t="shared" ca="1" si="525"/>
        <v>0</v>
      </c>
      <c r="AK72" s="302">
        <f t="shared" ca="1" si="525"/>
        <v>0</v>
      </c>
      <c r="AL72" s="302">
        <f t="shared" ca="1" si="525"/>
        <v>0</v>
      </c>
      <c r="AM72" s="302">
        <f t="shared" ca="1" si="525"/>
        <v>0</v>
      </c>
      <c r="AN72" s="302">
        <f t="shared" ca="1" si="525"/>
        <v>0</v>
      </c>
      <c r="AO72" s="302">
        <f t="shared" ca="1" si="525"/>
        <v>0</v>
      </c>
      <c r="AP72" s="302">
        <f ca="1">SUBTOTAL(9,AP73:AP74)</f>
        <v>0</v>
      </c>
      <c r="AQ72" s="302">
        <f t="shared" ref="AQ72:AW72" ca="1" si="526">SUBTOTAL(9,AQ73:AQ74)</f>
        <v>0</v>
      </c>
      <c r="AR72" s="302">
        <f t="shared" ca="1" si="526"/>
        <v>0</v>
      </c>
      <c r="AS72" s="302">
        <f t="shared" ca="1" si="526"/>
        <v>0</v>
      </c>
      <c r="AT72" s="302">
        <f t="shared" ca="1" si="526"/>
        <v>0</v>
      </c>
      <c r="AU72" s="302">
        <f t="shared" ca="1" si="526"/>
        <v>0</v>
      </c>
      <c r="AV72" s="302">
        <f t="shared" ca="1" si="526"/>
        <v>0</v>
      </c>
      <c r="AW72" s="302">
        <f t="shared" ca="1" si="526"/>
        <v>0</v>
      </c>
      <c r="AX72" s="302">
        <f ca="1">SUBTOTAL(9,AX73:AX74)</f>
        <v>0</v>
      </c>
      <c r="AY72" s="302">
        <f t="shared" ref="AY72:BD72" ca="1" si="527">SUBTOTAL(9,AY73:AY74)</f>
        <v>0</v>
      </c>
      <c r="AZ72" s="302">
        <f t="shared" ca="1" si="527"/>
        <v>0</v>
      </c>
      <c r="BA72" s="302">
        <f t="shared" ca="1" si="527"/>
        <v>0</v>
      </c>
      <c r="BB72" s="302">
        <f t="shared" ca="1" si="527"/>
        <v>0</v>
      </c>
      <c r="BC72" s="302">
        <f t="shared" ca="1" si="527"/>
        <v>0</v>
      </c>
      <c r="BD72" s="302">
        <f t="shared" ca="1" si="527"/>
        <v>0</v>
      </c>
      <c r="BE72" s="302">
        <f t="shared" ref="BE72" ca="1" si="528">SUBTOTAL(9,BE73:BE74)</f>
        <v>0</v>
      </c>
      <c r="BF72" s="302">
        <f ca="1">SUBTOTAL(9,BF73:BF74)</f>
        <v>0</v>
      </c>
      <c r="BG72" s="302">
        <f t="shared" ref="BG72:BM72" ca="1" si="529">SUBTOTAL(9,BG73:BG74)</f>
        <v>0</v>
      </c>
      <c r="BH72" s="302">
        <f t="shared" ca="1" si="529"/>
        <v>0</v>
      </c>
      <c r="BI72" s="302">
        <f t="shared" ca="1" si="529"/>
        <v>0</v>
      </c>
      <c r="BJ72" s="302">
        <f t="shared" ca="1" si="529"/>
        <v>0</v>
      </c>
      <c r="BK72" s="302">
        <f t="shared" ca="1" si="529"/>
        <v>0</v>
      </c>
      <c r="BL72" s="302">
        <f t="shared" ca="1" si="529"/>
        <v>0</v>
      </c>
      <c r="BM72" s="302">
        <f t="shared" ca="1" si="529"/>
        <v>0</v>
      </c>
      <c r="BN72" s="302">
        <f ca="1">SUBTOTAL(9,BN73:BN74)</f>
        <v>0</v>
      </c>
      <c r="BO72" s="302">
        <f t="shared" ref="BO72" ca="1" si="530">SUBTOTAL(9,BO73:BO74)</f>
        <v>0</v>
      </c>
      <c r="BP72" s="302">
        <f t="shared" ref="BP72" ca="1" si="531">SUBTOTAL(9,BP73:BP74)</f>
        <v>0</v>
      </c>
      <c r="BQ72" s="302">
        <f t="shared" ref="BQ72" ca="1" si="532">SUBTOTAL(9,BQ73:BQ74)</f>
        <v>0</v>
      </c>
      <c r="BR72" s="302">
        <f t="shared" ref="BR72:BU72" ca="1" si="533">SUBTOTAL(9,BR73:BR74)</f>
        <v>0</v>
      </c>
      <c r="BS72" s="302">
        <f t="shared" ca="1" si="533"/>
        <v>0</v>
      </c>
      <c r="BT72" s="302">
        <f t="shared" ca="1" si="533"/>
        <v>0</v>
      </c>
      <c r="BU72" s="302">
        <f t="shared" ca="1" si="533"/>
        <v>0</v>
      </c>
      <c r="BV72" s="302">
        <f ca="1">SUBTOTAL(9,BV73:BV74)</f>
        <v>0</v>
      </c>
      <c r="BW72" s="302">
        <f t="shared" ref="BW72:CC72" ca="1" si="534">SUBTOTAL(9,BW73:BW74)</f>
        <v>0</v>
      </c>
      <c r="BX72" s="302">
        <f t="shared" ca="1" si="534"/>
        <v>0</v>
      </c>
      <c r="BY72" s="302">
        <f t="shared" ca="1" si="534"/>
        <v>0</v>
      </c>
      <c r="BZ72" s="302">
        <f t="shared" ca="1" si="534"/>
        <v>0</v>
      </c>
      <c r="CA72" s="302">
        <f t="shared" ca="1" si="534"/>
        <v>0</v>
      </c>
      <c r="CB72" s="302">
        <f t="shared" ca="1" si="534"/>
        <v>0</v>
      </c>
      <c r="CC72" s="302">
        <f t="shared" ca="1" si="534"/>
        <v>0</v>
      </c>
      <c r="CD72" s="302">
        <f ca="1">SUBTOTAL(9,CD73:CD74)</f>
        <v>0</v>
      </c>
      <c r="CE72" s="302">
        <f t="shared" ref="CE72:CK72" ca="1" si="535">SUBTOTAL(9,CE73:CE74)</f>
        <v>0</v>
      </c>
      <c r="CF72" s="302">
        <f t="shared" ca="1" si="535"/>
        <v>0</v>
      </c>
      <c r="CG72" s="302">
        <f t="shared" ca="1" si="535"/>
        <v>0</v>
      </c>
      <c r="CH72" s="302">
        <f t="shared" ca="1" si="535"/>
        <v>0</v>
      </c>
      <c r="CI72" s="302">
        <f t="shared" ca="1" si="535"/>
        <v>0</v>
      </c>
      <c r="CJ72" s="302">
        <f t="shared" ca="1" si="535"/>
        <v>0</v>
      </c>
      <c r="CK72" s="302">
        <f t="shared" ca="1" si="535"/>
        <v>0</v>
      </c>
      <c r="CL72" s="302">
        <f ca="1">SUBTOTAL(9,CL73:CL74)</f>
        <v>0</v>
      </c>
      <c r="CM72" s="302">
        <f t="shared" ref="CM72:CS72" ca="1" si="536">SUBTOTAL(9,CM73:CM74)</f>
        <v>0</v>
      </c>
      <c r="CN72" s="302">
        <f t="shared" ca="1" si="536"/>
        <v>0</v>
      </c>
      <c r="CO72" s="302">
        <f t="shared" ca="1" si="536"/>
        <v>0</v>
      </c>
      <c r="CP72" s="302">
        <f t="shared" ca="1" si="536"/>
        <v>0</v>
      </c>
      <c r="CQ72" s="302">
        <f t="shared" ca="1" si="536"/>
        <v>0</v>
      </c>
      <c r="CR72" s="302">
        <f t="shared" ca="1" si="536"/>
        <v>0</v>
      </c>
      <c r="CS72" s="300">
        <f t="shared" ca="1" si="536"/>
        <v>0</v>
      </c>
      <c r="CT72" s="301">
        <f ca="1">SUBTOTAL(9,CT73:CT74)</f>
        <v>0</v>
      </c>
      <c r="CU72" s="302">
        <f t="shared" ref="CU72:CZ72" ca="1" si="537">SUBTOTAL(9,CU73:CU74)</f>
        <v>0</v>
      </c>
      <c r="CV72" s="302">
        <f t="shared" ca="1" si="537"/>
        <v>0</v>
      </c>
      <c r="CW72" s="302">
        <f t="shared" ca="1" si="537"/>
        <v>0</v>
      </c>
      <c r="CX72" s="302">
        <f t="shared" ca="1" si="537"/>
        <v>0</v>
      </c>
      <c r="CY72" s="302">
        <f t="shared" ca="1" si="537"/>
        <v>0</v>
      </c>
      <c r="CZ72" s="300">
        <f t="shared" ca="1" si="537"/>
        <v>0</v>
      </c>
      <c r="DA72" s="296"/>
    </row>
    <row r="73" spans="3:105" outlineLevel="1">
      <c r="C73" s="80"/>
      <c r="D73" s="92" t="s">
        <v>197</v>
      </c>
      <c r="E73" s="141">
        <f t="shared" ca="1" si="460"/>
        <v>0</v>
      </c>
      <c r="F73" s="142">
        <f t="shared" ca="1" si="461"/>
        <v>0</v>
      </c>
      <c r="G73" s="141">
        <f t="shared" ca="1" si="462"/>
        <v>0</v>
      </c>
      <c r="H73" s="130"/>
      <c r="I73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$C73,
      INDIRECT("'Cash Out-" &amp; PROPER(TEXT(I$3,"mmm yy")) &amp; "'!C:C"),
      0
    )
  ),
  "-"
)</f>
        <v>-</v>
      </c>
      <c r="J73" s="143" t="str">
        <f t="shared" ref="J73:P74" ca="1" si="538">IFERROR(
  INDEX(
    INDIRECT(
      "'Cash Out-" &amp; PROPER(TEXT($I$3,"mmm yy")) &amp; "'!" &amp;
      ADDRESS(1, MATCH(J$3, INDIRECT("'Cash Out-" &amp; PROPER(TEXT($I$3,"mmm yy")) &amp; "'!4:4"), 0)) &amp; ":" &amp;
      ADDRESS(1048576, MATCH(J$3, INDIRECT("'Cash Out-" &amp; PROPER(TEXT($I$3,"mmm yy")) &amp; "'!4:4"), 0))
    ),
    MATCH(
      $C73,
      INDIRECT("'Cash Out-" &amp; PROPER(TEXT($I$3,"mmm yy")) &amp; "'!C:C"),
      0
    )
  ),
  "-"
)</f>
        <v>-</v>
      </c>
      <c r="K73" s="143" t="str">
        <f t="shared" ca="1" si="538"/>
        <v>-</v>
      </c>
      <c r="L73" s="143" t="str">
        <f t="shared" ca="1" si="538"/>
        <v>-</v>
      </c>
      <c r="M73" s="143" t="str">
        <f t="shared" ca="1" si="538"/>
        <v>-</v>
      </c>
      <c r="N73" s="143" t="str">
        <f t="shared" ca="1" si="538"/>
        <v>-</v>
      </c>
      <c r="O73" s="143" t="str">
        <f t="shared" ca="1" si="538"/>
        <v>-</v>
      </c>
      <c r="P73" s="143" t="str">
        <f t="shared" ca="1" si="538"/>
        <v>-</v>
      </c>
      <c r="Q73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$C73,
      INDIRECT("'Cash Out-" &amp; PROPER(TEXT(Q$3,"mmm yy")) &amp; "'!C:C"),
      0
    )
  ),
  "-"
)</f>
        <v>-</v>
      </c>
      <c r="R73" s="143" t="str">
        <f t="shared" ref="R73:X74" ca="1" si="539">IFERROR(
  INDEX(
    INDIRECT(
      "'Cash Out-" &amp; PROPER(TEXT($Q$3,"mmm yy")) &amp; "'!" &amp;
      ADDRESS(1, MATCH(R$3, INDIRECT("'Cash Out-" &amp; PROPER(TEXT($Q$3,"mmm yy")) &amp; "'!4:4"), 0)) &amp; ":" &amp;
      ADDRESS(1048576, MATCH(R$3, INDIRECT("'Cash Out-" &amp; PROPER(TEXT($Q$3,"mmm yy")) &amp; "'!4:4"), 0))
    ),
    MATCH(
      $C73,
      INDIRECT("'Cash Out-" &amp; PROPER(TEXT($Q$3,"mmm yy")) &amp; "'!C:C"),
      0
    )
  ),
  "-"
)</f>
        <v>-</v>
      </c>
      <c r="S73" s="143" t="str">
        <f t="shared" ca="1" si="539"/>
        <v>-</v>
      </c>
      <c r="T73" s="143" t="str">
        <f t="shared" ca="1" si="539"/>
        <v>-</v>
      </c>
      <c r="U73" s="143" t="str">
        <f t="shared" ca="1" si="539"/>
        <v>-</v>
      </c>
      <c r="V73" s="143" t="str">
        <f t="shared" ca="1" si="539"/>
        <v>-</v>
      </c>
      <c r="W73" s="143" t="str">
        <f t="shared" ca="1" si="539"/>
        <v>-</v>
      </c>
      <c r="X73" s="143" t="str">
        <f t="shared" ca="1" si="539"/>
        <v>-</v>
      </c>
      <c r="Y73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$C73,
      INDIRECT("'Cash Out-" &amp; PROPER(TEXT(Y$3,"mmm yy")) &amp; "'!C:C"),
      0
    )
  ),
  "-"
)</f>
        <v>-</v>
      </c>
      <c r="Z73" s="143" t="str">
        <f t="shared" ref="Z73:AF74" ca="1" si="540">IFERROR(
  INDEX(
    INDIRECT(
      "'Cash Out-" &amp; PROPER(TEXT($Y$3,"mmm yy")) &amp; "'!" &amp;
      ADDRESS(1, MATCH(Z$3, INDIRECT("'Cash Out-" &amp; PROPER(TEXT($Y$3,"mmm yy")) &amp; "'!4:4"), 0)) &amp; ":" &amp;
      ADDRESS(1048576, MATCH(Z$3, INDIRECT("'Cash Out-" &amp; PROPER(TEXT($Y$3,"mmm yy")) &amp; "'!4:4"), 0))
    ),
    MATCH(
      $C73,
      INDIRECT("'Cash Out-" &amp; PROPER(TEXT($Y$3,"mmm yy")) &amp; "'!C:C"),
      0
    )
  ),
  "-"
)</f>
        <v>-</v>
      </c>
      <c r="AA73" s="143" t="str">
        <f t="shared" ca="1" si="540"/>
        <v>-</v>
      </c>
      <c r="AB73" s="143" t="str">
        <f t="shared" ca="1" si="540"/>
        <v>-</v>
      </c>
      <c r="AC73" s="143" t="str">
        <f t="shared" ca="1" si="540"/>
        <v>-</v>
      </c>
      <c r="AD73" s="143" t="str">
        <f t="shared" ca="1" si="540"/>
        <v>-</v>
      </c>
      <c r="AE73" s="143" t="str">
        <f t="shared" ca="1" si="540"/>
        <v>-</v>
      </c>
      <c r="AF73" s="143" t="str">
        <f t="shared" ca="1" si="540"/>
        <v>-</v>
      </c>
      <c r="AG73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$C73,
      INDIRECT("'Cash Out-" &amp; PROPER(TEXT(AG$3,"mmm yy")) &amp; "'!C:C"),
      0
    )
  ),
  "-"
)</f>
        <v>-</v>
      </c>
      <c r="AH73" s="143" t="str">
        <f t="shared" ref="AH73:AN74" ca="1" si="541">IFERROR(
  INDEX(
    INDIRECT(
      "'Cash Out-" &amp; PROPER(TEXT($AG$3,"mmm yy")) &amp; "'!" &amp;
      ADDRESS(1, MATCH(AH$3, INDIRECT("'Cash Out-" &amp; PROPER(TEXT($AG$3,"mmm yy")) &amp; "'!4:4"), 0)) &amp; ":" &amp;
      ADDRESS(1048576, MATCH(AH$3, INDIRECT("'Cash Out-" &amp; PROPER(TEXT($AG$3,"mmm yy")) &amp; "'!4:4"), 0))
    ),
    MATCH(
      $C73,
      INDIRECT("'Cash Out-" &amp; PROPER(TEXT($AG$3,"mmm yy")) &amp; "'!C:C"),
      0
    )
  ),
  "-"
)</f>
        <v>-</v>
      </c>
      <c r="AI73" s="143" t="str">
        <f t="shared" ca="1" si="541"/>
        <v>-</v>
      </c>
      <c r="AJ73" s="143" t="str">
        <f t="shared" ca="1" si="541"/>
        <v>-</v>
      </c>
      <c r="AK73" s="143" t="str">
        <f t="shared" ca="1" si="541"/>
        <v>-</v>
      </c>
      <c r="AL73" s="143" t="str">
        <f t="shared" ca="1" si="541"/>
        <v>-</v>
      </c>
      <c r="AM73" s="143" t="str">
        <f t="shared" ca="1" si="541"/>
        <v>-</v>
      </c>
      <c r="AN73" s="143" t="str">
        <f t="shared" ca="1" si="541"/>
        <v>-</v>
      </c>
      <c r="AO73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$C73,
      INDIRECT("'Cash Out-" &amp; PROPER(TEXT(AO$3,"mmm yy")) &amp; "'!C:C"),
      0
    )
  ),
  "-"
)</f>
        <v>-</v>
      </c>
      <c r="AP73" s="143" t="str">
        <f t="shared" ref="AP73:AV74" ca="1" si="542">IFERROR(
  INDEX(
    INDIRECT(
      "'Cash Out-" &amp; PROPER(TEXT($AO$3,"mmm yy")) &amp; "'!" &amp;
      ADDRESS(1, MATCH(AP$3, INDIRECT("'Cash Out-" &amp; PROPER(TEXT($AO$3,"mmm yy")) &amp; "'!4:4"), 0)) &amp; ":" &amp;
      ADDRESS(1048576, MATCH(AP$3, INDIRECT("'Cash Out-" &amp; PROPER(TEXT($AO$3,"mmm yy")) &amp; "'!4:4"), 0))
    ),
    MATCH(
      $C73,
      INDIRECT("'Cash Out-" &amp; PROPER(TEXT($AO$3,"mmm yy")) &amp; "'!C:C"),
      0
    )
  ),
  "-"
)</f>
        <v>-</v>
      </c>
      <c r="AQ73" s="143" t="str">
        <f t="shared" ca="1" si="542"/>
        <v>-</v>
      </c>
      <c r="AR73" s="143" t="str">
        <f t="shared" ca="1" si="542"/>
        <v>-</v>
      </c>
      <c r="AS73" s="143" t="str">
        <f t="shared" ca="1" si="542"/>
        <v>-</v>
      </c>
      <c r="AT73" s="143" t="str">
        <f t="shared" ca="1" si="542"/>
        <v>-</v>
      </c>
      <c r="AU73" s="143" t="str">
        <f t="shared" ca="1" si="542"/>
        <v>-</v>
      </c>
      <c r="AV73" s="143" t="str">
        <f t="shared" ca="1" si="542"/>
        <v>-</v>
      </c>
      <c r="AW73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$C73,
      INDIRECT("'Cash Out-" &amp; PROPER(TEXT(AW$3,"mmm yy")) &amp; "'!C:C"),
      0
    )
  ),
  "-"
)</f>
        <v>-</v>
      </c>
      <c r="AX73" s="143" t="str">
        <f t="shared" ref="AX73:BD74" ca="1" si="543">IFERROR(
  INDEX(
    INDIRECT(
      "'Cash Out-" &amp; PROPER(TEXT($AW$3,"mmm yy")) &amp; "'!" &amp;
      ADDRESS(1, MATCH(AX$3, INDIRECT("'Cash Out-" &amp; PROPER(TEXT($AW$3,"mmm yy")) &amp; "'!4:4"), 0)) &amp; ":" &amp;
      ADDRESS(1048576, MATCH(AX$3, INDIRECT("'Cash Out-" &amp; PROPER(TEXT($AW$3,"mmm yy")) &amp; "'!4:4"), 0))
    ),
    MATCH(
      $C73,
      INDIRECT("'Cash Out-" &amp; PROPER(TEXT($AW$3,"mmm yy")) &amp; "'!C:C"),
      0
    )
  ),
  "-"
)</f>
        <v>-</v>
      </c>
      <c r="AY73" s="143" t="str">
        <f t="shared" ca="1" si="543"/>
        <v>-</v>
      </c>
      <c r="AZ73" s="143" t="str">
        <f t="shared" ca="1" si="543"/>
        <v>-</v>
      </c>
      <c r="BA73" s="143" t="str">
        <f t="shared" ca="1" si="543"/>
        <v>-</v>
      </c>
      <c r="BB73" s="143" t="str">
        <f t="shared" ca="1" si="543"/>
        <v>-</v>
      </c>
      <c r="BC73" s="143" t="str">
        <f t="shared" ca="1" si="543"/>
        <v>-</v>
      </c>
      <c r="BD73" s="143" t="str">
        <f t="shared" ca="1" si="543"/>
        <v>-</v>
      </c>
      <c r="BE73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$C73,
      INDIRECT("'Cash Out-" &amp; PROPER(TEXT(BE$3,"mmm yy")) &amp; "'!C:C"),
      0
    )
  ),
  "-"
)</f>
        <v>-</v>
      </c>
      <c r="BF73" s="143" t="str">
        <f t="shared" ref="BF73:BL74" ca="1" si="544">IFERROR(
  INDEX(
    INDIRECT(
      "'Cash Out-" &amp; PROPER(TEXT($BE$3,"mmm yy")) &amp; "'!" &amp;
      ADDRESS(1, MATCH(BF$3, INDIRECT("'Cash Out-" &amp; PROPER(TEXT($BE$3,"mmm yy")) &amp; "'!4:4"), 0)) &amp; ":" &amp;
      ADDRESS(1048576, MATCH(BF$3, INDIRECT("'Cash Out-" &amp; PROPER(TEXT($BE$3,"mmm yy")) &amp; "'!4:4"), 0))
    ),
    MATCH(
      $C73,
      INDIRECT("'Cash Out-" &amp; PROPER(TEXT($BE$3,"mmm yy")) &amp; "'!C:C"),
      0
    )
  ),
  "-"
)</f>
        <v>-</v>
      </c>
      <c r="BG73" s="143" t="str">
        <f t="shared" ca="1" si="544"/>
        <v>-</v>
      </c>
      <c r="BH73" s="143" t="str">
        <f t="shared" ca="1" si="544"/>
        <v>-</v>
      </c>
      <c r="BI73" s="143" t="str">
        <f t="shared" ca="1" si="544"/>
        <v>-</v>
      </c>
      <c r="BJ73" s="143" t="str">
        <f t="shared" ca="1" si="544"/>
        <v>-</v>
      </c>
      <c r="BK73" s="143" t="str">
        <f t="shared" ca="1" si="544"/>
        <v>-</v>
      </c>
      <c r="BL73" s="143" t="str">
        <f t="shared" ca="1" si="544"/>
        <v>-</v>
      </c>
      <c r="BM73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$C73,
      INDIRECT("'Cash Out-" &amp; PROPER(TEXT(BM$3,"mmm yy")) &amp; "'!C:C"),
      0
    )
  ),
  "-"
)</f>
        <v>-</v>
      </c>
      <c r="BN73" s="143" t="str">
        <f t="shared" ref="BN73:BT74" ca="1" si="545">IFERROR(
  INDEX(
    INDIRECT(
      "'Cash Out-" &amp; PROPER(TEXT($BM$3,"mmm yy")) &amp; "'!" &amp;
      ADDRESS(1, MATCH(BN$3, INDIRECT("'Cash Out-" &amp; PROPER(TEXT($BM$3,"mmm yy")) &amp; "'!4:4"), 0)) &amp; ":" &amp;
      ADDRESS(1048576, MATCH(BN$3, INDIRECT("'Cash Out-" &amp; PROPER(TEXT($BM$3,"mmm yy")) &amp; "'!4:4"), 0))
    ),
    MATCH(
      $C73,
      INDIRECT("'Cash Out-" &amp; PROPER(TEXT($BM$3,"mmm yy")) &amp; "'!C:C"),
      0
    )
  ),
  "-"
)</f>
        <v>-</v>
      </c>
      <c r="BO73" s="143" t="str">
        <f t="shared" ca="1" si="545"/>
        <v>-</v>
      </c>
      <c r="BP73" s="143" t="str">
        <f t="shared" ca="1" si="545"/>
        <v>-</v>
      </c>
      <c r="BQ73" s="143" t="str">
        <f t="shared" ca="1" si="545"/>
        <v>-</v>
      </c>
      <c r="BR73" s="143" t="str">
        <f t="shared" ca="1" si="545"/>
        <v>-</v>
      </c>
      <c r="BS73" s="143" t="str">
        <f t="shared" ca="1" si="545"/>
        <v>-</v>
      </c>
      <c r="BT73" s="143" t="str">
        <f t="shared" ca="1" si="545"/>
        <v>-</v>
      </c>
      <c r="BU73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$C73,
      INDIRECT("'Cash Out-" &amp; PROPER(TEXT(BU$3,"mmm yy")) &amp; "'!C:C"),
      0
    )
  ),
  "-"
)</f>
        <v>-</v>
      </c>
      <c r="BV73" s="143" t="str">
        <f t="shared" ref="BV73:CB74" ca="1" si="546">IFERROR(
  INDEX(
    INDIRECT(
      "'Cash Out-" &amp; PROPER(TEXT($BU$3,"mmm yy")) &amp; "'!" &amp;
      ADDRESS(1, MATCH(BV$3, INDIRECT("'Cash Out-" &amp; PROPER(TEXT($BU$3,"mmm yy")) &amp; "'!4:4"), 0)) &amp; ":" &amp;
      ADDRESS(1048576, MATCH(BV$3, INDIRECT("'Cash Out-" &amp; PROPER(TEXT($BU$3,"mmm yy")) &amp; "'!4:4"), 0))
    ),
    MATCH(
      $C73,
      INDIRECT("'Cash Out-" &amp; PROPER(TEXT($BU$3,"mmm yy")) &amp; "'!C:C"),
      0
    )
  ),
  "-"
)</f>
        <v>-</v>
      </c>
      <c r="BW73" s="143" t="str">
        <f t="shared" ca="1" si="546"/>
        <v>-</v>
      </c>
      <c r="BX73" s="143" t="str">
        <f t="shared" ca="1" si="546"/>
        <v>-</v>
      </c>
      <c r="BY73" s="143" t="str">
        <f t="shared" ca="1" si="546"/>
        <v>-</v>
      </c>
      <c r="BZ73" s="143" t="str">
        <f t="shared" ca="1" si="546"/>
        <v>-</v>
      </c>
      <c r="CA73" s="143" t="str">
        <f t="shared" ca="1" si="546"/>
        <v>-</v>
      </c>
      <c r="CB73" s="143" t="str">
        <f t="shared" ca="1" si="546"/>
        <v>-</v>
      </c>
      <c r="CC73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$C73,
      INDIRECT("'Cash Out-" &amp; PROPER(TEXT(CC$3,"mmm yy")) &amp; "'!C:C"),
      0
    )
  ),
  "-"
)</f>
        <v>-</v>
      </c>
      <c r="CD73" s="143" t="str">
        <f t="shared" ref="CD73:CJ74" ca="1" si="547">IFERROR(
  INDEX(
    INDIRECT(
      "'Cash Out-" &amp; PROPER(TEXT($CC$3,"mmm yy")) &amp; "'!" &amp;
      ADDRESS(1, MATCH(CD$3, INDIRECT("'Cash Out-" &amp; PROPER(TEXT($CC$3,"mmm yy")) &amp; "'!4:4"), 0)) &amp; ":" &amp;
      ADDRESS(1048576, MATCH(CD$3, INDIRECT("'Cash Out-" &amp; PROPER(TEXT($CC$3,"mmm yy")) &amp; "'!4:4"), 0))
    ),
    MATCH(
      $C73,
      INDIRECT("'Cash Out-" &amp; PROPER(TEXT($CC$3,"mmm yy")) &amp; "'!C:C"),
      0
    )
  ),
  "-"
)</f>
        <v>-</v>
      </c>
      <c r="CE73" s="143" t="str">
        <f t="shared" ca="1" si="547"/>
        <v>-</v>
      </c>
      <c r="CF73" s="143" t="str">
        <f t="shared" ca="1" si="547"/>
        <v>-</v>
      </c>
      <c r="CG73" s="143" t="str">
        <f t="shared" ca="1" si="547"/>
        <v>-</v>
      </c>
      <c r="CH73" s="143" t="str">
        <f t="shared" ca="1" si="547"/>
        <v>-</v>
      </c>
      <c r="CI73" s="143" t="str">
        <f t="shared" ca="1" si="547"/>
        <v>-</v>
      </c>
      <c r="CJ73" s="143" t="str">
        <f t="shared" ca="1" si="547"/>
        <v>-</v>
      </c>
      <c r="CK73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$C73,
      INDIRECT("'Cash Out-" &amp; PROPER(TEXT(CK$3,"mmm yy")) &amp; "'!C:C"),
      0
    )
  ),
  "-"
)</f>
        <v>-</v>
      </c>
      <c r="CL73" s="143" t="str">
        <f t="shared" ref="CL73:CR74" ca="1" si="548">IFERROR(
  INDEX(
    INDIRECT(
      "'Cash Out-" &amp; PROPER(TEXT($CK$3,"mmm yy")) &amp; "'!" &amp;
      ADDRESS(1, MATCH(CL$3, INDIRECT("'Cash Out-" &amp; PROPER(TEXT($CK$3,"mmm yy")) &amp; "'!4:4"), 0)) &amp; ":" &amp;
      ADDRESS(1048576, MATCH(CL$3, INDIRECT("'Cash Out-" &amp; PROPER(TEXT($CK$3,"mmm yy")) &amp; "'!4:4"), 0))
    ),
    MATCH(
      $C73,
      INDIRECT("'Cash Out-" &amp; PROPER(TEXT($CK$3,"mmm yy")) &amp; "'!C:C"),
      0
    )
  ),
  "-"
)</f>
        <v>-</v>
      </c>
      <c r="CM73" s="143" t="str">
        <f t="shared" ca="1" si="548"/>
        <v>-</v>
      </c>
      <c r="CN73" s="143" t="str">
        <f t="shared" ca="1" si="548"/>
        <v>-</v>
      </c>
      <c r="CO73" s="143" t="str">
        <f t="shared" ca="1" si="548"/>
        <v>-</v>
      </c>
      <c r="CP73" s="143" t="str">
        <f t="shared" ca="1" si="548"/>
        <v>-</v>
      </c>
      <c r="CQ73" s="143" t="str">
        <f t="shared" ca="1" si="548"/>
        <v>-</v>
      </c>
      <c r="CR73" s="143" t="str">
        <f t="shared" ca="1" si="548"/>
        <v>-</v>
      </c>
      <c r="CS73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$C73,
      INDIRECT("'Cash Out-" &amp; PROPER(TEXT(CS$3,"mmm yy")) &amp; "'!C:C"),
      0
    )
  ),
  "-"
)</f>
        <v>-</v>
      </c>
      <c r="CT73" s="142" t="str">
        <f t="shared" ref="CT73:CZ74" ca="1" si="549">IFERROR(
  INDEX(
    INDIRECT(
      "'Cash Out-" &amp; PROPER(TEXT($CS$3,"mmm yy")) &amp; "'!" &amp;
      ADDRESS(1, MATCH(CT$3, INDIRECT("'Cash Out-" &amp; PROPER(TEXT($CS$3,"mmm yy")) &amp; "'!4:4"), 0)) &amp; ":" &amp;
      ADDRESS(1048576, MATCH(CT$3, INDIRECT("'Cash Out-" &amp; PROPER(TEXT($CS$3,"mmm yy")) &amp; "'!4:4"), 0))
    ),
    MATCH(
      $C73,
      INDIRECT("'Cash Out-" &amp; PROPER(TEXT($CS$3,"mmm yy")) &amp; "'!C:C"),
      0
    )
  ),
  "-"
)</f>
        <v>-</v>
      </c>
      <c r="CU73" s="143" t="str">
        <f t="shared" ca="1" si="549"/>
        <v>-</v>
      </c>
      <c r="CV73" s="143" t="str">
        <f t="shared" ca="1" si="549"/>
        <v>-</v>
      </c>
      <c r="CW73" s="143" t="str">
        <f t="shared" ca="1" si="549"/>
        <v>-</v>
      </c>
      <c r="CX73" s="143" t="str">
        <f t="shared" ca="1" si="549"/>
        <v>-</v>
      </c>
      <c r="CY73" s="143" t="str">
        <f t="shared" ca="1" si="549"/>
        <v>-</v>
      </c>
      <c r="CZ73" s="141" t="str">
        <f t="shared" ca="1" si="549"/>
        <v>-</v>
      </c>
      <c r="DA73" s="130"/>
    </row>
    <row r="74" spans="3:105" outlineLevel="1">
      <c r="C74" s="80"/>
      <c r="D74" s="92" t="s">
        <v>198</v>
      </c>
      <c r="E74" s="141">
        <f t="shared" ca="1" si="460"/>
        <v>0</v>
      </c>
      <c r="F74" s="142">
        <f t="shared" ca="1" si="461"/>
        <v>0</v>
      </c>
      <c r="G74" s="141">
        <f t="shared" ca="1" si="462"/>
        <v>0</v>
      </c>
      <c r="H74" s="130"/>
      <c r="I74" s="142" t="str">
        <f ca="1">IFERROR(
  INDEX(
    INDIRECT(
      "'Cash Out-" &amp; PROPER(TEXT(I$3,"mmm yy")) &amp; "'!" &amp;
      ADDRESS(1, MATCH("ACTUAL", INDIRECT("'Cash Out-" &amp; PROPER(TEXT(I$3,"mmm yy")) &amp; "'!4:4"), 0)) &amp; ":" &amp;
      ADDRESS(1048576, MATCH("ACTUAL", INDIRECT("'Cash Out-" &amp; PROPER(TEXT(I$3,"mmm yy")) &amp; "'!4:4"), 0))
    ),
    MATCH(
      $C74,
      INDIRECT("'Cash Out-" &amp; PROPER(TEXT(I$3,"mmm yy")) &amp; "'!C:C"),
      0
    )
  ),
  "-"
)</f>
        <v>-</v>
      </c>
      <c r="J74" s="143" t="str">
        <f t="shared" ca="1" si="538"/>
        <v>-</v>
      </c>
      <c r="K74" s="143" t="str">
        <f t="shared" ca="1" si="538"/>
        <v>-</v>
      </c>
      <c r="L74" s="143" t="str">
        <f t="shared" ca="1" si="538"/>
        <v>-</v>
      </c>
      <c r="M74" s="143" t="str">
        <f t="shared" ca="1" si="538"/>
        <v>-</v>
      </c>
      <c r="N74" s="143" t="str">
        <f t="shared" ca="1" si="538"/>
        <v>-</v>
      </c>
      <c r="O74" s="143" t="str">
        <f t="shared" ca="1" si="538"/>
        <v>-</v>
      </c>
      <c r="P74" s="143" t="str">
        <f t="shared" ca="1" si="538"/>
        <v>-</v>
      </c>
      <c r="Q74" s="143" t="str">
        <f ca="1">IFERROR(
  INDEX(
    INDIRECT(
      "'Cash Out-" &amp; PROPER(TEXT(Q$3,"mmm yy")) &amp; "'!" &amp;
      ADDRESS(1, MATCH("ACTUAL", INDIRECT("'Cash Out-" &amp; PROPER(TEXT(Q$3,"mmm yy")) &amp; "'!4:4"), 0)) &amp; ":" &amp;
      ADDRESS(1048576, MATCH("ACTUAL", INDIRECT("'Cash Out-" &amp; PROPER(TEXT(Q$3,"mmm yy")) &amp; "'!4:4"), 0))
    ),
    MATCH(
      $C74,
      INDIRECT("'Cash Out-" &amp; PROPER(TEXT(Q$3,"mmm yy")) &amp; "'!C:C"),
      0
    )
  ),
  "-"
)</f>
        <v>-</v>
      </c>
      <c r="R74" s="143" t="str">
        <f t="shared" ca="1" si="539"/>
        <v>-</v>
      </c>
      <c r="S74" s="143" t="str">
        <f t="shared" ca="1" si="539"/>
        <v>-</v>
      </c>
      <c r="T74" s="143" t="str">
        <f t="shared" ca="1" si="539"/>
        <v>-</v>
      </c>
      <c r="U74" s="143" t="str">
        <f t="shared" ca="1" si="539"/>
        <v>-</v>
      </c>
      <c r="V74" s="143" t="str">
        <f t="shared" ca="1" si="539"/>
        <v>-</v>
      </c>
      <c r="W74" s="143" t="str">
        <f t="shared" ca="1" si="539"/>
        <v>-</v>
      </c>
      <c r="X74" s="143" t="str">
        <f t="shared" ca="1" si="539"/>
        <v>-</v>
      </c>
      <c r="Y74" s="143" t="str">
        <f ca="1">IFERROR(
  INDEX(
    INDIRECT(
      "'Cash Out-" &amp; PROPER(TEXT(Y$3,"mmm yy")) &amp; "'!" &amp;
      ADDRESS(1, MATCH("ACTUAL", INDIRECT("'Cash Out-" &amp; PROPER(TEXT(Y$3,"mmm yy")) &amp; "'!4:4"), 0)) &amp; ":" &amp;
      ADDRESS(1048576, MATCH("ACTUAL", INDIRECT("'Cash Out-" &amp; PROPER(TEXT(Y$3,"mmm yy")) &amp; "'!4:4"), 0))
    ),
    MATCH(
      $C74,
      INDIRECT("'Cash Out-" &amp; PROPER(TEXT(Y$3,"mmm yy")) &amp; "'!C:C"),
      0
    )
  ),
  "-"
)</f>
        <v>-</v>
      </c>
      <c r="Z74" s="143" t="str">
        <f t="shared" ca="1" si="540"/>
        <v>-</v>
      </c>
      <c r="AA74" s="143" t="str">
        <f t="shared" ca="1" si="540"/>
        <v>-</v>
      </c>
      <c r="AB74" s="143" t="str">
        <f t="shared" ca="1" si="540"/>
        <v>-</v>
      </c>
      <c r="AC74" s="143" t="str">
        <f t="shared" ca="1" si="540"/>
        <v>-</v>
      </c>
      <c r="AD74" s="143" t="str">
        <f t="shared" ca="1" si="540"/>
        <v>-</v>
      </c>
      <c r="AE74" s="143" t="str">
        <f t="shared" ca="1" si="540"/>
        <v>-</v>
      </c>
      <c r="AF74" s="143" t="str">
        <f t="shared" ca="1" si="540"/>
        <v>-</v>
      </c>
      <c r="AG74" s="143" t="str">
        <f ca="1">IFERROR(
  INDEX(
    INDIRECT(
      "'Cash Out-" &amp; PROPER(TEXT(AG$3,"mmm yy")) &amp; "'!" &amp;
      ADDRESS(1, MATCH("ACTUAL", INDIRECT("'Cash Out-" &amp; PROPER(TEXT(AG$3,"mmm yy")) &amp; "'!4:4"), 0)) &amp; ":" &amp;
      ADDRESS(1048576, MATCH("ACTUAL", INDIRECT("'Cash Out-" &amp; PROPER(TEXT(AG$3,"mmm yy")) &amp; "'!4:4"), 0))
    ),
    MATCH(
      $C74,
      INDIRECT("'Cash Out-" &amp; PROPER(TEXT(AG$3,"mmm yy")) &amp; "'!C:C"),
      0
    )
  ),
  "-"
)</f>
        <v>-</v>
      </c>
      <c r="AH74" s="143" t="str">
        <f t="shared" ca="1" si="541"/>
        <v>-</v>
      </c>
      <c r="AI74" s="143" t="str">
        <f t="shared" ca="1" si="541"/>
        <v>-</v>
      </c>
      <c r="AJ74" s="143" t="str">
        <f t="shared" ca="1" si="541"/>
        <v>-</v>
      </c>
      <c r="AK74" s="143" t="str">
        <f t="shared" ca="1" si="541"/>
        <v>-</v>
      </c>
      <c r="AL74" s="143" t="str">
        <f t="shared" ca="1" si="541"/>
        <v>-</v>
      </c>
      <c r="AM74" s="143" t="str">
        <f t="shared" ca="1" si="541"/>
        <v>-</v>
      </c>
      <c r="AN74" s="143" t="str">
        <f t="shared" ca="1" si="541"/>
        <v>-</v>
      </c>
      <c r="AO74" s="143" t="str">
        <f ca="1">IFERROR(
  INDEX(
    INDIRECT(
      "'Cash Out-" &amp; PROPER(TEXT(AO$3,"mmm yy")) &amp; "'!" &amp;
      ADDRESS(1, MATCH("ACTUAL", INDIRECT("'Cash Out-" &amp; PROPER(TEXT(AO$3,"mmm yy")) &amp; "'!4:4"), 0)) &amp; ":" &amp;
      ADDRESS(1048576, MATCH("ACTUAL", INDIRECT("'Cash Out-" &amp; PROPER(TEXT(AO$3,"mmm yy")) &amp; "'!4:4"), 0))
    ),
    MATCH(
      $C74,
      INDIRECT("'Cash Out-" &amp; PROPER(TEXT(AO$3,"mmm yy")) &amp; "'!C:C"),
      0
    )
  ),
  "-"
)</f>
        <v>-</v>
      </c>
      <c r="AP74" s="143" t="str">
        <f t="shared" ca="1" si="542"/>
        <v>-</v>
      </c>
      <c r="AQ74" s="143" t="str">
        <f t="shared" ca="1" si="542"/>
        <v>-</v>
      </c>
      <c r="AR74" s="143" t="str">
        <f t="shared" ca="1" si="542"/>
        <v>-</v>
      </c>
      <c r="AS74" s="143" t="str">
        <f t="shared" ca="1" si="542"/>
        <v>-</v>
      </c>
      <c r="AT74" s="143" t="str">
        <f t="shared" ca="1" si="542"/>
        <v>-</v>
      </c>
      <c r="AU74" s="143" t="str">
        <f t="shared" ca="1" si="542"/>
        <v>-</v>
      </c>
      <c r="AV74" s="143" t="str">
        <f t="shared" ca="1" si="542"/>
        <v>-</v>
      </c>
      <c r="AW74" s="143" t="str">
        <f ca="1">IFERROR(
  INDEX(
    INDIRECT(
      "'Cash Out-" &amp; PROPER(TEXT(AW$3,"mmm yy")) &amp; "'!" &amp;
      ADDRESS(1, MATCH("ACTUAL", INDIRECT("'Cash Out-" &amp; PROPER(TEXT(AW$3,"mmm yy")) &amp; "'!4:4"), 0)) &amp; ":" &amp;
      ADDRESS(1048576, MATCH("ACTUAL", INDIRECT("'Cash Out-" &amp; PROPER(TEXT(AW$3,"mmm yy")) &amp; "'!4:4"), 0))
    ),
    MATCH(
      $C74,
      INDIRECT("'Cash Out-" &amp; PROPER(TEXT(AW$3,"mmm yy")) &amp; "'!C:C"),
      0
    )
  ),
  "-"
)</f>
        <v>-</v>
      </c>
      <c r="AX74" s="143" t="str">
        <f t="shared" ca="1" si="543"/>
        <v>-</v>
      </c>
      <c r="AY74" s="143" t="str">
        <f t="shared" ca="1" si="543"/>
        <v>-</v>
      </c>
      <c r="AZ74" s="143" t="str">
        <f t="shared" ca="1" si="543"/>
        <v>-</v>
      </c>
      <c r="BA74" s="143" t="str">
        <f t="shared" ca="1" si="543"/>
        <v>-</v>
      </c>
      <c r="BB74" s="143" t="str">
        <f t="shared" ca="1" si="543"/>
        <v>-</v>
      </c>
      <c r="BC74" s="143" t="str">
        <f t="shared" ca="1" si="543"/>
        <v>-</v>
      </c>
      <c r="BD74" s="143" t="str">
        <f t="shared" ca="1" si="543"/>
        <v>-</v>
      </c>
      <c r="BE74" s="143" t="str">
        <f ca="1">IFERROR(
  INDEX(
    INDIRECT(
      "'Cash Out-" &amp; PROPER(TEXT(BE$3,"mmm yy")) &amp; "'!" &amp;
      ADDRESS(1, MATCH("ACTUAL", INDIRECT("'Cash Out-" &amp; PROPER(TEXT(BE$3,"mmm yy")) &amp; "'!4:4"), 0)) &amp; ":" &amp;
      ADDRESS(1048576, MATCH("ACTUAL", INDIRECT("'Cash Out-" &amp; PROPER(TEXT(BE$3,"mmm yy")) &amp; "'!4:4"), 0))
    ),
    MATCH(
      $C74,
      INDIRECT("'Cash Out-" &amp; PROPER(TEXT(BE$3,"mmm yy")) &amp; "'!C:C"),
      0
    )
  ),
  "-"
)</f>
        <v>-</v>
      </c>
      <c r="BF74" s="143" t="str">
        <f t="shared" ca="1" si="544"/>
        <v>-</v>
      </c>
      <c r="BG74" s="143" t="str">
        <f t="shared" ca="1" si="544"/>
        <v>-</v>
      </c>
      <c r="BH74" s="143" t="str">
        <f t="shared" ca="1" si="544"/>
        <v>-</v>
      </c>
      <c r="BI74" s="143" t="str">
        <f t="shared" ca="1" si="544"/>
        <v>-</v>
      </c>
      <c r="BJ74" s="143" t="str">
        <f t="shared" ca="1" si="544"/>
        <v>-</v>
      </c>
      <c r="BK74" s="143" t="str">
        <f t="shared" ca="1" si="544"/>
        <v>-</v>
      </c>
      <c r="BL74" s="143" t="str">
        <f t="shared" ca="1" si="544"/>
        <v>-</v>
      </c>
      <c r="BM74" s="143" t="str">
        <f ca="1">IFERROR(
  INDEX(
    INDIRECT(
      "'Cash Out-" &amp; PROPER(TEXT(BM$3,"mmm yy")) &amp; "'!" &amp;
      ADDRESS(1, MATCH("ACTUAL", INDIRECT("'Cash Out-" &amp; PROPER(TEXT(BM$3,"mmm yy")) &amp; "'!4:4"), 0)) &amp; ":" &amp;
      ADDRESS(1048576, MATCH("ACTUAL", INDIRECT("'Cash Out-" &amp; PROPER(TEXT(BM$3,"mmm yy")) &amp; "'!4:4"), 0))
    ),
    MATCH(
      $C74,
      INDIRECT("'Cash Out-" &amp; PROPER(TEXT(BM$3,"mmm yy")) &amp; "'!C:C"),
      0
    )
  ),
  "-"
)</f>
        <v>-</v>
      </c>
      <c r="BN74" s="143" t="str">
        <f t="shared" ca="1" si="545"/>
        <v>-</v>
      </c>
      <c r="BO74" s="143" t="str">
        <f t="shared" ca="1" si="545"/>
        <v>-</v>
      </c>
      <c r="BP74" s="143" t="str">
        <f t="shared" ca="1" si="545"/>
        <v>-</v>
      </c>
      <c r="BQ74" s="143" t="str">
        <f t="shared" ca="1" si="545"/>
        <v>-</v>
      </c>
      <c r="BR74" s="143" t="str">
        <f t="shared" ca="1" si="545"/>
        <v>-</v>
      </c>
      <c r="BS74" s="143" t="str">
        <f t="shared" ca="1" si="545"/>
        <v>-</v>
      </c>
      <c r="BT74" s="143" t="str">
        <f t="shared" ca="1" si="545"/>
        <v>-</v>
      </c>
      <c r="BU74" s="143" t="str">
        <f ca="1">IFERROR(
  INDEX(
    INDIRECT(
      "'Cash Out-" &amp; PROPER(TEXT(BU$3,"mmm yy")) &amp; "'!" &amp;
      ADDRESS(1, MATCH("ACTUAL", INDIRECT("'Cash Out-" &amp; PROPER(TEXT(BU$3,"mmm yy")) &amp; "'!4:4"), 0)) &amp; ":" &amp;
      ADDRESS(1048576, MATCH("ACTUAL", INDIRECT("'Cash Out-" &amp; PROPER(TEXT(BU$3,"mmm yy")) &amp; "'!4:4"), 0))
    ),
    MATCH(
      $C74,
      INDIRECT("'Cash Out-" &amp; PROPER(TEXT(BU$3,"mmm yy")) &amp; "'!C:C"),
      0
    )
  ),
  "-"
)</f>
        <v>-</v>
      </c>
      <c r="BV74" s="143" t="str">
        <f t="shared" ca="1" si="546"/>
        <v>-</v>
      </c>
      <c r="BW74" s="143" t="str">
        <f t="shared" ca="1" si="546"/>
        <v>-</v>
      </c>
      <c r="BX74" s="143" t="str">
        <f t="shared" ca="1" si="546"/>
        <v>-</v>
      </c>
      <c r="BY74" s="143" t="str">
        <f t="shared" ca="1" si="546"/>
        <v>-</v>
      </c>
      <c r="BZ74" s="143" t="str">
        <f t="shared" ca="1" si="546"/>
        <v>-</v>
      </c>
      <c r="CA74" s="143" t="str">
        <f t="shared" ca="1" si="546"/>
        <v>-</v>
      </c>
      <c r="CB74" s="143" t="str">
        <f t="shared" ca="1" si="546"/>
        <v>-</v>
      </c>
      <c r="CC74" s="143" t="str">
        <f ca="1">IFERROR(
  INDEX(
    INDIRECT(
      "'Cash Out-" &amp; PROPER(TEXT(CC$3,"mmm yy")) &amp; "'!" &amp;
      ADDRESS(1, MATCH("ACTUAL", INDIRECT("'Cash Out-" &amp; PROPER(TEXT(CC$3,"mmm yy")) &amp; "'!4:4"), 0)) &amp; ":" &amp;
      ADDRESS(1048576, MATCH("ACTUAL", INDIRECT("'Cash Out-" &amp; PROPER(TEXT(CC$3,"mmm yy")) &amp; "'!4:4"), 0))
    ),
    MATCH(
      $C74,
      INDIRECT("'Cash Out-" &amp; PROPER(TEXT(CC$3,"mmm yy")) &amp; "'!C:C"),
      0
    )
  ),
  "-"
)</f>
        <v>-</v>
      </c>
      <c r="CD74" s="143" t="str">
        <f t="shared" ca="1" si="547"/>
        <v>-</v>
      </c>
      <c r="CE74" s="143" t="str">
        <f t="shared" ca="1" si="547"/>
        <v>-</v>
      </c>
      <c r="CF74" s="143" t="str">
        <f t="shared" ca="1" si="547"/>
        <v>-</v>
      </c>
      <c r="CG74" s="143" t="str">
        <f t="shared" ca="1" si="547"/>
        <v>-</v>
      </c>
      <c r="CH74" s="143" t="str">
        <f t="shared" ca="1" si="547"/>
        <v>-</v>
      </c>
      <c r="CI74" s="143" t="str">
        <f t="shared" ca="1" si="547"/>
        <v>-</v>
      </c>
      <c r="CJ74" s="143" t="str">
        <f t="shared" ca="1" si="547"/>
        <v>-</v>
      </c>
      <c r="CK74" s="143" t="str">
        <f ca="1">IFERROR(
  INDEX(
    INDIRECT(
      "'Cash Out-" &amp; PROPER(TEXT(CK$3,"mmm yy")) &amp; "'!" &amp;
      ADDRESS(1, MATCH("ACTUAL", INDIRECT("'Cash Out-" &amp; PROPER(TEXT(CK$3,"mmm yy")) &amp; "'!4:4"), 0)) &amp; ":" &amp;
      ADDRESS(1048576, MATCH("ACTUAL", INDIRECT("'Cash Out-" &amp; PROPER(TEXT(CK$3,"mmm yy")) &amp; "'!4:4"), 0))
    ),
    MATCH(
      $C74,
      INDIRECT("'Cash Out-" &amp; PROPER(TEXT(CK$3,"mmm yy")) &amp; "'!C:C"),
      0
    )
  ),
  "-"
)</f>
        <v>-</v>
      </c>
      <c r="CL74" s="143" t="str">
        <f t="shared" ca="1" si="548"/>
        <v>-</v>
      </c>
      <c r="CM74" s="143" t="str">
        <f t="shared" ca="1" si="548"/>
        <v>-</v>
      </c>
      <c r="CN74" s="143" t="str">
        <f t="shared" ca="1" si="548"/>
        <v>-</v>
      </c>
      <c r="CO74" s="143" t="str">
        <f t="shared" ca="1" si="548"/>
        <v>-</v>
      </c>
      <c r="CP74" s="143" t="str">
        <f t="shared" ca="1" si="548"/>
        <v>-</v>
      </c>
      <c r="CQ74" s="143" t="str">
        <f t="shared" ca="1" si="548"/>
        <v>-</v>
      </c>
      <c r="CR74" s="143" t="str">
        <f t="shared" ca="1" si="548"/>
        <v>-</v>
      </c>
      <c r="CS74" s="141" t="str">
        <f ca="1">IFERROR(
  INDEX(
    INDIRECT(
      "'Cash Out-" &amp; PROPER(TEXT(CS$3,"mmm yy")) &amp; "'!" &amp;
      ADDRESS(1, MATCH("ACTUAL", INDIRECT("'Cash Out-" &amp; PROPER(TEXT(CS$3,"mmm yy")) &amp; "'!4:4"), 0)) &amp; ":" &amp;
      ADDRESS(1048576, MATCH("ACTUAL", INDIRECT("'Cash Out-" &amp; PROPER(TEXT(CS$3,"mmm yy")) &amp; "'!4:4"), 0))
    ),
    MATCH(
      $C74,
      INDIRECT("'Cash Out-" &amp; PROPER(TEXT(CS$3,"mmm yy")) &amp; "'!C:C"),
      0
    )
  ),
  "-"
)</f>
        <v>-</v>
      </c>
      <c r="CT74" s="142" t="str">
        <f t="shared" ca="1" si="549"/>
        <v>-</v>
      </c>
      <c r="CU74" s="143" t="str">
        <f t="shared" ca="1" si="549"/>
        <v>-</v>
      </c>
      <c r="CV74" s="143" t="str">
        <f t="shared" ca="1" si="549"/>
        <v>-</v>
      </c>
      <c r="CW74" s="143" t="str">
        <f t="shared" ca="1" si="549"/>
        <v>-</v>
      </c>
      <c r="CX74" s="143" t="str">
        <f t="shared" ca="1" si="549"/>
        <v>-</v>
      </c>
      <c r="CY74" s="143" t="str">
        <f t="shared" ca="1" si="549"/>
        <v>-</v>
      </c>
      <c r="CZ74" s="141" t="str">
        <f t="shared" ca="1" si="549"/>
        <v>-</v>
      </c>
      <c r="DA74" s="130"/>
    </row>
    <row r="75" spans="3:105" outlineLevel="1">
      <c r="C75" s="93"/>
      <c r="D75" s="68"/>
      <c r="E75" s="141"/>
      <c r="F75" s="142"/>
      <c r="G75" s="141"/>
      <c r="H75" s="130"/>
      <c r="I75" s="142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43"/>
      <c r="CC75" s="143"/>
      <c r="CD75" s="143"/>
      <c r="CE75" s="143"/>
      <c r="CF75" s="143"/>
      <c r="CG75" s="143"/>
      <c r="CH75" s="143"/>
      <c r="CI75" s="143"/>
      <c r="CJ75" s="143"/>
      <c r="CK75" s="143"/>
      <c r="CL75" s="143"/>
      <c r="CM75" s="143"/>
      <c r="CN75" s="143"/>
      <c r="CO75" s="143"/>
      <c r="CP75" s="143"/>
      <c r="CQ75" s="143"/>
      <c r="CR75" s="143"/>
      <c r="CS75" s="141"/>
      <c r="CT75" s="142"/>
      <c r="CU75" s="143"/>
      <c r="CV75" s="143"/>
      <c r="CW75" s="143"/>
      <c r="CX75" s="143"/>
      <c r="CY75" s="143"/>
      <c r="CZ75" s="141"/>
      <c r="DA75" s="130"/>
    </row>
    <row r="76" spans="3:105">
      <c r="C76" s="84" t="s">
        <v>252</v>
      </c>
      <c r="D76" s="76" t="s">
        <v>217</v>
      </c>
      <c r="E76" s="147">
        <f t="shared" ca="1" si="460"/>
        <v>0</v>
      </c>
      <c r="F76" s="148">
        <f t="shared" ca="1" si="461"/>
        <v>0</v>
      </c>
      <c r="G76" s="147">
        <f t="shared" ca="1" si="462"/>
        <v>0</v>
      </c>
      <c r="H76" s="130"/>
      <c r="I76" s="148">
        <f t="shared" ref="I76:AN76" ca="1" si="550">SUBTOTAL(9,I63:I75)</f>
        <v>0</v>
      </c>
      <c r="J76" s="149">
        <f t="shared" ca="1" si="550"/>
        <v>0</v>
      </c>
      <c r="K76" s="149">
        <f t="shared" ca="1" si="550"/>
        <v>0</v>
      </c>
      <c r="L76" s="149">
        <f t="shared" ca="1" si="550"/>
        <v>0</v>
      </c>
      <c r="M76" s="149">
        <f t="shared" ca="1" si="550"/>
        <v>0</v>
      </c>
      <c r="N76" s="149">
        <f t="shared" ca="1" si="550"/>
        <v>0</v>
      </c>
      <c r="O76" s="149">
        <f t="shared" ca="1" si="550"/>
        <v>0</v>
      </c>
      <c r="P76" s="149">
        <f t="shared" ca="1" si="550"/>
        <v>0</v>
      </c>
      <c r="Q76" s="149">
        <f t="shared" ca="1" si="550"/>
        <v>0</v>
      </c>
      <c r="R76" s="149">
        <f t="shared" ca="1" si="550"/>
        <v>0</v>
      </c>
      <c r="S76" s="149">
        <f t="shared" ca="1" si="550"/>
        <v>0</v>
      </c>
      <c r="T76" s="149">
        <f t="shared" ca="1" si="550"/>
        <v>0</v>
      </c>
      <c r="U76" s="149">
        <f t="shared" ca="1" si="550"/>
        <v>0</v>
      </c>
      <c r="V76" s="149">
        <f t="shared" ca="1" si="550"/>
        <v>0</v>
      </c>
      <c r="W76" s="149">
        <f t="shared" ca="1" si="550"/>
        <v>0</v>
      </c>
      <c r="X76" s="149">
        <f t="shared" ca="1" si="550"/>
        <v>0</v>
      </c>
      <c r="Y76" s="149">
        <f t="shared" ca="1" si="550"/>
        <v>0</v>
      </c>
      <c r="Z76" s="149">
        <f t="shared" ca="1" si="550"/>
        <v>0</v>
      </c>
      <c r="AA76" s="149">
        <f t="shared" ca="1" si="550"/>
        <v>0</v>
      </c>
      <c r="AB76" s="149">
        <f t="shared" ca="1" si="550"/>
        <v>0</v>
      </c>
      <c r="AC76" s="149">
        <f t="shared" ca="1" si="550"/>
        <v>0</v>
      </c>
      <c r="AD76" s="149">
        <f t="shared" ca="1" si="550"/>
        <v>0</v>
      </c>
      <c r="AE76" s="149">
        <f t="shared" ca="1" si="550"/>
        <v>0</v>
      </c>
      <c r="AF76" s="149">
        <f t="shared" ca="1" si="550"/>
        <v>0</v>
      </c>
      <c r="AG76" s="149">
        <f t="shared" ca="1" si="550"/>
        <v>0</v>
      </c>
      <c r="AH76" s="149">
        <f t="shared" ca="1" si="550"/>
        <v>0</v>
      </c>
      <c r="AI76" s="149">
        <f t="shared" ca="1" si="550"/>
        <v>0</v>
      </c>
      <c r="AJ76" s="149">
        <f t="shared" ca="1" si="550"/>
        <v>0</v>
      </c>
      <c r="AK76" s="149">
        <f t="shared" ca="1" si="550"/>
        <v>0</v>
      </c>
      <c r="AL76" s="149">
        <f t="shared" ca="1" si="550"/>
        <v>0</v>
      </c>
      <c r="AM76" s="149">
        <f t="shared" ca="1" si="550"/>
        <v>0</v>
      </c>
      <c r="AN76" s="149">
        <f t="shared" ca="1" si="550"/>
        <v>0</v>
      </c>
      <c r="AO76" s="149">
        <f t="shared" ref="AO76:BT76" ca="1" si="551">SUBTOTAL(9,AO63:AO75)</f>
        <v>0</v>
      </c>
      <c r="AP76" s="149">
        <f t="shared" ca="1" si="551"/>
        <v>0</v>
      </c>
      <c r="AQ76" s="149">
        <f t="shared" ca="1" si="551"/>
        <v>0</v>
      </c>
      <c r="AR76" s="149">
        <f t="shared" ca="1" si="551"/>
        <v>0</v>
      </c>
      <c r="AS76" s="149">
        <f t="shared" ca="1" si="551"/>
        <v>0</v>
      </c>
      <c r="AT76" s="149">
        <f t="shared" ca="1" si="551"/>
        <v>0</v>
      </c>
      <c r="AU76" s="149">
        <f t="shared" ca="1" si="551"/>
        <v>0</v>
      </c>
      <c r="AV76" s="149">
        <f t="shared" ca="1" si="551"/>
        <v>0</v>
      </c>
      <c r="AW76" s="149">
        <f t="shared" ca="1" si="551"/>
        <v>0</v>
      </c>
      <c r="AX76" s="149">
        <f t="shared" ca="1" si="551"/>
        <v>0</v>
      </c>
      <c r="AY76" s="149">
        <f t="shared" ca="1" si="551"/>
        <v>0</v>
      </c>
      <c r="AZ76" s="149">
        <f t="shared" ca="1" si="551"/>
        <v>0</v>
      </c>
      <c r="BA76" s="149">
        <f t="shared" ca="1" si="551"/>
        <v>0</v>
      </c>
      <c r="BB76" s="149">
        <f t="shared" ca="1" si="551"/>
        <v>0</v>
      </c>
      <c r="BC76" s="149">
        <f t="shared" ca="1" si="551"/>
        <v>0</v>
      </c>
      <c r="BD76" s="149">
        <f t="shared" ca="1" si="551"/>
        <v>0</v>
      </c>
      <c r="BE76" s="149">
        <f t="shared" ca="1" si="551"/>
        <v>0</v>
      </c>
      <c r="BF76" s="149">
        <f t="shared" ca="1" si="551"/>
        <v>0</v>
      </c>
      <c r="BG76" s="149">
        <f t="shared" ca="1" si="551"/>
        <v>0</v>
      </c>
      <c r="BH76" s="149">
        <f t="shared" ca="1" si="551"/>
        <v>0</v>
      </c>
      <c r="BI76" s="149">
        <f t="shared" ca="1" si="551"/>
        <v>0</v>
      </c>
      <c r="BJ76" s="149">
        <f t="shared" ca="1" si="551"/>
        <v>0</v>
      </c>
      <c r="BK76" s="149">
        <f t="shared" ca="1" si="551"/>
        <v>0</v>
      </c>
      <c r="BL76" s="149">
        <f t="shared" ca="1" si="551"/>
        <v>0</v>
      </c>
      <c r="BM76" s="149">
        <f t="shared" ca="1" si="551"/>
        <v>0</v>
      </c>
      <c r="BN76" s="149">
        <f t="shared" ca="1" si="551"/>
        <v>0</v>
      </c>
      <c r="BO76" s="149">
        <f t="shared" ca="1" si="551"/>
        <v>0</v>
      </c>
      <c r="BP76" s="149">
        <f t="shared" ca="1" si="551"/>
        <v>0</v>
      </c>
      <c r="BQ76" s="149">
        <f t="shared" ca="1" si="551"/>
        <v>0</v>
      </c>
      <c r="BR76" s="149">
        <f t="shared" ca="1" si="551"/>
        <v>0</v>
      </c>
      <c r="BS76" s="149">
        <f t="shared" ca="1" si="551"/>
        <v>0</v>
      </c>
      <c r="BT76" s="149">
        <f t="shared" ca="1" si="551"/>
        <v>0</v>
      </c>
      <c r="BU76" s="149">
        <f t="shared" ref="BU76:CZ76" ca="1" si="552">SUBTOTAL(9,BU63:BU75)</f>
        <v>0</v>
      </c>
      <c r="BV76" s="149">
        <f t="shared" ca="1" si="552"/>
        <v>0</v>
      </c>
      <c r="BW76" s="149">
        <f t="shared" ca="1" si="552"/>
        <v>0</v>
      </c>
      <c r="BX76" s="149">
        <f t="shared" ca="1" si="552"/>
        <v>0</v>
      </c>
      <c r="BY76" s="149">
        <f t="shared" ca="1" si="552"/>
        <v>0</v>
      </c>
      <c r="BZ76" s="149">
        <f t="shared" ca="1" si="552"/>
        <v>0</v>
      </c>
      <c r="CA76" s="149">
        <f t="shared" ca="1" si="552"/>
        <v>0</v>
      </c>
      <c r="CB76" s="149">
        <f t="shared" ca="1" si="552"/>
        <v>0</v>
      </c>
      <c r="CC76" s="149">
        <f t="shared" ca="1" si="552"/>
        <v>0</v>
      </c>
      <c r="CD76" s="149">
        <f t="shared" ca="1" si="552"/>
        <v>0</v>
      </c>
      <c r="CE76" s="149">
        <f t="shared" ca="1" si="552"/>
        <v>0</v>
      </c>
      <c r="CF76" s="149">
        <f t="shared" ca="1" si="552"/>
        <v>0</v>
      </c>
      <c r="CG76" s="149">
        <f t="shared" ca="1" si="552"/>
        <v>0</v>
      </c>
      <c r="CH76" s="149">
        <f t="shared" ca="1" si="552"/>
        <v>0</v>
      </c>
      <c r="CI76" s="149">
        <f t="shared" ca="1" si="552"/>
        <v>0</v>
      </c>
      <c r="CJ76" s="149">
        <f t="shared" ca="1" si="552"/>
        <v>0</v>
      </c>
      <c r="CK76" s="149">
        <f t="shared" ca="1" si="552"/>
        <v>0</v>
      </c>
      <c r="CL76" s="149">
        <f t="shared" ca="1" si="552"/>
        <v>0</v>
      </c>
      <c r="CM76" s="149">
        <f t="shared" ca="1" si="552"/>
        <v>0</v>
      </c>
      <c r="CN76" s="149">
        <f t="shared" ca="1" si="552"/>
        <v>0</v>
      </c>
      <c r="CO76" s="149">
        <f t="shared" ca="1" si="552"/>
        <v>0</v>
      </c>
      <c r="CP76" s="149">
        <f t="shared" ca="1" si="552"/>
        <v>0</v>
      </c>
      <c r="CQ76" s="149">
        <f t="shared" ca="1" si="552"/>
        <v>0</v>
      </c>
      <c r="CR76" s="149">
        <f t="shared" ca="1" si="552"/>
        <v>0</v>
      </c>
      <c r="CS76" s="147">
        <f t="shared" ca="1" si="552"/>
        <v>0</v>
      </c>
      <c r="CT76" s="148">
        <f t="shared" ca="1" si="552"/>
        <v>0</v>
      </c>
      <c r="CU76" s="149">
        <f t="shared" ca="1" si="552"/>
        <v>0</v>
      </c>
      <c r="CV76" s="149">
        <f t="shared" ca="1" si="552"/>
        <v>0</v>
      </c>
      <c r="CW76" s="149">
        <f t="shared" ca="1" si="552"/>
        <v>0</v>
      </c>
      <c r="CX76" s="149">
        <f t="shared" ca="1" si="552"/>
        <v>0</v>
      </c>
      <c r="CY76" s="149">
        <f t="shared" ca="1" si="552"/>
        <v>0</v>
      </c>
      <c r="CZ76" s="147">
        <f t="shared" ca="1" si="552"/>
        <v>0</v>
      </c>
      <c r="DA76" s="130"/>
    </row>
    <row r="77" spans="3:105">
      <c r="C77" s="93"/>
      <c r="D77" s="71"/>
      <c r="E77" s="165"/>
      <c r="F77" s="166"/>
      <c r="G77" s="165"/>
      <c r="H77" s="130"/>
      <c r="I77" s="166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67"/>
      <c r="BY77" s="167"/>
      <c r="BZ77" s="167"/>
      <c r="CA77" s="167"/>
      <c r="CB77" s="167"/>
      <c r="CC77" s="167"/>
      <c r="CD77" s="167"/>
      <c r="CE77" s="167"/>
      <c r="CF77" s="167"/>
      <c r="CG77" s="167"/>
      <c r="CH77" s="167"/>
      <c r="CI77" s="167"/>
      <c r="CJ77" s="167"/>
      <c r="CK77" s="167"/>
      <c r="CL77" s="167"/>
      <c r="CM77" s="167"/>
      <c r="CN77" s="167"/>
      <c r="CO77" s="167"/>
      <c r="CP77" s="167"/>
      <c r="CQ77" s="167"/>
      <c r="CR77" s="167"/>
      <c r="CS77" s="165"/>
      <c r="CT77" s="166"/>
      <c r="CU77" s="167"/>
      <c r="CV77" s="167"/>
      <c r="CW77" s="167"/>
      <c r="CX77" s="167"/>
      <c r="CY77" s="167"/>
      <c r="CZ77" s="165"/>
      <c r="DA77" s="130"/>
    </row>
    <row r="78" spans="3:105">
      <c r="C78" s="94" t="s">
        <v>253</v>
      </c>
      <c r="D78" s="109" t="s">
        <v>218</v>
      </c>
      <c r="E78" s="163">
        <f t="shared" ref="E78" ca="1" si="553">SUMIFS($I78:$CZ78, $I$3:$CZ$3, "&gt;="&amp;DATE(YEAR($E$3),1,1), $I$3:$CZ$3, "&lt;"&amp;DATE(YEAR($E$3)+1,1,1))</f>
        <v>0</v>
      </c>
      <c r="F78" s="310">
        <f ca="1">SUMIFS($I78:$CZ78, $I$3:$CZ$3,$F$3)</f>
        <v>0</v>
      </c>
      <c r="G78" s="163">
        <f ca="1">SUMIFS($I78:$CZ78, $I$3:$CZ$3,$G$3)</f>
        <v>0</v>
      </c>
      <c r="H78" s="130"/>
      <c r="I78" s="128">
        <f t="shared" ref="I78:AN78" ca="1" si="554">I61-I76</f>
        <v>0</v>
      </c>
      <c r="J78" s="157">
        <f t="shared" ca="1" si="554"/>
        <v>0</v>
      </c>
      <c r="K78" s="157">
        <f t="shared" ca="1" si="554"/>
        <v>0</v>
      </c>
      <c r="L78" s="157">
        <f t="shared" ca="1" si="554"/>
        <v>0</v>
      </c>
      <c r="M78" s="157">
        <f t="shared" ca="1" si="554"/>
        <v>0</v>
      </c>
      <c r="N78" s="157">
        <f t="shared" ca="1" si="554"/>
        <v>0</v>
      </c>
      <c r="O78" s="157">
        <f t="shared" ca="1" si="554"/>
        <v>0</v>
      </c>
      <c r="P78" s="157">
        <f t="shared" ca="1" si="554"/>
        <v>0</v>
      </c>
      <c r="Q78" s="157">
        <f t="shared" ca="1" si="554"/>
        <v>0</v>
      </c>
      <c r="R78" s="157">
        <f t="shared" ca="1" si="554"/>
        <v>0</v>
      </c>
      <c r="S78" s="157">
        <f t="shared" ca="1" si="554"/>
        <v>0</v>
      </c>
      <c r="T78" s="157">
        <f t="shared" ca="1" si="554"/>
        <v>0</v>
      </c>
      <c r="U78" s="157">
        <f t="shared" ca="1" si="554"/>
        <v>0</v>
      </c>
      <c r="V78" s="157">
        <f t="shared" ca="1" si="554"/>
        <v>0</v>
      </c>
      <c r="W78" s="157">
        <f t="shared" ca="1" si="554"/>
        <v>0</v>
      </c>
      <c r="X78" s="157">
        <f t="shared" ca="1" si="554"/>
        <v>0</v>
      </c>
      <c r="Y78" s="157">
        <f t="shared" ca="1" si="554"/>
        <v>0</v>
      </c>
      <c r="Z78" s="157">
        <f t="shared" ca="1" si="554"/>
        <v>0</v>
      </c>
      <c r="AA78" s="157">
        <f t="shared" ca="1" si="554"/>
        <v>0</v>
      </c>
      <c r="AB78" s="157">
        <f t="shared" ca="1" si="554"/>
        <v>0</v>
      </c>
      <c r="AC78" s="157">
        <f t="shared" ca="1" si="554"/>
        <v>0</v>
      </c>
      <c r="AD78" s="157">
        <f t="shared" ca="1" si="554"/>
        <v>0</v>
      </c>
      <c r="AE78" s="157">
        <f t="shared" ca="1" si="554"/>
        <v>0</v>
      </c>
      <c r="AF78" s="157">
        <f t="shared" ca="1" si="554"/>
        <v>0</v>
      </c>
      <c r="AG78" s="157">
        <f t="shared" ca="1" si="554"/>
        <v>0</v>
      </c>
      <c r="AH78" s="157">
        <f t="shared" ca="1" si="554"/>
        <v>0</v>
      </c>
      <c r="AI78" s="157">
        <f t="shared" ca="1" si="554"/>
        <v>0</v>
      </c>
      <c r="AJ78" s="157">
        <f t="shared" ca="1" si="554"/>
        <v>0</v>
      </c>
      <c r="AK78" s="157">
        <f t="shared" ca="1" si="554"/>
        <v>0</v>
      </c>
      <c r="AL78" s="157">
        <f t="shared" ca="1" si="554"/>
        <v>0</v>
      </c>
      <c r="AM78" s="157">
        <f t="shared" ca="1" si="554"/>
        <v>0</v>
      </c>
      <c r="AN78" s="157">
        <f t="shared" ca="1" si="554"/>
        <v>0</v>
      </c>
      <c r="AO78" s="157">
        <f t="shared" ref="AO78:BT78" ca="1" si="555">AO61-AO76</f>
        <v>0</v>
      </c>
      <c r="AP78" s="157">
        <f t="shared" ca="1" si="555"/>
        <v>0</v>
      </c>
      <c r="AQ78" s="157">
        <f t="shared" ca="1" si="555"/>
        <v>0</v>
      </c>
      <c r="AR78" s="157">
        <f t="shared" ca="1" si="555"/>
        <v>0</v>
      </c>
      <c r="AS78" s="157">
        <f t="shared" ca="1" si="555"/>
        <v>0</v>
      </c>
      <c r="AT78" s="157">
        <f t="shared" ca="1" si="555"/>
        <v>0</v>
      </c>
      <c r="AU78" s="157">
        <f t="shared" ca="1" si="555"/>
        <v>0</v>
      </c>
      <c r="AV78" s="157">
        <f t="shared" ca="1" si="555"/>
        <v>0</v>
      </c>
      <c r="AW78" s="157">
        <f t="shared" ca="1" si="555"/>
        <v>0</v>
      </c>
      <c r="AX78" s="157">
        <f t="shared" ca="1" si="555"/>
        <v>0</v>
      </c>
      <c r="AY78" s="157">
        <f t="shared" ca="1" si="555"/>
        <v>0</v>
      </c>
      <c r="AZ78" s="157">
        <f t="shared" ca="1" si="555"/>
        <v>0</v>
      </c>
      <c r="BA78" s="157">
        <f t="shared" ca="1" si="555"/>
        <v>0</v>
      </c>
      <c r="BB78" s="157">
        <f t="shared" ca="1" si="555"/>
        <v>0</v>
      </c>
      <c r="BC78" s="157">
        <f t="shared" ca="1" si="555"/>
        <v>0</v>
      </c>
      <c r="BD78" s="157">
        <f t="shared" ca="1" si="555"/>
        <v>0</v>
      </c>
      <c r="BE78" s="157">
        <f t="shared" ca="1" si="555"/>
        <v>0</v>
      </c>
      <c r="BF78" s="157">
        <f t="shared" ca="1" si="555"/>
        <v>0</v>
      </c>
      <c r="BG78" s="157">
        <f t="shared" ca="1" si="555"/>
        <v>0</v>
      </c>
      <c r="BH78" s="157">
        <f t="shared" ca="1" si="555"/>
        <v>0</v>
      </c>
      <c r="BI78" s="157">
        <f t="shared" ca="1" si="555"/>
        <v>0</v>
      </c>
      <c r="BJ78" s="157">
        <f t="shared" ca="1" si="555"/>
        <v>0</v>
      </c>
      <c r="BK78" s="157">
        <f t="shared" ca="1" si="555"/>
        <v>0</v>
      </c>
      <c r="BL78" s="157">
        <f t="shared" ca="1" si="555"/>
        <v>0</v>
      </c>
      <c r="BM78" s="157">
        <f t="shared" ca="1" si="555"/>
        <v>0</v>
      </c>
      <c r="BN78" s="157">
        <f t="shared" ca="1" si="555"/>
        <v>0</v>
      </c>
      <c r="BO78" s="157">
        <f t="shared" ca="1" si="555"/>
        <v>0</v>
      </c>
      <c r="BP78" s="157">
        <f t="shared" ca="1" si="555"/>
        <v>0</v>
      </c>
      <c r="BQ78" s="157">
        <f t="shared" ca="1" si="555"/>
        <v>0</v>
      </c>
      <c r="BR78" s="157">
        <f t="shared" ca="1" si="555"/>
        <v>0</v>
      </c>
      <c r="BS78" s="157">
        <f t="shared" ca="1" si="555"/>
        <v>0</v>
      </c>
      <c r="BT78" s="157">
        <f t="shared" ca="1" si="555"/>
        <v>0</v>
      </c>
      <c r="BU78" s="157">
        <f t="shared" ref="BU78:CZ78" ca="1" si="556">BU61-BU76</f>
        <v>0</v>
      </c>
      <c r="BV78" s="157">
        <f t="shared" ca="1" si="556"/>
        <v>0</v>
      </c>
      <c r="BW78" s="157">
        <f t="shared" ca="1" si="556"/>
        <v>0</v>
      </c>
      <c r="BX78" s="157">
        <f t="shared" ca="1" si="556"/>
        <v>0</v>
      </c>
      <c r="BY78" s="157">
        <f t="shared" ca="1" si="556"/>
        <v>0</v>
      </c>
      <c r="BZ78" s="157">
        <f t="shared" ca="1" si="556"/>
        <v>0</v>
      </c>
      <c r="CA78" s="157">
        <f t="shared" ca="1" si="556"/>
        <v>0</v>
      </c>
      <c r="CB78" s="157">
        <f t="shared" ca="1" si="556"/>
        <v>0</v>
      </c>
      <c r="CC78" s="157">
        <f t="shared" ca="1" si="556"/>
        <v>0</v>
      </c>
      <c r="CD78" s="157">
        <f t="shared" ca="1" si="556"/>
        <v>0</v>
      </c>
      <c r="CE78" s="157">
        <f t="shared" ca="1" si="556"/>
        <v>0</v>
      </c>
      <c r="CF78" s="157">
        <f t="shared" ca="1" si="556"/>
        <v>0</v>
      </c>
      <c r="CG78" s="157">
        <f t="shared" ca="1" si="556"/>
        <v>0</v>
      </c>
      <c r="CH78" s="157">
        <f t="shared" ca="1" si="556"/>
        <v>0</v>
      </c>
      <c r="CI78" s="157">
        <f t="shared" ca="1" si="556"/>
        <v>0</v>
      </c>
      <c r="CJ78" s="157">
        <f t="shared" ca="1" si="556"/>
        <v>0</v>
      </c>
      <c r="CK78" s="157">
        <f t="shared" ca="1" si="556"/>
        <v>0</v>
      </c>
      <c r="CL78" s="157">
        <f t="shared" ca="1" si="556"/>
        <v>0</v>
      </c>
      <c r="CM78" s="157">
        <f t="shared" ca="1" si="556"/>
        <v>0</v>
      </c>
      <c r="CN78" s="157">
        <f t="shared" ca="1" si="556"/>
        <v>0</v>
      </c>
      <c r="CO78" s="157">
        <f t="shared" ca="1" si="556"/>
        <v>0</v>
      </c>
      <c r="CP78" s="157">
        <f t="shared" ca="1" si="556"/>
        <v>0</v>
      </c>
      <c r="CQ78" s="157">
        <f t="shared" ca="1" si="556"/>
        <v>0</v>
      </c>
      <c r="CR78" s="157">
        <f t="shared" ca="1" si="556"/>
        <v>0</v>
      </c>
      <c r="CS78" s="158">
        <f t="shared" ca="1" si="556"/>
        <v>0</v>
      </c>
      <c r="CT78" s="128">
        <f t="shared" ca="1" si="556"/>
        <v>0</v>
      </c>
      <c r="CU78" s="157">
        <f t="shared" ca="1" si="556"/>
        <v>0</v>
      </c>
      <c r="CV78" s="157">
        <f t="shared" ca="1" si="556"/>
        <v>0</v>
      </c>
      <c r="CW78" s="157">
        <f t="shared" ca="1" si="556"/>
        <v>0</v>
      </c>
      <c r="CX78" s="157">
        <f t="shared" ca="1" si="556"/>
        <v>0</v>
      </c>
      <c r="CY78" s="157">
        <f t="shared" ca="1" si="556"/>
        <v>0</v>
      </c>
      <c r="CZ78" s="158">
        <f t="shared" ca="1" si="556"/>
        <v>0</v>
      </c>
      <c r="DA78" s="130"/>
    </row>
    <row r="79" spans="3:105">
      <c r="C79" s="77"/>
      <c r="D79" s="110"/>
      <c r="E79" s="153"/>
      <c r="F79" s="154"/>
      <c r="G79" s="153"/>
      <c r="H79" s="130"/>
      <c r="I79" s="154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  <c r="AA79" s="155"/>
      <c r="AB79" s="155"/>
      <c r="AC79" s="155"/>
      <c r="AD79" s="155"/>
      <c r="AE79" s="155"/>
      <c r="AF79" s="155"/>
      <c r="AG79" s="155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  <c r="BR79" s="155"/>
      <c r="BS79" s="155"/>
      <c r="BT79" s="155"/>
      <c r="BU79" s="155"/>
      <c r="BV79" s="155"/>
      <c r="BW79" s="155"/>
      <c r="BX79" s="155"/>
      <c r="BY79" s="155"/>
      <c r="BZ79" s="155"/>
      <c r="CA79" s="155"/>
      <c r="CB79" s="155"/>
      <c r="CC79" s="155"/>
      <c r="CD79" s="155"/>
      <c r="CE79" s="155"/>
      <c r="CF79" s="155"/>
      <c r="CG79" s="155"/>
      <c r="CH79" s="155"/>
      <c r="CI79" s="155"/>
      <c r="CJ79" s="155"/>
      <c r="CK79" s="155"/>
      <c r="CL79" s="155"/>
      <c r="CM79" s="155"/>
      <c r="CN79" s="155"/>
      <c r="CO79" s="155"/>
      <c r="CP79" s="155"/>
      <c r="CQ79" s="155"/>
      <c r="CR79" s="155"/>
      <c r="CS79" s="153"/>
      <c r="CT79" s="154"/>
      <c r="CU79" s="155"/>
      <c r="CV79" s="155"/>
      <c r="CW79" s="155"/>
      <c r="CX79" s="155"/>
      <c r="CY79" s="155"/>
      <c r="CZ79" s="153"/>
      <c r="DA79" s="130"/>
    </row>
    <row r="80" spans="3:105" s="207" customFormat="1" ht="13">
      <c r="C80" s="201" t="s">
        <v>254</v>
      </c>
      <c r="D80" s="202" t="s">
        <v>322</v>
      </c>
      <c r="E80" s="203">
        <f t="shared" ref="E80" ca="1" si="557">SUMIFS($I80:$CZ80, $I$3:$CZ$3, "&gt;="&amp;DATE(YEAR($E$3),1,1), $I$3:$CZ$3, "&lt;"&amp;DATE(YEAR($E$3)+1,1,1))</f>
        <v>-34892997777</v>
      </c>
      <c r="F80" s="205">
        <f ca="1">SUMIFS($I80:$CZ80, $I$3:$CZ$3,$F$3)</f>
        <v>-60702700</v>
      </c>
      <c r="G80" s="203">
        <f ca="1">SUMIFS($I80:$CZ80, $I$3:$CZ$3,$G$3)</f>
        <v>-272069541786.76917</v>
      </c>
      <c r="H80" s="204"/>
      <c r="I80" s="205">
        <f t="shared" ref="I80:AN80" ca="1" si="558">I39+I49+I78</f>
        <v>42</v>
      </c>
      <c r="J80" s="206">
        <f t="shared" ca="1" si="558"/>
        <v>3</v>
      </c>
      <c r="K80" s="206">
        <f t="shared" ca="1" si="558"/>
        <v>15</v>
      </c>
      <c r="L80" s="206">
        <f t="shared" ca="1" si="558"/>
        <v>24</v>
      </c>
      <c r="M80" s="206">
        <f t="shared" ca="1" si="558"/>
        <v>0</v>
      </c>
      <c r="N80" s="206">
        <f t="shared" ca="1" si="558"/>
        <v>0</v>
      </c>
      <c r="O80" s="206">
        <f t="shared" ca="1" si="558"/>
        <v>800</v>
      </c>
      <c r="P80" s="206">
        <f t="shared" ca="1" si="558"/>
        <v>1600</v>
      </c>
      <c r="Q80" s="206">
        <f t="shared" ca="1" si="558"/>
        <v>42</v>
      </c>
      <c r="R80" s="206">
        <f t="shared" ca="1" si="558"/>
        <v>3</v>
      </c>
      <c r="S80" s="206">
        <f t="shared" ca="1" si="558"/>
        <v>15</v>
      </c>
      <c r="T80" s="206">
        <f t="shared" ca="1" si="558"/>
        <v>24</v>
      </c>
      <c r="U80" s="206">
        <f t="shared" ca="1" si="558"/>
        <v>0</v>
      </c>
      <c r="V80" s="206">
        <f t="shared" ca="1" si="558"/>
        <v>0</v>
      </c>
      <c r="W80" s="206">
        <f t="shared" ca="1" si="558"/>
        <v>800</v>
      </c>
      <c r="X80" s="206">
        <f t="shared" ca="1" si="558"/>
        <v>-31467284451.338509</v>
      </c>
      <c r="Y80" s="206">
        <f t="shared" ca="1" si="558"/>
        <v>42</v>
      </c>
      <c r="Z80" s="206">
        <f t="shared" ca="1" si="558"/>
        <v>3</v>
      </c>
      <c r="AA80" s="206">
        <f t="shared" ca="1" si="558"/>
        <v>15</v>
      </c>
      <c r="AB80" s="206">
        <f t="shared" ca="1" si="558"/>
        <v>24</v>
      </c>
      <c r="AC80" s="206">
        <f t="shared" ca="1" si="558"/>
        <v>0</v>
      </c>
      <c r="AD80" s="206">
        <f t="shared" ca="1" si="558"/>
        <v>0</v>
      </c>
      <c r="AE80" s="206">
        <f t="shared" ca="1" si="558"/>
        <v>800</v>
      </c>
      <c r="AF80" s="206">
        <f t="shared" ca="1" si="558"/>
        <v>-31467284451.338509</v>
      </c>
      <c r="AG80" s="206">
        <f t="shared" ca="1" si="558"/>
        <v>0</v>
      </c>
      <c r="AH80" s="206">
        <f t="shared" ca="1" si="558"/>
        <v>0</v>
      </c>
      <c r="AI80" s="206">
        <f t="shared" ca="1" si="558"/>
        <v>0</v>
      </c>
      <c r="AJ80" s="206">
        <f t="shared" ca="1" si="558"/>
        <v>0</v>
      </c>
      <c r="AK80" s="206">
        <f t="shared" ca="1" si="558"/>
        <v>0</v>
      </c>
      <c r="AL80" s="206">
        <f t="shared" ca="1" si="558"/>
        <v>0</v>
      </c>
      <c r="AM80" s="206">
        <f t="shared" ca="1" si="558"/>
        <v>0</v>
      </c>
      <c r="AN80" s="206">
        <f t="shared" ca="1" si="558"/>
        <v>-31467286051.338509</v>
      </c>
      <c r="AO80" s="206">
        <f t="shared" ref="AO80:BT80" ca="1" si="559">AO39+AO49+AO78</f>
        <v>0</v>
      </c>
      <c r="AP80" s="206">
        <f t="shared" ca="1" si="559"/>
        <v>0</v>
      </c>
      <c r="AQ80" s="206">
        <f t="shared" ca="1" si="559"/>
        <v>0</v>
      </c>
      <c r="AR80" s="206">
        <f t="shared" ca="1" si="559"/>
        <v>0</v>
      </c>
      <c r="AS80" s="206">
        <f t="shared" ca="1" si="559"/>
        <v>0</v>
      </c>
      <c r="AT80" s="206">
        <f t="shared" ca="1" si="559"/>
        <v>0</v>
      </c>
      <c r="AU80" s="206">
        <f t="shared" ca="1" si="559"/>
        <v>0</v>
      </c>
      <c r="AV80" s="206">
        <f t="shared" ca="1" si="559"/>
        <v>-31467286051.338509</v>
      </c>
      <c r="AW80" s="206">
        <f t="shared" ca="1" si="559"/>
        <v>42</v>
      </c>
      <c r="AX80" s="206">
        <f t="shared" ca="1" si="559"/>
        <v>3</v>
      </c>
      <c r="AY80" s="206">
        <f t="shared" ca="1" si="559"/>
        <v>15</v>
      </c>
      <c r="AZ80" s="206">
        <f t="shared" ca="1" si="559"/>
        <v>24</v>
      </c>
      <c r="BA80" s="206">
        <f t="shared" ca="1" si="559"/>
        <v>0</v>
      </c>
      <c r="BB80" s="206">
        <f t="shared" ca="1" si="559"/>
        <v>0</v>
      </c>
      <c r="BC80" s="206">
        <f t="shared" ca="1" si="559"/>
        <v>800</v>
      </c>
      <c r="BD80" s="206">
        <f t="shared" ca="1" si="559"/>
        <v>1600</v>
      </c>
      <c r="BE80" s="206">
        <f t="shared" ca="1" si="559"/>
        <v>-10958530872</v>
      </c>
      <c r="BF80" s="206">
        <f t="shared" ca="1" si="559"/>
        <v>0</v>
      </c>
      <c r="BG80" s="206">
        <f t="shared" ca="1" si="559"/>
        <v>-75882375</v>
      </c>
      <c r="BH80" s="206">
        <f t="shared" ca="1" si="559"/>
        <v>0</v>
      </c>
      <c r="BI80" s="206">
        <f t="shared" ca="1" si="559"/>
        <v>-37990000</v>
      </c>
      <c r="BJ80" s="206">
        <f t="shared" ca="1" si="559"/>
        <v>-10844658497</v>
      </c>
      <c r="BK80" s="206">
        <f t="shared" ca="1" si="559"/>
        <v>0</v>
      </c>
      <c r="BL80" s="206">
        <f t="shared" ca="1" si="559"/>
        <v>-32077030313.998756</v>
      </c>
      <c r="BM80" s="206">
        <f t="shared" ca="1" si="559"/>
        <v>-22533518384</v>
      </c>
      <c r="BN80" s="206">
        <f t="shared" ca="1" si="559"/>
        <v>0</v>
      </c>
      <c r="BO80" s="206">
        <f t="shared" ca="1" si="559"/>
        <v>-22200000</v>
      </c>
      <c r="BP80" s="206">
        <f t="shared" ca="1" si="559"/>
        <v>0</v>
      </c>
      <c r="BQ80" s="206">
        <f t="shared" ca="1" si="559"/>
        <v>-37420000</v>
      </c>
      <c r="BR80" s="206">
        <f t="shared" ca="1" si="559"/>
        <v>-22473898384</v>
      </c>
      <c r="BS80" s="206">
        <f t="shared" ca="1" si="559"/>
        <v>0</v>
      </c>
      <c r="BT80" s="206">
        <f t="shared" ca="1" si="559"/>
        <v>-25405697793.671535</v>
      </c>
      <c r="BU80" s="206">
        <f t="shared" ref="BU80:CZ80" ca="1" si="560">BU39+BU49+BU78</f>
        <v>-1400948689</v>
      </c>
      <c r="BV80" s="206">
        <f t="shared" ca="1" si="560"/>
        <v>-53639000</v>
      </c>
      <c r="BW80" s="206">
        <f t="shared" ca="1" si="560"/>
        <v>-4050000</v>
      </c>
      <c r="BX80" s="206">
        <f t="shared" ca="1" si="560"/>
        <v>-10000000</v>
      </c>
      <c r="BY80" s="206">
        <f t="shared" ca="1" si="560"/>
        <v>-3355750</v>
      </c>
      <c r="BZ80" s="206">
        <f t="shared" ca="1" si="560"/>
        <v>-1329903939</v>
      </c>
      <c r="CA80" s="206">
        <f t="shared" ca="1" si="560"/>
        <v>-60705900</v>
      </c>
      <c r="CB80" s="206">
        <f t="shared" ca="1" si="560"/>
        <v>-45069443239.53019</v>
      </c>
      <c r="CC80" s="206">
        <f t="shared" ca="1" si="560"/>
        <v>0</v>
      </c>
      <c r="CD80" s="206">
        <f t="shared" ca="1" si="560"/>
        <v>0</v>
      </c>
      <c r="CE80" s="206">
        <f t="shared" ca="1" si="560"/>
        <v>0</v>
      </c>
      <c r="CF80" s="206">
        <f t="shared" ca="1" si="560"/>
        <v>0</v>
      </c>
      <c r="CG80" s="206">
        <f t="shared" ca="1" si="560"/>
        <v>0</v>
      </c>
      <c r="CH80" s="206">
        <f t="shared" ca="1" si="560"/>
        <v>0</v>
      </c>
      <c r="CI80" s="206">
        <f t="shared" ca="1" si="560"/>
        <v>0</v>
      </c>
      <c r="CJ80" s="206">
        <f t="shared" ca="1" si="560"/>
        <v>-5781077950.9441509</v>
      </c>
      <c r="CK80" s="206">
        <f t="shared" ca="1" si="560"/>
        <v>0</v>
      </c>
      <c r="CL80" s="206">
        <f t="shared" ca="1" si="560"/>
        <v>0</v>
      </c>
      <c r="CM80" s="206">
        <f t="shared" ca="1" si="560"/>
        <v>0</v>
      </c>
      <c r="CN80" s="206">
        <f t="shared" ca="1" si="560"/>
        <v>0</v>
      </c>
      <c r="CO80" s="206">
        <f t="shared" ca="1" si="560"/>
        <v>0</v>
      </c>
      <c r="CP80" s="206">
        <f t="shared" ca="1" si="560"/>
        <v>0</v>
      </c>
      <c r="CQ80" s="206">
        <f t="shared" ca="1" si="560"/>
        <v>0</v>
      </c>
      <c r="CR80" s="206">
        <f t="shared" ca="1" si="560"/>
        <v>-6399868631.9320221</v>
      </c>
      <c r="CS80" s="203">
        <f t="shared" ca="1" si="560"/>
        <v>0</v>
      </c>
      <c r="CT80" s="205">
        <f t="shared" ca="1" si="560"/>
        <v>0</v>
      </c>
      <c r="CU80" s="206">
        <f t="shared" ca="1" si="560"/>
        <v>0</v>
      </c>
      <c r="CV80" s="206">
        <f t="shared" ca="1" si="560"/>
        <v>0</v>
      </c>
      <c r="CW80" s="206">
        <f t="shared" ca="1" si="560"/>
        <v>0</v>
      </c>
      <c r="CX80" s="206">
        <f t="shared" ca="1" si="560"/>
        <v>0</v>
      </c>
      <c r="CY80" s="206">
        <f t="shared" ca="1" si="560"/>
        <v>0</v>
      </c>
      <c r="CZ80" s="203">
        <f t="shared" ca="1" si="560"/>
        <v>-31467286051.338509</v>
      </c>
      <c r="DA80" s="204"/>
    </row>
    <row r="81" spans="3:105">
      <c r="C81" s="93"/>
      <c r="D81" s="110"/>
      <c r="E81" s="153"/>
      <c r="F81" s="154"/>
      <c r="G81" s="153"/>
      <c r="H81" s="130"/>
      <c r="I81" s="154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  <c r="AA81" s="155"/>
      <c r="AB81" s="155"/>
      <c r="AC81" s="155"/>
      <c r="AD81" s="155"/>
      <c r="AE81" s="155"/>
      <c r="AF81" s="155"/>
      <c r="AG81" s="155"/>
      <c r="AH81" s="155"/>
      <c r="AI81" s="155"/>
      <c r="AJ81" s="155"/>
      <c r="AK81" s="155"/>
      <c r="AL81" s="155"/>
      <c r="AM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  <c r="BR81" s="155"/>
      <c r="BS81" s="155"/>
      <c r="BT81" s="155"/>
      <c r="BU81" s="155"/>
      <c r="BV81" s="155"/>
      <c r="BW81" s="155"/>
      <c r="BX81" s="155"/>
      <c r="BY81" s="155"/>
      <c r="BZ81" s="155"/>
      <c r="CA81" s="155"/>
      <c r="CB81" s="155"/>
      <c r="CC81" s="155"/>
      <c r="CD81" s="155"/>
      <c r="CE81" s="155"/>
      <c r="CF81" s="155"/>
      <c r="CG81" s="155"/>
      <c r="CH81" s="155"/>
      <c r="CI81" s="155"/>
      <c r="CJ81" s="155"/>
      <c r="CK81" s="155"/>
      <c r="CL81" s="155"/>
      <c r="CM81" s="155"/>
      <c r="CN81" s="155"/>
      <c r="CO81" s="155"/>
      <c r="CP81" s="155"/>
      <c r="CQ81" s="155"/>
      <c r="CR81" s="155"/>
      <c r="CS81" s="153"/>
      <c r="CT81" s="154"/>
      <c r="CU81" s="155"/>
      <c r="CV81" s="155"/>
      <c r="CW81" s="155"/>
      <c r="CX81" s="155"/>
      <c r="CY81" s="155"/>
      <c r="CZ81" s="153"/>
      <c r="DA81" s="130"/>
    </row>
    <row r="82" spans="3:105" s="225" customFormat="1" ht="13.5" thickBot="1">
      <c r="C82" s="218" t="s">
        <v>321</v>
      </c>
      <c r="D82" s="219" t="s">
        <v>220</v>
      </c>
      <c r="E82" s="220">
        <f ca="1">E4+E80</f>
        <v>-34892997776</v>
      </c>
      <c r="F82" s="312">
        <f ca="1">F4+F80</f>
        <v>19207516133</v>
      </c>
      <c r="G82" s="220">
        <f ca="1">G4+G80</f>
        <v>-252801322953.76917</v>
      </c>
      <c r="H82" s="221"/>
      <c r="I82" s="222">
        <f t="shared" ref="I82:AN82" ca="1" si="561">I4+I80</f>
        <v>43</v>
      </c>
      <c r="J82" s="223">
        <f t="shared" ca="1" si="561"/>
        <v>4</v>
      </c>
      <c r="K82" s="223">
        <f t="shared" ca="1" si="561"/>
        <v>19</v>
      </c>
      <c r="L82" s="223">
        <f t="shared" ca="1" si="561"/>
        <v>43</v>
      </c>
      <c r="M82" s="223">
        <f t="shared" ca="1" si="561"/>
        <v>43</v>
      </c>
      <c r="N82" s="223">
        <f t="shared" ca="1" si="561"/>
        <v>43</v>
      </c>
      <c r="O82" s="223">
        <f t="shared" ca="1" si="561"/>
        <v>801</v>
      </c>
      <c r="P82" s="223">
        <f t="shared" ca="1" si="561"/>
        <v>1601</v>
      </c>
      <c r="Q82" s="223">
        <f t="shared" ca="1" si="561"/>
        <v>85</v>
      </c>
      <c r="R82" s="223">
        <f t="shared" ca="1" si="561"/>
        <v>46</v>
      </c>
      <c r="S82" s="223">
        <f t="shared" ca="1" si="561"/>
        <v>61</v>
      </c>
      <c r="T82" s="223">
        <f t="shared" ca="1" si="561"/>
        <v>85</v>
      </c>
      <c r="U82" s="223">
        <f t="shared" ca="1" si="561"/>
        <v>85</v>
      </c>
      <c r="V82" s="223">
        <f t="shared" ca="1" si="561"/>
        <v>85</v>
      </c>
      <c r="W82" s="223">
        <f t="shared" ca="1" si="561"/>
        <v>843</v>
      </c>
      <c r="X82" s="223">
        <f t="shared" ca="1" si="561"/>
        <v>-31467284408.338509</v>
      </c>
      <c r="Y82" s="223">
        <f t="shared" ca="1" si="561"/>
        <v>127</v>
      </c>
      <c r="Z82" s="223">
        <f t="shared" ca="1" si="561"/>
        <v>88</v>
      </c>
      <c r="AA82" s="223">
        <f t="shared" ca="1" si="561"/>
        <v>103</v>
      </c>
      <c r="AB82" s="223">
        <f t="shared" ca="1" si="561"/>
        <v>127</v>
      </c>
      <c r="AC82" s="223">
        <f t="shared" ca="1" si="561"/>
        <v>127</v>
      </c>
      <c r="AD82" s="223">
        <f t="shared" ca="1" si="561"/>
        <v>127</v>
      </c>
      <c r="AE82" s="223">
        <f t="shared" ca="1" si="561"/>
        <v>885</v>
      </c>
      <c r="AF82" s="223">
        <f t="shared" ca="1" si="561"/>
        <v>-31467284366.338509</v>
      </c>
      <c r="AG82" s="223">
        <f t="shared" ca="1" si="561"/>
        <v>127</v>
      </c>
      <c r="AH82" s="223">
        <f t="shared" ca="1" si="561"/>
        <v>127</v>
      </c>
      <c r="AI82" s="223">
        <f t="shared" ca="1" si="561"/>
        <v>127</v>
      </c>
      <c r="AJ82" s="223">
        <f t="shared" ca="1" si="561"/>
        <v>127</v>
      </c>
      <c r="AK82" s="223">
        <f t="shared" ca="1" si="561"/>
        <v>127</v>
      </c>
      <c r="AL82" s="223">
        <f t="shared" ca="1" si="561"/>
        <v>127</v>
      </c>
      <c r="AM82" s="223">
        <f t="shared" ca="1" si="561"/>
        <v>127</v>
      </c>
      <c r="AN82" s="223">
        <f t="shared" ca="1" si="561"/>
        <v>-31467285924.338509</v>
      </c>
      <c r="AO82" s="223">
        <f t="shared" ref="AO82:BT82" ca="1" si="562">AO4+AO80</f>
        <v>127</v>
      </c>
      <c r="AP82" s="223">
        <f t="shared" ca="1" si="562"/>
        <v>127</v>
      </c>
      <c r="AQ82" s="223">
        <f t="shared" ca="1" si="562"/>
        <v>127</v>
      </c>
      <c r="AR82" s="223">
        <f t="shared" ca="1" si="562"/>
        <v>127</v>
      </c>
      <c r="AS82" s="223">
        <f t="shared" ca="1" si="562"/>
        <v>127</v>
      </c>
      <c r="AT82" s="223">
        <f t="shared" ca="1" si="562"/>
        <v>127</v>
      </c>
      <c r="AU82" s="223">
        <f t="shared" ca="1" si="562"/>
        <v>127</v>
      </c>
      <c r="AV82" s="223">
        <f t="shared" ca="1" si="562"/>
        <v>-31467285924.338509</v>
      </c>
      <c r="AW82" s="223">
        <f t="shared" ca="1" si="562"/>
        <v>169</v>
      </c>
      <c r="AX82" s="223">
        <f t="shared" ca="1" si="562"/>
        <v>130</v>
      </c>
      <c r="AY82" s="223">
        <f t="shared" ca="1" si="562"/>
        <v>145</v>
      </c>
      <c r="AZ82" s="223">
        <f t="shared" ca="1" si="562"/>
        <v>169</v>
      </c>
      <c r="BA82" s="223">
        <f t="shared" ca="1" si="562"/>
        <v>169</v>
      </c>
      <c r="BB82" s="223">
        <f t="shared" ca="1" si="562"/>
        <v>169</v>
      </c>
      <c r="BC82" s="223">
        <f t="shared" ca="1" si="562"/>
        <v>927</v>
      </c>
      <c r="BD82" s="223">
        <f t="shared" ca="1" si="562"/>
        <v>1727</v>
      </c>
      <c r="BE82" s="223">
        <f t="shared" ca="1" si="562"/>
        <v>-10958530703</v>
      </c>
      <c r="BF82" s="223">
        <f t="shared" ca="1" si="562"/>
        <v>169</v>
      </c>
      <c r="BG82" s="223">
        <f t="shared" ca="1" si="562"/>
        <v>-75882206</v>
      </c>
      <c r="BH82" s="223">
        <f t="shared" ca="1" si="562"/>
        <v>-75882206</v>
      </c>
      <c r="BI82" s="223">
        <f t="shared" ca="1" si="562"/>
        <v>-113872206</v>
      </c>
      <c r="BJ82" s="223">
        <f t="shared" ca="1" si="562"/>
        <v>-10958530703</v>
      </c>
      <c r="BK82" s="223">
        <f t="shared" ca="1" si="562"/>
        <v>169</v>
      </c>
      <c r="BL82" s="223">
        <f t="shared" ca="1" si="562"/>
        <v>-32077030144.998756</v>
      </c>
      <c r="BM82" s="223">
        <f t="shared" ca="1" si="562"/>
        <v>-33492049087</v>
      </c>
      <c r="BN82" s="223">
        <f t="shared" ca="1" si="562"/>
        <v>-10958530703</v>
      </c>
      <c r="BO82" s="223">
        <f t="shared" ca="1" si="562"/>
        <v>-10980730703</v>
      </c>
      <c r="BP82" s="223">
        <f t="shared" ca="1" si="562"/>
        <v>-10980730703</v>
      </c>
      <c r="BQ82" s="223">
        <f t="shared" ca="1" si="562"/>
        <v>-11018150703</v>
      </c>
      <c r="BR82" s="223">
        <f t="shared" ca="1" si="562"/>
        <v>-33492049087</v>
      </c>
      <c r="BS82" s="223">
        <f t="shared" ca="1" si="562"/>
        <v>-10958530703</v>
      </c>
      <c r="BT82" s="223">
        <f t="shared" ca="1" si="562"/>
        <v>-36364228496.671539</v>
      </c>
      <c r="BU82" s="223">
        <f t="shared" ref="BU82:CZ82" ca="1" si="563">BU4+BU80</f>
        <v>-34892997776</v>
      </c>
      <c r="BV82" s="223">
        <f t="shared" ca="1" si="563"/>
        <v>-33545688087</v>
      </c>
      <c r="BW82" s="223">
        <f t="shared" ca="1" si="563"/>
        <v>-33549738087</v>
      </c>
      <c r="BX82" s="223">
        <f t="shared" ca="1" si="563"/>
        <v>-33559738087</v>
      </c>
      <c r="BY82" s="223">
        <f t="shared" ca="1" si="563"/>
        <v>-33563093837</v>
      </c>
      <c r="BZ82" s="223">
        <f t="shared" ca="1" si="563"/>
        <v>-34892997776</v>
      </c>
      <c r="CA82" s="223">
        <f t="shared" ca="1" si="563"/>
        <v>-33552754987</v>
      </c>
      <c r="CB82" s="223">
        <f t="shared" ca="1" si="563"/>
        <v>-78561492326.530182</v>
      </c>
      <c r="CC82" s="223">
        <f t="shared" ca="1" si="563"/>
        <v>-34892997776</v>
      </c>
      <c r="CD82" s="223">
        <f t="shared" ca="1" si="563"/>
        <v>-34892997776</v>
      </c>
      <c r="CE82" s="223">
        <f t="shared" ca="1" si="563"/>
        <v>-34892997776</v>
      </c>
      <c r="CF82" s="223">
        <f t="shared" ca="1" si="563"/>
        <v>-34892997776</v>
      </c>
      <c r="CG82" s="223">
        <f t="shared" ca="1" si="563"/>
        <v>-34892997776</v>
      </c>
      <c r="CH82" s="223">
        <f t="shared" ca="1" si="563"/>
        <v>-34892997776</v>
      </c>
      <c r="CI82" s="223">
        <f t="shared" ca="1" si="563"/>
        <v>-34892997776</v>
      </c>
      <c r="CJ82" s="223">
        <f t="shared" ca="1" si="563"/>
        <v>-40674075726.944153</v>
      </c>
      <c r="CK82" s="223">
        <f t="shared" ca="1" si="563"/>
        <v>-34892997776</v>
      </c>
      <c r="CL82" s="223">
        <f t="shared" ca="1" si="563"/>
        <v>-34892997776</v>
      </c>
      <c r="CM82" s="223">
        <f t="shared" ca="1" si="563"/>
        <v>-34892997776</v>
      </c>
      <c r="CN82" s="223">
        <f t="shared" ca="1" si="563"/>
        <v>-34892997776</v>
      </c>
      <c r="CO82" s="223">
        <f t="shared" ca="1" si="563"/>
        <v>-34892997776</v>
      </c>
      <c r="CP82" s="223">
        <f t="shared" ca="1" si="563"/>
        <v>-34892997776</v>
      </c>
      <c r="CQ82" s="223">
        <f t="shared" ca="1" si="563"/>
        <v>-34892997776</v>
      </c>
      <c r="CR82" s="223">
        <f t="shared" ca="1" si="563"/>
        <v>-41292866407.932022</v>
      </c>
      <c r="CS82" s="224">
        <f t="shared" ca="1" si="563"/>
        <v>-34892997776</v>
      </c>
      <c r="CT82" s="222">
        <f t="shared" ca="1" si="563"/>
        <v>-34892997776</v>
      </c>
      <c r="CU82" s="223">
        <f t="shared" ca="1" si="563"/>
        <v>-34892997776</v>
      </c>
      <c r="CV82" s="223">
        <f t="shared" ca="1" si="563"/>
        <v>-34892997776</v>
      </c>
      <c r="CW82" s="223">
        <f t="shared" ca="1" si="563"/>
        <v>-34892997776</v>
      </c>
      <c r="CX82" s="223">
        <f t="shared" ca="1" si="563"/>
        <v>-34892997776</v>
      </c>
      <c r="CY82" s="223">
        <f t="shared" ca="1" si="563"/>
        <v>-34892997776</v>
      </c>
      <c r="CZ82" s="224">
        <f t="shared" ca="1" si="563"/>
        <v>-66360283827.338509</v>
      </c>
      <c r="DA82" s="221"/>
    </row>
    <row r="83" spans="3:105" ht="15" thickTop="1">
      <c r="E83" s="55"/>
      <c r="F83" s="55"/>
      <c r="G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</row>
  </sheetData>
  <phoneticPr fontId="8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91CE-D8E5-4183-ABA2-8016EF66060D}">
  <dimension ref="A1:BK79"/>
  <sheetViews>
    <sheetView topLeftCell="C1" zoomScale="60" zoomScaleNormal="60" workbookViewId="0">
      <pane xSplit="1" ySplit="4" topLeftCell="D5" activePane="bottomRight" state="frozen"/>
      <selection activeCell="C1" sqref="C1"/>
      <selection pane="topRight" activeCell="D1" sqref="D1"/>
      <selection pane="bottomLeft" activeCell="C5" sqref="C5"/>
      <selection pane="bottomRight" activeCell="I1" sqref="I1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hidden="1" customWidth="1" outlineLevel="1"/>
    <col min="17" max="17" width="24.6328125" style="127" collapsed="1"/>
    <col min="18" max="19" width="24.6328125" style="127" hidden="1" customWidth="1" outlineLevel="1"/>
    <col min="20" max="20" width="24.6328125" style="127" collapsed="1"/>
    <col min="21" max="22" width="24.6328125" style="127" hidden="1" customWidth="1" outlineLevel="1"/>
    <col min="23" max="23" width="24.6328125" style="127" collapsed="1"/>
    <col min="24" max="25" width="24.6328125" style="127" hidden="1" customWidth="1" outlineLevel="1"/>
    <col min="26" max="26" width="24.6328125" style="127" collapsed="1"/>
    <col min="27" max="28" width="24.6328125" style="127" hidden="1" customWidth="1" outlineLevel="1"/>
    <col min="29" max="29" width="4.26953125" style="127" customWidth="1" collapsed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2025'!$E$3),7,1)</f>
        <v>45839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1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2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3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4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45839</v>
      </c>
      <c r="AG4" s="200">
        <v>45840</v>
      </c>
      <c r="AH4" s="200">
        <v>45841</v>
      </c>
      <c r="AI4" s="200">
        <v>45842</v>
      </c>
      <c r="AJ4" s="200">
        <v>45843</v>
      </c>
      <c r="AK4" s="200">
        <v>45844</v>
      </c>
      <c r="AL4" s="200">
        <v>45845</v>
      </c>
      <c r="AM4" s="200">
        <v>45846</v>
      </c>
      <c r="AN4" s="200">
        <v>45847</v>
      </c>
      <c r="AO4" s="200">
        <v>45848</v>
      </c>
      <c r="AP4" s="200">
        <v>45849</v>
      </c>
      <c r="AQ4" s="200">
        <v>45850</v>
      </c>
      <c r="AR4" s="200">
        <v>45851</v>
      </c>
      <c r="AS4" s="200">
        <v>45852</v>
      </c>
      <c r="AT4" s="200">
        <v>45853</v>
      </c>
      <c r="AU4" s="200">
        <v>45854</v>
      </c>
      <c r="AV4" s="200">
        <v>45855</v>
      </c>
      <c r="AW4" s="200">
        <v>45856</v>
      </c>
      <c r="AX4" s="200">
        <v>45857</v>
      </c>
      <c r="AY4" s="200">
        <v>45858</v>
      </c>
      <c r="AZ4" s="200">
        <v>45859</v>
      </c>
      <c r="BA4" s="200">
        <v>45860</v>
      </c>
      <c r="BB4" s="200">
        <v>45861</v>
      </c>
      <c r="BC4" s="200">
        <v>45862</v>
      </c>
      <c r="BD4" s="200">
        <v>45863</v>
      </c>
      <c r="BE4" s="200">
        <v>45864</v>
      </c>
      <c r="BF4" s="200">
        <v>45865</v>
      </c>
      <c r="BG4" s="200">
        <v>45866</v>
      </c>
      <c r="BH4" s="200">
        <v>45867</v>
      </c>
      <c r="BI4" s="200">
        <v>45868</v>
      </c>
      <c r="BJ4" s="200">
        <v>45869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20" si="1">SUMIFS($N5:$AC5,$N$4:$AC$4,"W*")</f>
        <v>10958530872</v>
      </c>
      <c r="J5" s="171">
        <f t="shared" ref="J5:J20" si="2">SUMIFS($N5:$AC5,$N$4:$AC$4,"F*")</f>
        <v>0</v>
      </c>
      <c r="K5" s="168">
        <f t="shared" ref="K5:K20" si="3">SUMIFS($N5:$AC5,$N$4:$AC$4,"B*")</f>
        <v>32077030313.998756</v>
      </c>
      <c r="L5" s="169"/>
      <c r="M5" s="268"/>
      <c r="N5" s="171">
        <f t="shared" ref="N5:N20" si="4">SUMIFS($AF5:$BJ5,$AF$3:$BJ$3,N$3)</f>
        <v>0</v>
      </c>
      <c r="O5" s="171">
        <f>SUM(O6:O7)</f>
        <v>0</v>
      </c>
      <c r="P5" s="240">
        <f>SUM(P6:P7)</f>
        <v>32077030313.998756</v>
      </c>
      <c r="Q5" s="171">
        <f t="shared" ref="Q5:Q20" si="5">SUMIFS($AF5:$BJ5,$AF$3:$BJ$3,Q$3)</f>
        <v>75882375</v>
      </c>
      <c r="R5" s="171">
        <f>SUM(R6:R7)</f>
        <v>0</v>
      </c>
      <c r="S5" s="240">
        <f>SUM(S6:S7)</f>
        <v>0</v>
      </c>
      <c r="T5" s="171">
        <f t="shared" ref="T5:T2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20" si="7">SUMIFS($AF5:$BJ5,$AF$3:$BJ$3,W$3)</f>
        <v>37990000</v>
      </c>
      <c r="X5" s="171">
        <f>SUM(X6:X7)</f>
        <v>0</v>
      </c>
      <c r="Y5" s="240">
        <f>SUM(Y6:Y7)</f>
        <v>0</v>
      </c>
      <c r="Z5" s="171">
        <f t="shared" ref="Z5:Z20" si="8">SUMIFS($AF5:$BJ5,$AF$3:$BJ$3,Z$3)</f>
        <v>10844658497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2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75882375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15790000</v>
      </c>
      <c r="BA5" s="171">
        <f t="shared" si="10"/>
        <v>0</v>
      </c>
      <c r="BB5" s="171">
        <f t="shared" si="10"/>
        <v>0</v>
      </c>
      <c r="BC5" s="171">
        <f t="shared" si="10"/>
        <v>22200000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10844658497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10920540872</v>
      </c>
      <c r="J6" s="175">
        <f t="shared" si="2"/>
        <v>0</v>
      </c>
      <c r="K6" s="172">
        <f t="shared" si="3"/>
        <v>31875994960.30645</v>
      </c>
      <c r="L6" s="173"/>
      <c r="M6" s="269"/>
      <c r="N6" s="175">
        <f t="shared" si="4"/>
        <v>0</v>
      </c>
      <c r="O6" s="175">
        <f>SUMIFS(O10:O46,$H10:$H46,$H6)</f>
        <v>0</v>
      </c>
      <c r="P6" s="175">
        <f>SUMIFS(P10:P46,$H10:$H46,$H6)</f>
        <v>31875994960.30645</v>
      </c>
      <c r="Q6" s="175">
        <f t="shared" si="5"/>
        <v>75882375</v>
      </c>
      <c r="R6" s="175">
        <f>SUMIFS(R10:R46,$H10:$H46,$H6)</f>
        <v>0</v>
      </c>
      <c r="S6" s="175">
        <f>SUMIFS(S10:S46,$H10:$H46,$H6)</f>
        <v>0</v>
      </c>
      <c r="T6" s="175">
        <f t="shared" si="6"/>
        <v>0</v>
      </c>
      <c r="U6" s="175">
        <f>SUMIFS(U10:U46,$H10:$H46,$H6)</f>
        <v>0</v>
      </c>
      <c r="V6" s="175">
        <f>SUMIFS(V10:V46,$H10:$H46,$H6)</f>
        <v>0</v>
      </c>
      <c r="W6" s="175">
        <f t="shared" si="7"/>
        <v>0</v>
      </c>
      <c r="X6" s="175">
        <f>SUMIFS(X10:X46,$H10:$H46,$H6)</f>
        <v>0</v>
      </c>
      <c r="Y6" s="175">
        <f>SUMIFS(Y10:Y46,$H10:$H46,$H6)</f>
        <v>0</v>
      </c>
      <c r="Z6" s="175">
        <f t="shared" si="8"/>
        <v>10844658497</v>
      </c>
      <c r="AA6" s="175">
        <f>SUMIFS(AA10:AA46,$H10:$H46,$H6)</f>
        <v>0</v>
      </c>
      <c r="AB6" s="175">
        <f>SUMIFS(AB10:AB46,$H10:$H46,$H6)</f>
        <v>0</v>
      </c>
      <c r="AC6" s="172"/>
      <c r="AD6" s="173"/>
      <c r="AE6" s="174" t="str">
        <f t="shared" si="9"/>
        <v>I.DC</v>
      </c>
      <c r="AF6" s="175">
        <f t="shared" ref="AF6:BJ6" si="11">SUMIFS(AF10:AF46,$H10:$H46,$H6)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75882375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10844658497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37990000</v>
      </c>
      <c r="J7" s="175">
        <f t="shared" si="2"/>
        <v>0</v>
      </c>
      <c r="K7" s="172">
        <f t="shared" si="3"/>
        <v>201035353.69230801</v>
      </c>
      <c r="L7" s="173"/>
      <c r="M7" s="269"/>
      <c r="N7" s="175">
        <f t="shared" si="4"/>
        <v>0</v>
      </c>
      <c r="O7" s="175">
        <f>SUMIFS(O10:O46,$H10:$H46,$H7)</f>
        <v>0</v>
      </c>
      <c r="P7" s="175">
        <f>SUMIFS(P10:P46,$H10:$H46,$H7)</f>
        <v>201035353.69230801</v>
      </c>
      <c r="Q7" s="175">
        <f t="shared" si="5"/>
        <v>0</v>
      </c>
      <c r="R7" s="175">
        <f>SUMIFS(R10:R46,$H10:$H46,$H7)</f>
        <v>0</v>
      </c>
      <c r="S7" s="175">
        <f>SUMIFS(S10:S46,$H10:$H46,$H7)</f>
        <v>0</v>
      </c>
      <c r="T7" s="175">
        <f t="shared" si="6"/>
        <v>0</v>
      </c>
      <c r="U7" s="175">
        <f>SUMIFS(U10:U46,$H10:$H46,$H7)</f>
        <v>0</v>
      </c>
      <c r="V7" s="175">
        <f>SUMIFS(V10:V46,$H10:$H46,$H7)</f>
        <v>0</v>
      </c>
      <c r="W7" s="175">
        <f t="shared" si="7"/>
        <v>37990000</v>
      </c>
      <c r="X7" s="175">
        <f>SUMIFS(X10:X46,$H10:$H46,$H7)</f>
        <v>0</v>
      </c>
      <c r="Y7" s="175">
        <f>SUMIFS(Y10:Y46,$H10:$H46,$H7)</f>
        <v>0</v>
      </c>
      <c r="Z7" s="175">
        <f t="shared" si="8"/>
        <v>0</v>
      </c>
      <c r="AA7" s="175">
        <f>SUMIFS(AA10:AA46,$H10:$H46,$H7)</f>
        <v>0</v>
      </c>
      <c r="AB7" s="175">
        <f>SUMIFS(AB10:AB46,$H10:$H46,$H7)</f>
        <v>0</v>
      </c>
      <c r="AC7" s="172"/>
      <c r="AD7" s="173"/>
      <c r="AE7" s="174" t="str">
        <f t="shared" si="9"/>
        <v>I.IC</v>
      </c>
      <c r="AF7" s="175">
        <f t="shared" ref="AF7:BJ7" si="12">SUMIFS(AF10:AF46,$H10:$H46,$H7)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15790000</v>
      </c>
      <c r="BA7" s="175">
        <f t="shared" si="12"/>
        <v>0</v>
      </c>
      <c r="BB7" s="175">
        <f t="shared" si="12"/>
        <v>0</v>
      </c>
      <c r="BC7" s="175">
        <f t="shared" si="12"/>
        <v>22200000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10920540872</v>
      </c>
      <c r="J8" s="171">
        <f t="shared" si="2"/>
        <v>0</v>
      </c>
      <c r="K8" s="168">
        <f t="shared" si="3"/>
        <v>32077030313.99876</v>
      </c>
      <c r="L8" s="169"/>
      <c r="M8" s="268"/>
      <c r="N8" s="171">
        <f t="shared" si="4"/>
        <v>0</v>
      </c>
      <c r="O8" s="240">
        <f>SUBTOTAL(9,O9:O28)</f>
        <v>0</v>
      </c>
      <c r="P8" s="240">
        <f>SUBTOTAL(9,P9:P46)</f>
        <v>32077030313.99876</v>
      </c>
      <c r="Q8" s="171">
        <f t="shared" si="5"/>
        <v>75882375</v>
      </c>
      <c r="R8" s="240">
        <f>SUBTOTAL(9,R9:R28)</f>
        <v>0</v>
      </c>
      <c r="S8" s="240">
        <f>SUBTOTAL(9,S9:S28)</f>
        <v>0</v>
      </c>
      <c r="T8" s="171">
        <f t="shared" si="6"/>
        <v>0</v>
      </c>
      <c r="U8" s="240">
        <f>SUBTOTAL(9,U9:U28)</f>
        <v>0</v>
      </c>
      <c r="V8" s="240">
        <f>SUBTOTAL(9,V9:V28)</f>
        <v>0</v>
      </c>
      <c r="W8" s="171">
        <f t="shared" si="7"/>
        <v>0</v>
      </c>
      <c r="X8" s="240">
        <f>SUBTOTAL(9,X9:X28)</f>
        <v>0</v>
      </c>
      <c r="Y8" s="240">
        <f>SUBTOTAL(9,Y9:Y28)</f>
        <v>0</v>
      </c>
      <c r="Z8" s="171">
        <f t="shared" si="8"/>
        <v>10844658497</v>
      </c>
      <c r="AA8" s="240">
        <f>SUBTOTAL(9,AA9:AA28)</f>
        <v>0</v>
      </c>
      <c r="AB8" s="240">
        <f>SUBTOTAL(9,AB9:AB28)</f>
        <v>0</v>
      </c>
      <c r="AC8" s="168"/>
      <c r="AD8" s="169"/>
      <c r="AE8" s="170" t="str">
        <f t="shared" si="9"/>
        <v>I.1</v>
      </c>
      <c r="AF8" s="171">
        <f t="shared" ref="AF8:BJ8" si="13">SUBTOTAL(9,AF9:AF28)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75882375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10844658497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10920540872</v>
      </c>
      <c r="J10" s="171">
        <f t="shared" si="2"/>
        <v>0</v>
      </c>
      <c r="K10" s="168">
        <f t="shared" si="3"/>
        <v>31875994960.30645</v>
      </c>
      <c r="L10" s="169"/>
      <c r="M10" s="268"/>
      <c r="N10" s="171">
        <f t="shared" si="4"/>
        <v>0</v>
      </c>
      <c r="O10" s="240">
        <f>SUBTOTAL(9,O11:O21)</f>
        <v>0</v>
      </c>
      <c r="P10" s="240">
        <f>SUBTOTAL(9,P11:P21)</f>
        <v>31875994960.30645</v>
      </c>
      <c r="Q10" s="171">
        <f t="shared" si="5"/>
        <v>75882375</v>
      </c>
      <c r="R10" s="240">
        <f>SUBTOTAL(9,R11:R21)</f>
        <v>0</v>
      </c>
      <c r="S10" s="240">
        <f>SUBTOTAL(9,S11:S21)</f>
        <v>0</v>
      </c>
      <c r="T10" s="171">
        <f t="shared" si="6"/>
        <v>0</v>
      </c>
      <c r="U10" s="240">
        <f>SUBTOTAL(9,U11:U21)</f>
        <v>0</v>
      </c>
      <c r="V10" s="240">
        <f>SUBTOTAL(9,V11:V21)</f>
        <v>0</v>
      </c>
      <c r="W10" s="171">
        <f t="shared" si="7"/>
        <v>0</v>
      </c>
      <c r="X10" s="240">
        <f>SUBTOTAL(9,X11:X21)</f>
        <v>0</v>
      </c>
      <c r="Y10" s="240">
        <f>SUBTOTAL(9,Y11:Y21)</f>
        <v>0</v>
      </c>
      <c r="Z10" s="171">
        <f t="shared" si="8"/>
        <v>10844658497</v>
      </c>
      <c r="AA10" s="240">
        <f>SUBTOTAL(9,AA11:AA21)</f>
        <v>0</v>
      </c>
      <c r="AB10" s="240">
        <f>SUBTOTAL(9,AB11:AB21)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SUBTOTAL(9,AF11:AF20)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75882375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10844658497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200111.57419354838</v>
      </c>
      <c r="H11" s="114" t="s">
        <v>326</v>
      </c>
      <c r="I11" s="176">
        <f t="shared" si="1"/>
        <v>978545597</v>
      </c>
      <c r="J11" s="179">
        <f t="shared" si="2"/>
        <v>0</v>
      </c>
      <c r="K11" s="176">
        <f t="shared" si="3"/>
        <v>978545597.80645156</v>
      </c>
      <c r="L11" s="177"/>
      <c r="M11" s="270"/>
      <c r="N11" s="179">
        <f t="shared" si="4"/>
        <v>0</v>
      </c>
      <c r="O11" s="241"/>
      <c r="P11" s="241">
        <v>978545597.80645156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978545597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>
        <v>978545597</v>
      </c>
      <c r="BK11" s="279"/>
    </row>
    <row r="12" spans="1:63">
      <c r="C12" s="101" t="s">
        <v>60</v>
      </c>
      <c r="D12" s="332" t="s">
        <v>383</v>
      </c>
      <c r="E12" s="332" t="s">
        <v>330</v>
      </c>
      <c r="F12" s="332"/>
      <c r="G12" s="332">
        <v>4655.3604294478528</v>
      </c>
      <c r="H12" s="114" t="s">
        <v>327</v>
      </c>
      <c r="I12" s="176">
        <f t="shared" si="1"/>
        <v>37941187.5</v>
      </c>
      <c r="J12" s="179">
        <f t="shared" si="2"/>
        <v>0</v>
      </c>
      <c r="K12" s="176">
        <f t="shared" si="3"/>
        <v>37941187.5</v>
      </c>
      <c r="L12" s="177"/>
      <c r="M12" s="270"/>
      <c r="N12" s="179">
        <f t="shared" si="4"/>
        <v>0</v>
      </c>
      <c r="O12" s="241"/>
      <c r="P12" s="241">
        <v>37941187.5</v>
      </c>
      <c r="Q12" s="179">
        <f t="shared" si="5"/>
        <v>37941187.5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I.1.1.1.2</v>
      </c>
      <c r="AF12" s="179"/>
      <c r="AG12" s="179"/>
      <c r="AH12" s="179"/>
      <c r="AI12" s="179"/>
      <c r="AJ12" s="179"/>
      <c r="AK12" s="179"/>
      <c r="AL12" s="179"/>
      <c r="AM12" s="179">
        <v>37941187.5</v>
      </c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 t="s">
        <v>384</v>
      </c>
      <c r="E13" s="332" t="s">
        <v>331</v>
      </c>
      <c r="F13" s="332"/>
      <c r="G13" s="332">
        <v>4655.3604294478528</v>
      </c>
      <c r="H13" s="114" t="s">
        <v>327</v>
      </c>
      <c r="I13" s="176">
        <f t="shared" si="1"/>
        <v>37941187.5</v>
      </c>
      <c r="J13" s="179">
        <f t="shared" si="2"/>
        <v>0</v>
      </c>
      <c r="K13" s="176">
        <f t="shared" si="3"/>
        <v>37941187.5</v>
      </c>
      <c r="L13" s="177"/>
      <c r="M13" s="270"/>
      <c r="N13" s="179">
        <f t="shared" si="4"/>
        <v>0</v>
      </c>
      <c r="O13" s="241"/>
      <c r="P13" s="241">
        <v>37941187.5</v>
      </c>
      <c r="Q13" s="179">
        <f t="shared" si="5"/>
        <v>37941187.5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ref="AE13:AE16" si="15">C13</f>
        <v>I.1.1.1.3</v>
      </c>
      <c r="AF13" s="179"/>
      <c r="AG13" s="179"/>
      <c r="AH13" s="179"/>
      <c r="AI13" s="179"/>
      <c r="AJ13" s="179"/>
      <c r="AK13" s="179"/>
      <c r="AL13" s="179"/>
      <c r="AM13" s="179">
        <v>37941187.5</v>
      </c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62</v>
      </c>
      <c r="D14" s="332"/>
      <c r="E14" s="332" t="s">
        <v>385</v>
      </c>
      <c r="F14" s="332" t="s">
        <v>333</v>
      </c>
      <c r="G14" s="332">
        <v>6780000</v>
      </c>
      <c r="H14" s="114" t="s">
        <v>342</v>
      </c>
      <c r="I14" s="176">
        <f t="shared" si="1"/>
        <v>0</v>
      </c>
      <c r="J14" s="179">
        <f t="shared" si="2"/>
        <v>0</v>
      </c>
      <c r="K14" s="176">
        <f t="shared" si="3"/>
        <v>5525700000</v>
      </c>
      <c r="L14" s="177"/>
      <c r="M14" s="270"/>
      <c r="N14" s="179">
        <f t="shared" si="4"/>
        <v>0</v>
      </c>
      <c r="O14" s="241"/>
      <c r="P14" s="241">
        <v>5525700000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15"/>
        <v>I.1.1.1.4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63</v>
      </c>
      <c r="D15" s="332"/>
      <c r="E15" s="332" t="s">
        <v>386</v>
      </c>
      <c r="F15" s="332" t="s">
        <v>334</v>
      </c>
      <c r="G15" s="332">
        <v>1370850</v>
      </c>
      <c r="H15" s="114" t="s">
        <v>343</v>
      </c>
      <c r="I15" s="176">
        <f t="shared" si="1"/>
        <v>8937942000</v>
      </c>
      <c r="J15" s="179">
        <f t="shared" si="2"/>
        <v>0</v>
      </c>
      <c r="K15" s="176">
        <f t="shared" si="3"/>
        <v>8937942000</v>
      </c>
      <c r="L15" s="177"/>
      <c r="M15" s="270"/>
      <c r="N15" s="179">
        <f t="shared" si="4"/>
        <v>0</v>
      </c>
      <c r="O15" s="241"/>
      <c r="P15" s="241">
        <v>8937942000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8937942000</v>
      </c>
      <c r="AA15" s="241"/>
      <c r="AB15" s="241"/>
      <c r="AC15" s="176"/>
      <c r="AD15" s="177"/>
      <c r="AE15" s="178" t="str">
        <f t="shared" si="15"/>
        <v>I.1.1.1.5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>
        <v>8937942000</v>
      </c>
      <c r="BK15" s="279"/>
    </row>
    <row r="16" spans="1:63">
      <c r="C16" s="101" t="s">
        <v>543</v>
      </c>
      <c r="D16" s="332"/>
      <c r="E16" s="332"/>
      <c r="F16" s="332" t="s">
        <v>387</v>
      </c>
      <c r="G16" s="332">
        <v>189810</v>
      </c>
      <c r="H16" s="114" t="s">
        <v>344</v>
      </c>
      <c r="I16" s="176">
        <f t="shared" si="1"/>
        <v>928170900</v>
      </c>
      <c r="J16" s="179">
        <f t="shared" si="2"/>
        <v>0</v>
      </c>
      <c r="K16" s="176">
        <f t="shared" si="3"/>
        <v>928170900</v>
      </c>
      <c r="L16" s="177"/>
      <c r="M16" s="270"/>
      <c r="N16" s="179">
        <f t="shared" si="4"/>
        <v>0</v>
      </c>
      <c r="O16" s="241"/>
      <c r="P16" s="241">
        <v>928170900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928170900</v>
      </c>
      <c r="AA16" s="241"/>
      <c r="AB16" s="241"/>
      <c r="AC16" s="176"/>
      <c r="AD16" s="177"/>
      <c r="AE16" s="178" t="str">
        <f t="shared" si="15"/>
        <v>I.1.1.1.6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>
        <v>928170900</v>
      </c>
      <c r="BK16" s="279"/>
    </row>
    <row r="17" spans="1:63">
      <c r="C17" s="101" t="s">
        <v>544</v>
      </c>
      <c r="D17" s="332" t="s">
        <v>384</v>
      </c>
      <c r="E17" s="332" t="s">
        <v>331</v>
      </c>
      <c r="F17" s="332"/>
      <c r="G17" s="332">
        <v>4655.3604294478528</v>
      </c>
      <c r="H17" s="114" t="s">
        <v>669</v>
      </c>
      <c r="I17" s="176">
        <f t="shared" si="1"/>
        <v>0</v>
      </c>
      <c r="J17" s="179">
        <f t="shared" si="2"/>
        <v>0</v>
      </c>
      <c r="K17" s="176">
        <f t="shared" si="3"/>
        <v>37941187.5</v>
      </c>
      <c r="L17" s="177"/>
      <c r="M17" s="270"/>
      <c r="N17" s="179">
        <f t="shared" si="4"/>
        <v>0</v>
      </c>
      <c r="O17" s="241"/>
      <c r="P17" s="241">
        <v>37941187.5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I.1.1.1.7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1:63">
      <c r="C18" s="101" t="s">
        <v>545</v>
      </c>
      <c r="D18" s="332"/>
      <c r="E18" s="332" t="s">
        <v>385</v>
      </c>
      <c r="F18" s="332" t="s">
        <v>333</v>
      </c>
      <c r="G18" s="332">
        <v>6780000</v>
      </c>
      <c r="H18" s="114" t="s">
        <v>670</v>
      </c>
      <c r="I18" s="176">
        <f t="shared" si="1"/>
        <v>0</v>
      </c>
      <c r="J18" s="179">
        <f t="shared" si="2"/>
        <v>0</v>
      </c>
      <c r="K18" s="176">
        <f t="shared" si="3"/>
        <v>5525700000</v>
      </c>
      <c r="L18" s="177"/>
      <c r="M18" s="270"/>
      <c r="N18" s="179">
        <f t="shared" si="4"/>
        <v>0</v>
      </c>
      <c r="O18" s="241"/>
      <c r="P18" s="241">
        <v>5525700000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I.1.1.1.8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1:63">
      <c r="C19" s="101" t="s">
        <v>546</v>
      </c>
      <c r="D19" s="332" t="s">
        <v>505</v>
      </c>
      <c r="E19" s="332" t="s">
        <v>331</v>
      </c>
      <c r="F19" s="332"/>
      <c r="G19" s="332">
        <v>13555344.639570501</v>
      </c>
      <c r="H19" s="114" t="s">
        <v>671</v>
      </c>
      <c r="I19" s="176">
        <f t="shared" si="1"/>
        <v>0</v>
      </c>
      <c r="J19" s="179">
        <f t="shared" si="2"/>
        <v>0</v>
      </c>
      <c r="K19" s="176">
        <f t="shared" si="3"/>
        <v>8937942000</v>
      </c>
      <c r="L19" s="177"/>
      <c r="M19" s="270"/>
      <c r="N19" s="179">
        <f t="shared" si="4"/>
        <v>0</v>
      </c>
      <c r="O19" s="241"/>
      <c r="P19" s="241">
        <v>8937942000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I.1.1.1.9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1:63">
      <c r="C20" s="101" t="s">
        <v>547</v>
      </c>
      <c r="D20" s="332"/>
      <c r="E20" s="332" t="s">
        <v>672</v>
      </c>
      <c r="F20" s="332" t="s">
        <v>333</v>
      </c>
      <c r="G20" s="332">
        <v>20330689.279141098</v>
      </c>
      <c r="H20" s="114" t="s">
        <v>673</v>
      </c>
      <c r="I20" s="176">
        <f t="shared" si="1"/>
        <v>0</v>
      </c>
      <c r="J20" s="179">
        <f t="shared" si="2"/>
        <v>0</v>
      </c>
      <c r="K20" s="176">
        <f t="shared" si="3"/>
        <v>928170900</v>
      </c>
      <c r="L20" s="177"/>
      <c r="M20" s="270"/>
      <c r="N20" s="179">
        <f t="shared" si="4"/>
        <v>0</v>
      </c>
      <c r="O20" s="241"/>
      <c r="P20" s="241">
        <v>928170900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I.1.1.1.10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1:63">
      <c r="C21" s="101"/>
      <c r="D21" s="332"/>
      <c r="E21" s="332"/>
      <c r="F21" s="332"/>
      <c r="G21" s="332"/>
      <c r="H21" s="114"/>
      <c r="I21" s="176"/>
      <c r="J21" s="179"/>
      <c r="K21" s="176"/>
      <c r="L21" s="177"/>
      <c r="M21" s="270"/>
      <c r="N21" s="179"/>
      <c r="O21" s="241"/>
      <c r="P21" s="241"/>
      <c r="Q21" s="179"/>
      <c r="R21" s="241"/>
      <c r="S21" s="241"/>
      <c r="T21" s="179"/>
      <c r="U21" s="241"/>
      <c r="V21" s="241"/>
      <c r="W21" s="179"/>
      <c r="X21" s="241"/>
      <c r="Y21" s="241"/>
      <c r="Z21" s="179"/>
      <c r="AA21" s="241"/>
      <c r="AB21" s="241"/>
      <c r="AC21" s="176"/>
      <c r="AD21" s="177"/>
      <c r="AE21" s="178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1:63">
      <c r="C22" s="101"/>
      <c r="D22" s="332"/>
      <c r="E22" s="332"/>
      <c r="F22" s="332"/>
      <c r="G22" s="332"/>
      <c r="H22" s="114"/>
      <c r="I22" s="176"/>
      <c r="J22" s="179"/>
      <c r="K22" s="176"/>
      <c r="L22" s="177"/>
      <c r="M22" s="270"/>
      <c r="N22" s="179"/>
      <c r="O22" s="241"/>
      <c r="P22" s="241"/>
      <c r="Q22" s="179"/>
      <c r="R22" s="241"/>
      <c r="S22" s="241"/>
      <c r="T22" s="179"/>
      <c r="U22" s="241"/>
      <c r="V22" s="241"/>
      <c r="W22" s="179"/>
      <c r="X22" s="241"/>
      <c r="Y22" s="241"/>
      <c r="Z22" s="179"/>
      <c r="AA22" s="241"/>
      <c r="AB22" s="241"/>
      <c r="AC22" s="176"/>
      <c r="AD22" s="177"/>
      <c r="AE22" s="178">
        <f>C22</f>
        <v>0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1:63" s="125" customFormat="1">
      <c r="A23" s="123"/>
      <c r="B23" s="123"/>
      <c r="C23" s="99" t="s">
        <v>222</v>
      </c>
      <c r="D23" s="331"/>
      <c r="E23" s="331"/>
      <c r="F23" s="331"/>
      <c r="G23" s="331"/>
      <c r="H23" s="100" t="s">
        <v>32</v>
      </c>
      <c r="I23" s="168">
        <f>SUMIFS($N23:$AC23,$N$4:$AC$4,"W*")</f>
        <v>37990000</v>
      </c>
      <c r="J23" s="171">
        <f>SUMIFS($N23:$AC23,$N$4:$AC$4,"F*")</f>
        <v>0</v>
      </c>
      <c r="K23" s="168">
        <f>SUMIFS($N23:$AC23,$N$4:$AC$4,"B*")</f>
        <v>201035353.69230801</v>
      </c>
      <c r="L23" s="169"/>
      <c r="M23" s="268"/>
      <c r="N23" s="171">
        <f>SUMIFS($AF23:$BJ23,$AF$3:$BJ$3,N$3)</f>
        <v>0</v>
      </c>
      <c r="O23" s="240">
        <f>SUBTOTAL(9,O25:O45)</f>
        <v>0</v>
      </c>
      <c r="P23" s="240">
        <f>SUBTOTAL(9,P25:P45)</f>
        <v>201035353.69230801</v>
      </c>
      <c r="Q23" s="171">
        <f>SUMIFS($AF23:$BJ23,$AF$3:$BJ$3,Q$3)</f>
        <v>0</v>
      </c>
      <c r="R23" s="240">
        <f t="shared" ref="R23:S23" si="16">SUBTOTAL(9,R25:R45)</f>
        <v>0</v>
      </c>
      <c r="S23" s="240">
        <f t="shared" si="16"/>
        <v>0</v>
      </c>
      <c r="T23" s="171">
        <f>SUMIFS($AF23:$BJ23,$AF$3:$BJ$3,T$3)</f>
        <v>0</v>
      </c>
      <c r="U23" s="240">
        <f t="shared" ref="U23:V23" si="17">SUBTOTAL(9,U25:U45)</f>
        <v>0</v>
      </c>
      <c r="V23" s="240">
        <f t="shared" si="17"/>
        <v>0</v>
      </c>
      <c r="W23" s="171">
        <f>SUMIFS($AF23:$BJ23,$AF$3:$BJ$3,W$3)</f>
        <v>37990000</v>
      </c>
      <c r="X23" s="240">
        <f t="shared" ref="X23:Y23" si="18">SUBTOTAL(9,X25:X45)</f>
        <v>0</v>
      </c>
      <c r="Y23" s="240">
        <f t="shared" si="18"/>
        <v>0</v>
      </c>
      <c r="Z23" s="171">
        <f>SUMIFS($AF23:$BJ23,$AF$3:$BJ$3,Z$3)</f>
        <v>0</v>
      </c>
      <c r="AA23" s="240">
        <f t="shared" ref="AA23:AB23" si="19">SUBTOTAL(9,AA25:AA45)</f>
        <v>0</v>
      </c>
      <c r="AB23" s="240">
        <f t="shared" si="19"/>
        <v>0</v>
      </c>
      <c r="AC23" s="168"/>
      <c r="AD23" s="169"/>
      <c r="AE23" s="170" t="str">
        <f>C23</f>
        <v>I.1.1.2</v>
      </c>
      <c r="AF23" s="171">
        <f t="shared" ref="AF23:BJ23" si="20">SUBTOTAL(9,AF25:AF45)</f>
        <v>0</v>
      </c>
      <c r="AG23" s="171">
        <f t="shared" si="20"/>
        <v>0</v>
      </c>
      <c r="AH23" s="171">
        <f t="shared" si="20"/>
        <v>0</v>
      </c>
      <c r="AI23" s="171">
        <f t="shared" si="20"/>
        <v>0</v>
      </c>
      <c r="AJ23" s="171">
        <f t="shared" si="20"/>
        <v>0</v>
      </c>
      <c r="AK23" s="171">
        <f t="shared" si="20"/>
        <v>0</v>
      </c>
      <c r="AL23" s="171">
        <f t="shared" si="20"/>
        <v>0</v>
      </c>
      <c r="AM23" s="171">
        <f t="shared" si="20"/>
        <v>0</v>
      </c>
      <c r="AN23" s="171">
        <f t="shared" si="20"/>
        <v>0</v>
      </c>
      <c r="AO23" s="171">
        <f t="shared" si="20"/>
        <v>0</v>
      </c>
      <c r="AP23" s="171">
        <f t="shared" si="20"/>
        <v>0</v>
      </c>
      <c r="AQ23" s="171">
        <f t="shared" si="20"/>
        <v>0</v>
      </c>
      <c r="AR23" s="171">
        <f t="shared" si="20"/>
        <v>0</v>
      </c>
      <c r="AS23" s="171">
        <f t="shared" si="20"/>
        <v>0</v>
      </c>
      <c r="AT23" s="171">
        <f t="shared" si="20"/>
        <v>0</v>
      </c>
      <c r="AU23" s="171">
        <f t="shared" si="20"/>
        <v>0</v>
      </c>
      <c r="AV23" s="171">
        <f t="shared" si="20"/>
        <v>0</v>
      </c>
      <c r="AW23" s="171">
        <f t="shared" si="20"/>
        <v>0</v>
      </c>
      <c r="AX23" s="171">
        <f t="shared" si="20"/>
        <v>0</v>
      </c>
      <c r="AY23" s="171">
        <f t="shared" si="20"/>
        <v>0</v>
      </c>
      <c r="AZ23" s="171">
        <f t="shared" si="20"/>
        <v>15790000</v>
      </c>
      <c r="BA23" s="171">
        <f t="shared" si="20"/>
        <v>0</v>
      </c>
      <c r="BB23" s="171">
        <f t="shared" si="20"/>
        <v>0</v>
      </c>
      <c r="BC23" s="171">
        <f t="shared" si="20"/>
        <v>22200000</v>
      </c>
      <c r="BD23" s="171">
        <f t="shared" si="20"/>
        <v>0</v>
      </c>
      <c r="BE23" s="171">
        <f t="shared" si="20"/>
        <v>0</v>
      </c>
      <c r="BF23" s="171">
        <f t="shared" si="20"/>
        <v>0</v>
      </c>
      <c r="BG23" s="171">
        <f t="shared" si="20"/>
        <v>0</v>
      </c>
      <c r="BH23" s="171">
        <f t="shared" si="20"/>
        <v>0</v>
      </c>
      <c r="BI23" s="171">
        <f t="shared" si="20"/>
        <v>0</v>
      </c>
      <c r="BJ23" s="171">
        <f t="shared" si="20"/>
        <v>0</v>
      </c>
      <c r="BK23" s="277"/>
    </row>
    <row r="24" spans="1:63" s="125" customFormat="1">
      <c r="A24" s="123"/>
      <c r="B24" s="123"/>
      <c r="C24" s="99"/>
      <c r="D24" s="331" t="s">
        <v>382</v>
      </c>
      <c r="E24" s="331" t="s">
        <v>405</v>
      </c>
      <c r="F24" s="331"/>
      <c r="G24" s="331">
        <v>185234.51472392699</v>
      </c>
      <c r="H24" s="100"/>
      <c r="I24" s="168"/>
      <c r="J24" s="171"/>
      <c r="K24" s="168"/>
      <c r="L24" s="169"/>
      <c r="M24" s="268"/>
      <c r="N24" s="171"/>
      <c r="O24" s="240"/>
      <c r="P24" s="240"/>
      <c r="Q24" s="171"/>
      <c r="R24" s="240"/>
      <c r="S24" s="240"/>
      <c r="T24" s="171"/>
      <c r="U24" s="240"/>
      <c r="V24" s="240"/>
      <c r="W24" s="171"/>
      <c r="X24" s="240"/>
      <c r="Y24" s="240"/>
      <c r="Z24" s="171"/>
      <c r="AA24" s="240"/>
      <c r="AB24" s="240"/>
      <c r="AC24" s="168"/>
      <c r="AD24" s="169"/>
      <c r="AE24" s="170"/>
      <c r="AF24" s="171"/>
      <c r="AG24" s="171"/>
      <c r="AH24" s="171"/>
      <c r="AI24" s="171"/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1"/>
      <c r="BI24" s="171"/>
      <c r="BJ24" s="171"/>
      <c r="BK24" s="277"/>
    </row>
    <row r="25" spans="1:63">
      <c r="C25" s="101" t="s">
        <v>64</v>
      </c>
      <c r="D25" s="332"/>
      <c r="E25" s="332" t="s">
        <v>406</v>
      </c>
      <c r="F25" s="332" t="s">
        <v>407</v>
      </c>
      <c r="G25" s="332"/>
      <c r="H25" s="338" t="s">
        <v>388</v>
      </c>
      <c r="I25" s="176">
        <f t="shared" ref="I25:I45" si="21">SUMIFS($N25:$AC25,$N$4:$AC$4,"W*")</f>
        <v>0</v>
      </c>
      <c r="J25" s="179">
        <f t="shared" ref="J25:J45" si="22">SUMIFS($N25:$AC25,$N$4:$AC$4,"F*")</f>
        <v>0</v>
      </c>
      <c r="K25" s="176">
        <f t="shared" ref="K25:K45" si="23">SUMIFS($N25:$AC25,$N$4:$AC$4,"B*")</f>
        <v>25000000</v>
      </c>
      <c r="L25" s="177"/>
      <c r="M25" s="270"/>
      <c r="N25" s="179">
        <f t="shared" ref="N25:N45" si="24">SUMIFS($AF25:$BJ25,$AF$3:$BJ$3,N$3)</f>
        <v>0</v>
      </c>
      <c r="O25" s="241"/>
      <c r="P25" s="241">
        <v>25000000</v>
      </c>
      <c r="Q25" s="179">
        <f t="shared" ref="Q25:Q45" si="25">SUMIFS($AF25:$BJ25,$AF$3:$BJ$3,Q$3)</f>
        <v>0</v>
      </c>
      <c r="R25" s="241"/>
      <c r="S25" s="241"/>
      <c r="T25" s="179">
        <f t="shared" ref="T25:T45" si="26">SUMIFS($AF25:$BJ25,$AF$3:$BJ$3,T$3)</f>
        <v>0</v>
      </c>
      <c r="U25" s="241"/>
      <c r="V25" s="241"/>
      <c r="W25" s="179">
        <f t="shared" ref="W25:W45" si="27">SUMIFS($AF25:$BJ25,$AF$3:$BJ$3,W$3)</f>
        <v>0</v>
      </c>
      <c r="X25" s="241"/>
      <c r="Y25" s="241"/>
      <c r="Z25" s="179">
        <f t="shared" ref="Z25:Z45" si="28">SUMIFS($AF25:$BJ25,$AF$3:$BJ$3,Z$3)</f>
        <v>0</v>
      </c>
      <c r="AA25" s="241"/>
      <c r="AB25" s="241"/>
      <c r="AC25" s="176"/>
      <c r="AD25" s="177"/>
      <c r="AE25" s="178" t="str">
        <f t="shared" ref="AE25:AE45" si="29">C25</f>
        <v>I.1.1.2.1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1:63">
      <c r="C26" s="101" t="s">
        <v>65</v>
      </c>
      <c r="D26" s="332"/>
      <c r="E26" s="332" t="s">
        <v>408</v>
      </c>
      <c r="F26" s="332" t="s">
        <v>409</v>
      </c>
      <c r="G26" s="332"/>
      <c r="H26" s="338" t="s">
        <v>389</v>
      </c>
      <c r="I26" s="176">
        <f t="shared" si="21"/>
        <v>0</v>
      </c>
      <c r="J26" s="179">
        <f t="shared" si="22"/>
        <v>0</v>
      </c>
      <c r="K26" s="176">
        <f t="shared" si="23"/>
        <v>10000000</v>
      </c>
      <c r="L26" s="177"/>
      <c r="M26" s="270"/>
      <c r="N26" s="179">
        <f t="shared" si="24"/>
        <v>0</v>
      </c>
      <c r="O26" s="241"/>
      <c r="P26" s="241">
        <v>10000000</v>
      </c>
      <c r="Q26" s="179">
        <f t="shared" si="25"/>
        <v>0</v>
      </c>
      <c r="R26" s="241"/>
      <c r="S26" s="241"/>
      <c r="T26" s="179">
        <f t="shared" si="26"/>
        <v>0</v>
      </c>
      <c r="U26" s="241"/>
      <c r="V26" s="241"/>
      <c r="W26" s="179">
        <f t="shared" si="27"/>
        <v>0</v>
      </c>
      <c r="X26" s="241"/>
      <c r="Y26" s="241"/>
      <c r="Z26" s="179">
        <f t="shared" si="28"/>
        <v>0</v>
      </c>
      <c r="AA26" s="241"/>
      <c r="AB26" s="241"/>
      <c r="AC26" s="176"/>
      <c r="AD26" s="177"/>
      <c r="AE26" s="178" t="str">
        <f t="shared" si="29"/>
        <v>I.1.1.2.2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1:63">
      <c r="C27" s="101" t="s">
        <v>66</v>
      </c>
      <c r="D27" s="332"/>
      <c r="E27" s="332" t="s">
        <v>410</v>
      </c>
      <c r="F27" s="332" t="s">
        <v>411</v>
      </c>
      <c r="G27" s="332"/>
      <c r="H27" s="338" t="s">
        <v>390</v>
      </c>
      <c r="I27" s="176">
        <f t="shared" si="21"/>
        <v>0</v>
      </c>
      <c r="J27" s="179">
        <f t="shared" si="22"/>
        <v>0</v>
      </c>
      <c r="K27" s="176">
        <f t="shared" si="23"/>
        <v>17500000</v>
      </c>
      <c r="L27" s="177"/>
      <c r="M27" s="270"/>
      <c r="N27" s="179">
        <f t="shared" si="24"/>
        <v>0</v>
      </c>
      <c r="O27" s="241"/>
      <c r="P27" s="241">
        <v>17500000</v>
      </c>
      <c r="Q27" s="179">
        <f t="shared" si="25"/>
        <v>0</v>
      </c>
      <c r="R27" s="241"/>
      <c r="S27" s="241"/>
      <c r="T27" s="179">
        <f t="shared" si="26"/>
        <v>0</v>
      </c>
      <c r="U27" s="241"/>
      <c r="V27" s="241"/>
      <c r="W27" s="179">
        <f t="shared" si="27"/>
        <v>0</v>
      </c>
      <c r="X27" s="241"/>
      <c r="Y27" s="241"/>
      <c r="Z27" s="179">
        <f t="shared" si="28"/>
        <v>0</v>
      </c>
      <c r="AA27" s="241"/>
      <c r="AB27" s="241"/>
      <c r="AC27" s="176"/>
      <c r="AD27" s="177"/>
      <c r="AE27" s="178" t="str">
        <f t="shared" si="29"/>
        <v>I.1.1.2.3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1:63">
      <c r="C28" s="101" t="s">
        <v>67</v>
      </c>
      <c r="D28" s="332"/>
      <c r="E28" s="332" t="s">
        <v>412</v>
      </c>
      <c r="F28" s="332" t="s">
        <v>413</v>
      </c>
      <c r="G28" s="332"/>
      <c r="H28" s="338" t="s">
        <v>391</v>
      </c>
      <c r="I28" s="176">
        <f t="shared" si="21"/>
        <v>0</v>
      </c>
      <c r="J28" s="179">
        <f t="shared" si="22"/>
        <v>0</v>
      </c>
      <c r="K28" s="176">
        <f t="shared" si="23"/>
        <v>7500000</v>
      </c>
      <c r="L28" s="177"/>
      <c r="M28" s="270"/>
      <c r="N28" s="179">
        <f t="shared" si="24"/>
        <v>0</v>
      </c>
      <c r="O28" s="241"/>
      <c r="P28" s="241">
        <v>7500000</v>
      </c>
      <c r="Q28" s="179">
        <f t="shared" si="25"/>
        <v>0</v>
      </c>
      <c r="R28" s="241"/>
      <c r="S28" s="241"/>
      <c r="T28" s="179">
        <f t="shared" si="26"/>
        <v>0</v>
      </c>
      <c r="U28" s="241"/>
      <c r="V28" s="241"/>
      <c r="W28" s="179">
        <f t="shared" si="27"/>
        <v>0</v>
      </c>
      <c r="X28" s="241"/>
      <c r="Y28" s="241"/>
      <c r="Z28" s="179">
        <f t="shared" si="28"/>
        <v>0</v>
      </c>
      <c r="AA28" s="241"/>
      <c r="AB28" s="241"/>
      <c r="AC28" s="176"/>
      <c r="AD28" s="177"/>
      <c r="AE28" s="178" t="str">
        <f t="shared" si="29"/>
        <v>I.1.1.2.4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1:63">
      <c r="C29" s="101" t="s">
        <v>477</v>
      </c>
      <c r="D29" s="332"/>
      <c r="E29" s="332" t="s">
        <v>414</v>
      </c>
      <c r="F29" s="332" t="s">
        <v>415</v>
      </c>
      <c r="G29" s="332"/>
      <c r="H29" s="338" t="s">
        <v>392</v>
      </c>
      <c r="I29" s="176">
        <f t="shared" si="21"/>
        <v>0</v>
      </c>
      <c r="J29" s="179">
        <f t="shared" si="22"/>
        <v>0</v>
      </c>
      <c r="K29" s="176">
        <f t="shared" si="23"/>
        <v>8000000</v>
      </c>
      <c r="L29" s="177"/>
      <c r="M29" s="270"/>
      <c r="N29" s="179">
        <f t="shared" si="24"/>
        <v>0</v>
      </c>
      <c r="O29" s="241"/>
      <c r="P29" s="241">
        <v>8000000</v>
      </c>
      <c r="Q29" s="179">
        <f t="shared" si="25"/>
        <v>0</v>
      </c>
      <c r="R29" s="241"/>
      <c r="S29" s="241"/>
      <c r="T29" s="179">
        <f t="shared" si="26"/>
        <v>0</v>
      </c>
      <c r="U29" s="241"/>
      <c r="V29" s="241"/>
      <c r="W29" s="179">
        <f t="shared" si="27"/>
        <v>0</v>
      </c>
      <c r="X29" s="241"/>
      <c r="Y29" s="241"/>
      <c r="Z29" s="179">
        <f t="shared" si="28"/>
        <v>0</v>
      </c>
      <c r="AA29" s="241"/>
      <c r="AB29" s="241"/>
      <c r="AC29" s="176"/>
      <c r="AD29" s="177"/>
      <c r="AE29" s="178" t="str">
        <f t="shared" si="29"/>
        <v>I.1.1.2.5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1:63">
      <c r="C30" s="101" t="s">
        <v>478</v>
      </c>
      <c r="D30" s="332"/>
      <c r="E30" s="332" t="s">
        <v>416</v>
      </c>
      <c r="F30" s="332" t="s">
        <v>417</v>
      </c>
      <c r="G30" s="332"/>
      <c r="H30" s="338" t="s">
        <v>393</v>
      </c>
      <c r="I30" s="176">
        <f t="shared" si="21"/>
        <v>0</v>
      </c>
      <c r="J30" s="179">
        <f t="shared" si="22"/>
        <v>0</v>
      </c>
      <c r="K30" s="176">
        <f t="shared" si="23"/>
        <v>15000000</v>
      </c>
      <c r="L30" s="177"/>
      <c r="M30" s="270"/>
      <c r="N30" s="179">
        <f t="shared" si="24"/>
        <v>0</v>
      </c>
      <c r="O30" s="241"/>
      <c r="P30" s="241">
        <v>15000000</v>
      </c>
      <c r="Q30" s="179">
        <f t="shared" si="25"/>
        <v>0</v>
      </c>
      <c r="R30" s="241"/>
      <c r="S30" s="241"/>
      <c r="T30" s="179">
        <f t="shared" si="26"/>
        <v>0</v>
      </c>
      <c r="U30" s="241"/>
      <c r="V30" s="241"/>
      <c r="W30" s="179">
        <f t="shared" si="27"/>
        <v>0</v>
      </c>
      <c r="X30" s="241"/>
      <c r="Y30" s="241"/>
      <c r="Z30" s="179">
        <f t="shared" si="28"/>
        <v>0</v>
      </c>
      <c r="AA30" s="241"/>
      <c r="AB30" s="241"/>
      <c r="AC30" s="176"/>
      <c r="AD30" s="177"/>
      <c r="AE30" s="178" t="str">
        <f t="shared" si="29"/>
        <v>I.1.1.2.6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1:63">
      <c r="C31" s="101" t="s">
        <v>479</v>
      </c>
      <c r="D31" s="332"/>
      <c r="E31" s="332"/>
      <c r="F31" s="332" t="s">
        <v>418</v>
      </c>
      <c r="G31" s="332"/>
      <c r="H31" s="338" t="s">
        <v>394</v>
      </c>
      <c r="I31" s="176">
        <f t="shared" si="21"/>
        <v>0</v>
      </c>
      <c r="J31" s="179">
        <f t="shared" si="22"/>
        <v>0</v>
      </c>
      <c r="K31" s="176">
        <f t="shared" si="23"/>
        <v>6424200</v>
      </c>
      <c r="L31" s="177"/>
      <c r="M31" s="270"/>
      <c r="N31" s="179">
        <f t="shared" si="24"/>
        <v>0</v>
      </c>
      <c r="O31" s="241"/>
      <c r="P31" s="241">
        <v>6424200</v>
      </c>
      <c r="Q31" s="179">
        <f t="shared" si="25"/>
        <v>0</v>
      </c>
      <c r="R31" s="241"/>
      <c r="S31" s="241"/>
      <c r="T31" s="179">
        <f t="shared" si="26"/>
        <v>0</v>
      </c>
      <c r="U31" s="241"/>
      <c r="V31" s="241"/>
      <c r="W31" s="179">
        <f t="shared" si="27"/>
        <v>0</v>
      </c>
      <c r="X31" s="241"/>
      <c r="Y31" s="241"/>
      <c r="Z31" s="179">
        <f t="shared" si="28"/>
        <v>0</v>
      </c>
      <c r="AA31" s="241"/>
      <c r="AB31" s="241"/>
      <c r="AC31" s="176"/>
      <c r="AD31" s="177"/>
      <c r="AE31" s="178" t="str">
        <f t="shared" si="29"/>
        <v>I.1.1.2.7</v>
      </c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1:63">
      <c r="C32" s="101" t="s">
        <v>480</v>
      </c>
      <c r="D32" s="332"/>
      <c r="E32" s="332"/>
      <c r="F32" s="332" t="s">
        <v>419</v>
      </c>
      <c r="G32" s="332"/>
      <c r="H32" s="114" t="s">
        <v>395</v>
      </c>
      <c r="I32" s="176">
        <f t="shared" si="21"/>
        <v>0</v>
      </c>
      <c r="J32" s="179">
        <f t="shared" si="22"/>
        <v>0</v>
      </c>
      <c r="K32" s="176">
        <f t="shared" si="23"/>
        <v>2211152.666666985</v>
      </c>
      <c r="L32" s="177"/>
      <c r="M32" s="270"/>
      <c r="N32" s="179">
        <f t="shared" si="24"/>
        <v>0</v>
      </c>
      <c r="O32" s="241"/>
      <c r="P32" s="241">
        <v>2211152.666666985</v>
      </c>
      <c r="Q32" s="179">
        <f t="shared" si="25"/>
        <v>0</v>
      </c>
      <c r="R32" s="241"/>
      <c r="S32" s="241"/>
      <c r="T32" s="179">
        <f t="shared" si="26"/>
        <v>0</v>
      </c>
      <c r="U32" s="241"/>
      <c r="V32" s="241"/>
      <c r="W32" s="179">
        <f t="shared" si="27"/>
        <v>0</v>
      </c>
      <c r="X32" s="241"/>
      <c r="Y32" s="241"/>
      <c r="Z32" s="179">
        <f t="shared" si="28"/>
        <v>0</v>
      </c>
      <c r="AA32" s="241"/>
      <c r="AB32" s="241"/>
      <c r="AC32" s="176"/>
      <c r="AD32" s="177"/>
      <c r="AE32" s="178" t="str">
        <f t="shared" si="29"/>
        <v>I.1.1.2.8</v>
      </c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3:63">
      <c r="C33" s="101" t="s">
        <v>481</v>
      </c>
      <c r="D33" s="332"/>
      <c r="E33" s="332"/>
      <c r="F33" s="332" t="s">
        <v>420</v>
      </c>
      <c r="G33" s="332"/>
      <c r="H33" s="114" t="s">
        <v>396</v>
      </c>
      <c r="I33" s="176">
        <f t="shared" si="21"/>
        <v>0</v>
      </c>
      <c r="J33" s="179">
        <f t="shared" si="22"/>
        <v>0</v>
      </c>
      <c r="K33" s="176">
        <f t="shared" si="23"/>
        <v>5357693.333333333</v>
      </c>
      <c r="L33" s="177"/>
      <c r="M33" s="270"/>
      <c r="N33" s="179">
        <f t="shared" si="24"/>
        <v>0</v>
      </c>
      <c r="O33" s="241"/>
      <c r="P33" s="241">
        <v>5357693.333333333</v>
      </c>
      <c r="Q33" s="179">
        <f t="shared" si="25"/>
        <v>0</v>
      </c>
      <c r="R33" s="241"/>
      <c r="S33" s="241"/>
      <c r="T33" s="179">
        <f t="shared" si="26"/>
        <v>0</v>
      </c>
      <c r="U33" s="241"/>
      <c r="V33" s="241"/>
      <c r="W33" s="179">
        <f t="shared" si="27"/>
        <v>0</v>
      </c>
      <c r="X33" s="241"/>
      <c r="Y33" s="241"/>
      <c r="Z33" s="179">
        <f t="shared" si="28"/>
        <v>0</v>
      </c>
      <c r="AA33" s="241"/>
      <c r="AB33" s="241"/>
      <c r="AC33" s="176"/>
      <c r="AD33" s="177"/>
      <c r="AE33" s="178" t="str">
        <f t="shared" si="29"/>
        <v>I.1.1.2.9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3:63">
      <c r="C34" s="101" t="s">
        <v>482</v>
      </c>
      <c r="D34" s="332"/>
      <c r="E34" s="332" t="s">
        <v>421</v>
      </c>
      <c r="F34" s="332" t="s">
        <v>105</v>
      </c>
      <c r="G34" s="332">
        <v>613.49693251533745</v>
      </c>
      <c r="H34" s="114" t="s">
        <v>105</v>
      </c>
      <c r="I34" s="176">
        <f t="shared" si="21"/>
        <v>0</v>
      </c>
      <c r="J34" s="179">
        <f t="shared" si="22"/>
        <v>0</v>
      </c>
      <c r="K34" s="176">
        <f t="shared" si="23"/>
        <v>666666.66666666663</v>
      </c>
      <c r="L34" s="177"/>
      <c r="M34" s="270"/>
      <c r="N34" s="179">
        <f t="shared" si="24"/>
        <v>0</v>
      </c>
      <c r="O34" s="241"/>
      <c r="P34" s="241">
        <v>666666.66666666663</v>
      </c>
      <c r="Q34" s="179">
        <f t="shared" si="25"/>
        <v>0</v>
      </c>
      <c r="R34" s="241"/>
      <c r="S34" s="241"/>
      <c r="T34" s="179">
        <f t="shared" si="26"/>
        <v>0</v>
      </c>
      <c r="U34" s="241"/>
      <c r="V34" s="241"/>
      <c r="W34" s="179">
        <f t="shared" si="27"/>
        <v>0</v>
      </c>
      <c r="X34" s="241"/>
      <c r="Y34" s="241"/>
      <c r="Z34" s="179">
        <f t="shared" si="28"/>
        <v>0</v>
      </c>
      <c r="AA34" s="241"/>
      <c r="AB34" s="241"/>
      <c r="AC34" s="176"/>
      <c r="AD34" s="177"/>
      <c r="AE34" s="178" t="str">
        <f t="shared" si="29"/>
        <v>I.1.1.2.10</v>
      </c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  <c r="BC34" s="179"/>
      <c r="BD34" s="179"/>
      <c r="BE34" s="179"/>
      <c r="BF34" s="179"/>
      <c r="BG34" s="179"/>
      <c r="BH34" s="179"/>
      <c r="BI34" s="179"/>
      <c r="BJ34" s="179"/>
      <c r="BK34" s="279"/>
    </row>
    <row r="35" spans="3:63">
      <c r="C35" s="101" t="s">
        <v>483</v>
      </c>
      <c r="D35" s="332"/>
      <c r="E35" s="332" t="s">
        <v>422</v>
      </c>
      <c r="F35" s="332" t="s">
        <v>397</v>
      </c>
      <c r="G35" s="332">
        <v>613.49693251533745</v>
      </c>
      <c r="H35" s="114" t="s">
        <v>397</v>
      </c>
      <c r="I35" s="176">
        <f t="shared" si="21"/>
        <v>0</v>
      </c>
      <c r="J35" s="179">
        <f t="shared" si="22"/>
        <v>0</v>
      </c>
      <c r="K35" s="176">
        <f t="shared" si="23"/>
        <v>666666.66666666663</v>
      </c>
      <c r="L35" s="177"/>
      <c r="M35" s="270"/>
      <c r="N35" s="179">
        <f t="shared" si="24"/>
        <v>0</v>
      </c>
      <c r="O35" s="241"/>
      <c r="P35" s="241">
        <v>666666.66666666663</v>
      </c>
      <c r="Q35" s="179">
        <f t="shared" si="25"/>
        <v>0</v>
      </c>
      <c r="R35" s="241"/>
      <c r="S35" s="241"/>
      <c r="T35" s="179">
        <f t="shared" si="26"/>
        <v>0</v>
      </c>
      <c r="U35" s="241"/>
      <c r="V35" s="241"/>
      <c r="W35" s="179">
        <f t="shared" si="27"/>
        <v>0</v>
      </c>
      <c r="X35" s="241"/>
      <c r="Y35" s="241"/>
      <c r="Z35" s="179">
        <f t="shared" si="28"/>
        <v>0</v>
      </c>
      <c r="AA35" s="241"/>
      <c r="AB35" s="241"/>
      <c r="AC35" s="176"/>
      <c r="AD35" s="177"/>
      <c r="AE35" s="178" t="str">
        <f t="shared" si="29"/>
        <v>I.1.1.2.11</v>
      </c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279"/>
    </row>
    <row r="36" spans="3:63">
      <c r="C36" s="101" t="s">
        <v>484</v>
      </c>
      <c r="D36" s="332"/>
      <c r="E36" s="332" t="s">
        <v>423</v>
      </c>
      <c r="F36" s="332" t="s">
        <v>33</v>
      </c>
      <c r="G36" s="332">
        <v>9202.4539877300613</v>
      </c>
      <c r="H36" s="114" t="s">
        <v>33</v>
      </c>
      <c r="I36" s="176">
        <f t="shared" si="21"/>
        <v>0</v>
      </c>
      <c r="J36" s="179">
        <f t="shared" si="22"/>
        <v>0</v>
      </c>
      <c r="K36" s="176">
        <f t="shared" si="23"/>
        <v>10000000</v>
      </c>
      <c r="L36" s="177"/>
      <c r="M36" s="270"/>
      <c r="N36" s="179">
        <f t="shared" si="24"/>
        <v>0</v>
      </c>
      <c r="O36" s="241"/>
      <c r="P36" s="241">
        <v>10000000</v>
      </c>
      <c r="Q36" s="179">
        <f t="shared" si="25"/>
        <v>0</v>
      </c>
      <c r="R36" s="241"/>
      <c r="S36" s="241"/>
      <c r="T36" s="179">
        <f t="shared" si="26"/>
        <v>0</v>
      </c>
      <c r="U36" s="241"/>
      <c r="V36" s="241"/>
      <c r="W36" s="179">
        <f t="shared" si="27"/>
        <v>0</v>
      </c>
      <c r="X36" s="241"/>
      <c r="Y36" s="241"/>
      <c r="Z36" s="179">
        <f t="shared" si="28"/>
        <v>0</v>
      </c>
      <c r="AA36" s="241"/>
      <c r="AB36" s="241"/>
      <c r="AC36" s="176"/>
      <c r="AD36" s="177"/>
      <c r="AE36" s="178" t="str">
        <f t="shared" si="29"/>
        <v>I.1.1.2.12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3:63">
      <c r="C37" s="101" t="s">
        <v>485</v>
      </c>
      <c r="D37" s="332"/>
      <c r="E37" s="332" t="s">
        <v>424</v>
      </c>
      <c r="F37" s="332" t="s">
        <v>398</v>
      </c>
      <c r="G37" s="332">
        <v>613.49693251533745</v>
      </c>
      <c r="H37" s="114" t="s">
        <v>398</v>
      </c>
      <c r="I37" s="176">
        <f t="shared" si="21"/>
        <v>0</v>
      </c>
      <c r="J37" s="179">
        <f t="shared" si="22"/>
        <v>0</v>
      </c>
      <c r="K37" s="176">
        <f t="shared" si="23"/>
        <v>666666.66666666663</v>
      </c>
      <c r="L37" s="177"/>
      <c r="M37" s="270"/>
      <c r="N37" s="179">
        <f t="shared" si="24"/>
        <v>0</v>
      </c>
      <c r="O37" s="241"/>
      <c r="P37" s="241">
        <v>666666.66666666663</v>
      </c>
      <c r="Q37" s="179">
        <f t="shared" si="25"/>
        <v>0</v>
      </c>
      <c r="R37" s="241"/>
      <c r="S37" s="241"/>
      <c r="T37" s="179">
        <f t="shared" si="26"/>
        <v>0</v>
      </c>
      <c r="U37" s="241"/>
      <c r="V37" s="241"/>
      <c r="W37" s="179">
        <f t="shared" si="27"/>
        <v>0</v>
      </c>
      <c r="X37" s="241"/>
      <c r="Y37" s="241"/>
      <c r="Z37" s="179">
        <f t="shared" si="28"/>
        <v>0</v>
      </c>
      <c r="AA37" s="241"/>
      <c r="AB37" s="241"/>
      <c r="AC37" s="176"/>
      <c r="AD37" s="177"/>
      <c r="AE37" s="178" t="str">
        <f t="shared" si="29"/>
        <v>I.1.1.2.13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3:63">
      <c r="C38" s="101" t="s">
        <v>486</v>
      </c>
      <c r="D38" s="332"/>
      <c r="E38" s="332" t="s">
        <v>425</v>
      </c>
      <c r="F38" s="332" t="s">
        <v>399</v>
      </c>
      <c r="G38" s="332">
        <v>21257.668711656443</v>
      </c>
      <c r="H38" s="114" t="s">
        <v>399</v>
      </c>
      <c r="I38" s="176">
        <f t="shared" si="21"/>
        <v>0</v>
      </c>
      <c r="J38" s="179">
        <f t="shared" si="22"/>
        <v>0</v>
      </c>
      <c r="K38" s="176">
        <f t="shared" si="23"/>
        <v>23100000</v>
      </c>
      <c r="L38" s="177"/>
      <c r="M38" s="270"/>
      <c r="N38" s="179">
        <f t="shared" si="24"/>
        <v>0</v>
      </c>
      <c r="O38" s="241"/>
      <c r="P38" s="241">
        <v>23100000</v>
      </c>
      <c r="Q38" s="179">
        <f t="shared" si="25"/>
        <v>0</v>
      </c>
      <c r="R38" s="241"/>
      <c r="S38" s="241"/>
      <c r="T38" s="179">
        <f t="shared" si="26"/>
        <v>0</v>
      </c>
      <c r="U38" s="241"/>
      <c r="V38" s="241"/>
      <c r="W38" s="179">
        <f t="shared" si="27"/>
        <v>0</v>
      </c>
      <c r="X38" s="241"/>
      <c r="Y38" s="241"/>
      <c r="Z38" s="179">
        <f t="shared" si="28"/>
        <v>0</v>
      </c>
      <c r="AA38" s="241"/>
      <c r="AB38" s="241"/>
      <c r="AC38" s="176"/>
      <c r="AD38" s="177"/>
      <c r="AE38" s="178" t="str">
        <f t="shared" si="29"/>
        <v>I.1.1.2.14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3:63">
      <c r="C39" s="101" t="s">
        <v>487</v>
      </c>
      <c r="D39" s="332"/>
      <c r="E39" s="332" t="s">
        <v>426</v>
      </c>
      <c r="F39" s="332" t="s">
        <v>400</v>
      </c>
      <c r="G39" s="332">
        <v>9202.4539877300613</v>
      </c>
      <c r="H39" s="114" t="s">
        <v>400</v>
      </c>
      <c r="I39" s="176">
        <f t="shared" si="21"/>
        <v>0</v>
      </c>
      <c r="J39" s="179">
        <f t="shared" si="22"/>
        <v>0</v>
      </c>
      <c r="K39" s="176">
        <f t="shared" si="23"/>
        <v>10000000</v>
      </c>
      <c r="L39" s="177"/>
      <c r="M39" s="270"/>
      <c r="N39" s="179">
        <f t="shared" si="24"/>
        <v>0</v>
      </c>
      <c r="O39" s="241"/>
      <c r="P39" s="241">
        <v>10000000</v>
      </c>
      <c r="Q39" s="179">
        <f t="shared" si="25"/>
        <v>0</v>
      </c>
      <c r="R39" s="241"/>
      <c r="S39" s="241"/>
      <c r="T39" s="179">
        <f t="shared" si="26"/>
        <v>0</v>
      </c>
      <c r="U39" s="241"/>
      <c r="V39" s="241"/>
      <c r="W39" s="179">
        <f t="shared" si="27"/>
        <v>0</v>
      </c>
      <c r="X39" s="241"/>
      <c r="Y39" s="241"/>
      <c r="Z39" s="179">
        <f t="shared" si="28"/>
        <v>0</v>
      </c>
      <c r="AA39" s="241"/>
      <c r="AB39" s="241"/>
      <c r="AC39" s="176"/>
      <c r="AD39" s="177"/>
      <c r="AE39" s="178" t="str">
        <f t="shared" si="29"/>
        <v>I.1.1.2.15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3:63">
      <c r="C40" s="101" t="s">
        <v>488</v>
      </c>
      <c r="D40" s="332"/>
      <c r="E40" s="332" t="s">
        <v>427</v>
      </c>
      <c r="F40" s="332" t="s">
        <v>401</v>
      </c>
      <c r="G40" s="332">
        <v>18404.907975460123</v>
      </c>
      <c r="H40" s="114" t="s">
        <v>401</v>
      </c>
      <c r="I40" s="176">
        <f t="shared" si="21"/>
        <v>0</v>
      </c>
      <c r="J40" s="179">
        <f t="shared" si="22"/>
        <v>0</v>
      </c>
      <c r="K40" s="176">
        <f t="shared" si="23"/>
        <v>20000000</v>
      </c>
      <c r="L40" s="177"/>
      <c r="M40" s="270"/>
      <c r="N40" s="179">
        <f t="shared" si="24"/>
        <v>0</v>
      </c>
      <c r="O40" s="241"/>
      <c r="P40" s="241">
        <v>20000000</v>
      </c>
      <c r="Q40" s="179">
        <f t="shared" si="25"/>
        <v>0</v>
      </c>
      <c r="R40" s="241"/>
      <c r="S40" s="241"/>
      <c r="T40" s="179">
        <f t="shared" si="26"/>
        <v>0</v>
      </c>
      <c r="U40" s="241"/>
      <c r="V40" s="241"/>
      <c r="W40" s="179">
        <f t="shared" si="27"/>
        <v>0</v>
      </c>
      <c r="X40" s="241"/>
      <c r="Y40" s="241"/>
      <c r="Z40" s="179">
        <f t="shared" si="28"/>
        <v>0</v>
      </c>
      <c r="AA40" s="241"/>
      <c r="AB40" s="241"/>
      <c r="AC40" s="176"/>
      <c r="AD40" s="177"/>
      <c r="AE40" s="178" t="str">
        <f t="shared" si="29"/>
        <v>I.1.1.2.16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3:63">
      <c r="C41" s="101" t="s">
        <v>489</v>
      </c>
      <c r="D41" s="332"/>
      <c r="E41" s="332" t="s">
        <v>428</v>
      </c>
      <c r="F41" s="332" t="s">
        <v>402</v>
      </c>
      <c r="G41" s="332">
        <v>13905.93047034765</v>
      </c>
      <c r="H41" s="114" t="s">
        <v>402</v>
      </c>
      <c r="I41" s="176">
        <f t="shared" si="21"/>
        <v>0</v>
      </c>
      <c r="J41" s="179">
        <f t="shared" si="22"/>
        <v>0</v>
      </c>
      <c r="K41" s="176">
        <f t="shared" si="23"/>
        <v>0</v>
      </c>
      <c r="L41" s="177"/>
      <c r="M41" s="270"/>
      <c r="N41" s="179">
        <f t="shared" si="24"/>
        <v>0</v>
      </c>
      <c r="O41" s="241"/>
      <c r="P41" s="241">
        <v>0</v>
      </c>
      <c r="Q41" s="179">
        <f t="shared" si="25"/>
        <v>0</v>
      </c>
      <c r="R41" s="241"/>
      <c r="S41" s="241"/>
      <c r="T41" s="179">
        <f t="shared" si="26"/>
        <v>0</v>
      </c>
      <c r="U41" s="241"/>
      <c r="V41" s="241"/>
      <c r="W41" s="179">
        <f t="shared" si="27"/>
        <v>0</v>
      </c>
      <c r="X41" s="241"/>
      <c r="Y41" s="241"/>
      <c r="Z41" s="179">
        <f t="shared" si="28"/>
        <v>0</v>
      </c>
      <c r="AA41" s="241"/>
      <c r="AB41" s="241"/>
      <c r="AC41" s="176"/>
      <c r="AD41" s="177"/>
      <c r="AE41" s="178" t="str">
        <f t="shared" si="29"/>
        <v>I.1.1.2.17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3:63">
      <c r="C42" s="101" t="s">
        <v>490</v>
      </c>
      <c r="D42" s="332"/>
      <c r="E42" s="332" t="s">
        <v>429</v>
      </c>
      <c r="F42" s="332" t="s">
        <v>403</v>
      </c>
      <c r="G42" s="332">
        <v>5521.4723926380366</v>
      </c>
      <c r="H42" s="114" t="s">
        <v>403</v>
      </c>
      <c r="I42" s="176">
        <f t="shared" si="21"/>
        <v>0</v>
      </c>
      <c r="J42" s="179">
        <f t="shared" si="22"/>
        <v>0</v>
      </c>
      <c r="K42" s="176">
        <f t="shared" si="23"/>
        <v>7500000</v>
      </c>
      <c r="L42" s="177"/>
      <c r="M42" s="270"/>
      <c r="N42" s="179">
        <f t="shared" si="24"/>
        <v>0</v>
      </c>
      <c r="O42" s="241"/>
      <c r="P42" s="241">
        <v>7500000</v>
      </c>
      <c r="Q42" s="179">
        <f t="shared" si="25"/>
        <v>0</v>
      </c>
      <c r="R42" s="241"/>
      <c r="S42" s="241"/>
      <c r="T42" s="179">
        <f t="shared" si="26"/>
        <v>0</v>
      </c>
      <c r="U42" s="241"/>
      <c r="V42" s="241"/>
      <c r="W42" s="179">
        <f t="shared" si="27"/>
        <v>0</v>
      </c>
      <c r="X42" s="241"/>
      <c r="Y42" s="241"/>
      <c r="Z42" s="179">
        <f t="shared" si="28"/>
        <v>0</v>
      </c>
      <c r="AA42" s="241"/>
      <c r="AB42" s="241"/>
      <c r="AC42" s="176"/>
      <c r="AD42" s="177"/>
      <c r="AE42" s="178" t="str">
        <f t="shared" ref="AE42:AE43" si="30">C42</f>
        <v>I.1.1.2.18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3:63">
      <c r="C43" s="101" t="s">
        <v>491</v>
      </c>
      <c r="D43" s="332"/>
      <c r="E43" s="332" t="s">
        <v>429</v>
      </c>
      <c r="F43" s="332" t="s">
        <v>403</v>
      </c>
      <c r="G43" s="332">
        <v>5521.4723926380366</v>
      </c>
      <c r="H43" s="114" t="s">
        <v>554</v>
      </c>
      <c r="I43" s="176">
        <f t="shared" si="21"/>
        <v>15790000</v>
      </c>
      <c r="J43" s="179">
        <f t="shared" si="22"/>
        <v>0</v>
      </c>
      <c r="K43" s="176">
        <f t="shared" si="23"/>
        <v>0</v>
      </c>
      <c r="L43" s="177"/>
      <c r="M43" s="270"/>
      <c r="N43" s="179">
        <f t="shared" si="24"/>
        <v>0</v>
      </c>
      <c r="O43" s="241"/>
      <c r="P43" s="241"/>
      <c r="Q43" s="179">
        <f t="shared" si="25"/>
        <v>0</v>
      </c>
      <c r="R43" s="241"/>
      <c r="S43" s="241"/>
      <c r="T43" s="179">
        <f t="shared" si="26"/>
        <v>0</v>
      </c>
      <c r="U43" s="241"/>
      <c r="V43" s="241"/>
      <c r="W43" s="179">
        <f t="shared" si="27"/>
        <v>15790000</v>
      </c>
      <c r="X43" s="241"/>
      <c r="Y43" s="241"/>
      <c r="Z43" s="179">
        <f t="shared" si="28"/>
        <v>0</v>
      </c>
      <c r="AA43" s="241"/>
      <c r="AB43" s="241"/>
      <c r="AC43" s="176"/>
      <c r="AD43" s="177"/>
      <c r="AE43" s="178" t="str">
        <f t="shared" si="30"/>
        <v>I.1.1.2.19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>
        <v>15790000</v>
      </c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3:63">
      <c r="C44" s="101" t="s">
        <v>491</v>
      </c>
      <c r="D44" s="332"/>
      <c r="E44" s="332" t="s">
        <v>429</v>
      </c>
      <c r="F44" s="332" t="s">
        <v>403</v>
      </c>
      <c r="G44" s="332">
        <v>5521.4723926380366</v>
      </c>
      <c r="H44" s="114" t="s">
        <v>560</v>
      </c>
      <c r="I44" s="176">
        <f t="shared" si="21"/>
        <v>22200000</v>
      </c>
      <c r="J44" s="179">
        <f t="shared" si="22"/>
        <v>0</v>
      </c>
      <c r="K44" s="176">
        <f t="shared" si="23"/>
        <v>0</v>
      </c>
      <c r="L44" s="177"/>
      <c r="M44" s="270"/>
      <c r="N44" s="179">
        <f t="shared" si="24"/>
        <v>0</v>
      </c>
      <c r="O44" s="241"/>
      <c r="P44" s="241"/>
      <c r="Q44" s="179">
        <f t="shared" si="25"/>
        <v>0</v>
      </c>
      <c r="R44" s="241"/>
      <c r="S44" s="241"/>
      <c r="T44" s="179">
        <f t="shared" si="26"/>
        <v>0</v>
      </c>
      <c r="U44" s="241"/>
      <c r="V44" s="241"/>
      <c r="W44" s="179">
        <f t="shared" si="27"/>
        <v>22200000</v>
      </c>
      <c r="X44" s="241"/>
      <c r="Y44" s="241"/>
      <c r="Z44" s="179">
        <f t="shared" si="28"/>
        <v>0</v>
      </c>
      <c r="AA44" s="241"/>
      <c r="AB44" s="241"/>
      <c r="AC44" s="176"/>
      <c r="AD44" s="177"/>
      <c r="AE44" s="178" t="str">
        <f t="shared" si="29"/>
        <v>I.1.1.2.19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>
        <v>22200000</v>
      </c>
      <c r="BD44" s="179"/>
      <c r="BE44" s="179"/>
      <c r="BF44" s="179"/>
      <c r="BG44" s="179"/>
      <c r="BH44" s="179"/>
      <c r="BI44" s="179"/>
      <c r="BJ44" s="179"/>
      <c r="BK44" s="279"/>
    </row>
    <row r="45" spans="3:63">
      <c r="C45" s="101" t="s">
        <v>492</v>
      </c>
      <c r="D45" s="332"/>
      <c r="E45" s="332" t="s">
        <v>430</v>
      </c>
      <c r="F45" s="332" t="s">
        <v>404</v>
      </c>
      <c r="G45" s="332">
        <v>10030.6748466258</v>
      </c>
      <c r="H45" s="114" t="s">
        <v>404</v>
      </c>
      <c r="I45" s="176">
        <f t="shared" si="21"/>
        <v>0</v>
      </c>
      <c r="J45" s="179">
        <f t="shared" si="22"/>
        <v>0</v>
      </c>
      <c r="K45" s="176">
        <f t="shared" si="23"/>
        <v>31442307.692307696</v>
      </c>
      <c r="L45" s="177"/>
      <c r="M45" s="270"/>
      <c r="N45" s="179">
        <f t="shared" si="24"/>
        <v>0</v>
      </c>
      <c r="O45" s="241"/>
      <c r="P45" s="241">
        <v>31442307.692307696</v>
      </c>
      <c r="Q45" s="179">
        <f t="shared" si="25"/>
        <v>0</v>
      </c>
      <c r="R45" s="241"/>
      <c r="S45" s="241"/>
      <c r="T45" s="179">
        <f t="shared" si="26"/>
        <v>0</v>
      </c>
      <c r="U45" s="241"/>
      <c r="V45" s="241"/>
      <c r="W45" s="179">
        <f t="shared" si="27"/>
        <v>0</v>
      </c>
      <c r="X45" s="241"/>
      <c r="Y45" s="241"/>
      <c r="Z45" s="179">
        <f t="shared" si="28"/>
        <v>0</v>
      </c>
      <c r="AA45" s="241"/>
      <c r="AB45" s="241"/>
      <c r="AC45" s="176"/>
      <c r="AD45" s="177"/>
      <c r="AE45" s="178" t="str">
        <f t="shared" si="29"/>
        <v>I.1.1.2.20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3:63">
      <c r="C46" s="101"/>
      <c r="D46" s="332"/>
      <c r="E46" s="332"/>
      <c r="F46" s="332"/>
      <c r="G46" s="332"/>
      <c r="H46" s="114"/>
      <c r="I46" s="286"/>
      <c r="J46" s="261"/>
      <c r="K46" s="176"/>
      <c r="L46" s="177"/>
      <c r="M46" s="270"/>
      <c r="N46" s="179"/>
      <c r="O46" s="241"/>
      <c r="P46" s="241"/>
      <c r="Q46" s="179"/>
      <c r="R46" s="241"/>
      <c r="S46" s="241"/>
      <c r="T46" s="179"/>
      <c r="U46" s="241"/>
      <c r="V46" s="241"/>
      <c r="W46" s="179"/>
      <c r="X46" s="241"/>
      <c r="Y46" s="241"/>
      <c r="Z46" s="179"/>
      <c r="AA46" s="241"/>
      <c r="AB46" s="241"/>
      <c r="AC46" s="176"/>
      <c r="AD46" s="177"/>
      <c r="AE46" s="178"/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3:63">
      <c r="C47" s="118"/>
      <c r="D47" s="333"/>
      <c r="E47" s="333"/>
      <c r="F47" s="333"/>
      <c r="G47" s="333"/>
      <c r="H47" s="119"/>
      <c r="I47" s="180"/>
      <c r="J47" s="260"/>
      <c r="K47" s="180"/>
      <c r="L47" s="177"/>
      <c r="M47" s="271"/>
      <c r="N47" s="181"/>
      <c r="O47" s="242"/>
      <c r="P47" s="242"/>
      <c r="Q47" s="181"/>
      <c r="R47" s="242"/>
      <c r="S47" s="242"/>
      <c r="T47" s="181"/>
      <c r="U47" s="242"/>
      <c r="V47" s="242"/>
      <c r="W47" s="181"/>
      <c r="X47" s="242"/>
      <c r="Y47" s="242"/>
      <c r="Z47" s="181"/>
      <c r="AA47" s="242"/>
      <c r="AB47" s="242"/>
      <c r="AC47" s="182"/>
      <c r="AD47" s="177"/>
      <c r="AE47" s="183"/>
      <c r="AF47" s="184"/>
      <c r="AG47" s="184"/>
      <c r="AH47" s="184"/>
      <c r="AI47" s="184"/>
      <c r="AJ47" s="184"/>
      <c r="AK47" s="184"/>
      <c r="AL47" s="184"/>
      <c r="AM47" s="184"/>
      <c r="AN47" s="184"/>
      <c r="AO47" s="184"/>
      <c r="AP47" s="184"/>
      <c r="AQ47" s="184"/>
      <c r="AR47" s="184"/>
      <c r="AS47" s="184"/>
      <c r="AT47" s="184"/>
      <c r="AU47" s="184"/>
      <c r="AV47" s="184"/>
      <c r="AW47" s="184"/>
      <c r="AX47" s="184"/>
      <c r="AY47" s="184"/>
      <c r="AZ47" s="184"/>
      <c r="BA47" s="184"/>
      <c r="BB47" s="184"/>
      <c r="BC47" s="184"/>
      <c r="BD47" s="184"/>
      <c r="BE47" s="184"/>
      <c r="BF47" s="184"/>
      <c r="BG47" s="184"/>
      <c r="BH47" s="184"/>
      <c r="BI47" s="184"/>
      <c r="BJ47" s="184"/>
      <c r="BK47" s="283"/>
    </row>
    <row r="48" spans="3:63">
      <c r="C48" s="97"/>
      <c r="D48" s="330"/>
      <c r="E48" s="330"/>
      <c r="F48" s="330"/>
      <c r="G48" s="330"/>
      <c r="H48" s="98"/>
      <c r="I48" s="287"/>
      <c r="J48" s="262"/>
      <c r="K48" s="176"/>
      <c r="L48" s="177"/>
      <c r="M48" s="270"/>
      <c r="N48" s="179"/>
      <c r="O48" s="241"/>
      <c r="P48" s="241"/>
      <c r="Q48" s="179"/>
      <c r="R48" s="241"/>
      <c r="S48" s="241"/>
      <c r="T48" s="179"/>
      <c r="U48" s="241"/>
      <c r="V48" s="241"/>
      <c r="W48" s="179"/>
      <c r="X48" s="241"/>
      <c r="Y48" s="241"/>
      <c r="Z48" s="179"/>
      <c r="AA48" s="241"/>
      <c r="AB48" s="241"/>
      <c r="AC48" s="176"/>
      <c r="AD48" s="177"/>
      <c r="AE48" s="178"/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1:63" s="125" customFormat="1">
      <c r="A49" s="123"/>
      <c r="B49" s="123"/>
      <c r="C49" s="115" t="s">
        <v>17</v>
      </c>
      <c r="D49" s="334"/>
      <c r="E49" s="334"/>
      <c r="F49" s="334"/>
      <c r="G49" s="334"/>
      <c r="H49" s="113" t="s">
        <v>18</v>
      </c>
      <c r="I49" s="168">
        <f t="shared" ref="I49:I61" si="31">SUMIFS($N49:$AC49,$N$4:$AC$4,"W*")</f>
        <v>0</v>
      </c>
      <c r="J49" s="171">
        <f t="shared" ref="J49:J61" si="32">SUMIFS($N49:$AC49,$N$4:$AC$4,"F*")</f>
        <v>0</v>
      </c>
      <c r="K49" s="168">
        <f t="shared" ref="K49:K61" si="33">SUMIFS($N49:$AC49,$N$4:$AC$4,"B*")</f>
        <v>0</v>
      </c>
      <c r="L49" s="169"/>
      <c r="M49" s="268"/>
      <c r="N49" s="171">
        <f t="shared" ref="N49:N61" si="34">SUMIFS($AF49:$BJ49,$AF$3:$BJ$3,N$3)</f>
        <v>0</v>
      </c>
      <c r="O49" s="240">
        <f>SUM(O50:O51)</f>
        <v>0</v>
      </c>
      <c r="P49" s="240">
        <f>SUM(P50:P51)</f>
        <v>0</v>
      </c>
      <c r="Q49" s="171">
        <f t="shared" ref="Q49:Q61" si="35">SUMIFS($AF49:$BJ49,$AF$3:$BJ$3,Q$3)</f>
        <v>0</v>
      </c>
      <c r="R49" s="240">
        <f>SUM(R50:R51)</f>
        <v>0</v>
      </c>
      <c r="S49" s="240">
        <f>SUM(S50:S51)</f>
        <v>0</v>
      </c>
      <c r="T49" s="171">
        <f t="shared" ref="T49:T61" si="36">SUMIFS($AF49:$BJ49,$AF$3:$BJ$3,T$3)</f>
        <v>0</v>
      </c>
      <c r="U49" s="240">
        <f>SUM(U50:U51)</f>
        <v>0</v>
      </c>
      <c r="V49" s="240">
        <f>SUM(V50:V51)</f>
        <v>0</v>
      </c>
      <c r="W49" s="171">
        <f t="shared" ref="W49:W61" si="37">SUMIFS($AF49:$BJ49,$AF$3:$BJ$3,W$3)</f>
        <v>0</v>
      </c>
      <c r="X49" s="240">
        <f>SUM(X50:X51)</f>
        <v>0</v>
      </c>
      <c r="Y49" s="240">
        <f>SUM(Y50:Y51)</f>
        <v>0</v>
      </c>
      <c r="Z49" s="171">
        <f t="shared" ref="Z49:Z61" si="38">SUMIFS($AF49:$BJ49,$AF$3:$BJ$3,Z$3)</f>
        <v>0</v>
      </c>
      <c r="AA49" s="240">
        <f>SUM(AA50:AA51)</f>
        <v>0</v>
      </c>
      <c r="AB49" s="240">
        <f>SUM(AB50:AB51)</f>
        <v>0</v>
      </c>
      <c r="AC49" s="168"/>
      <c r="AD49" s="169"/>
      <c r="AE49" s="170" t="str">
        <f t="shared" ref="AE49:AE61" si="39">C49</f>
        <v>II</v>
      </c>
      <c r="AF49" s="171">
        <f>SUBTOTAL(9,AF50:AF51)</f>
        <v>0</v>
      </c>
      <c r="AG49" s="171">
        <f t="shared" ref="AG49:BJ49" si="40">SUBTOTAL(9,AG50:AG51)</f>
        <v>0</v>
      </c>
      <c r="AH49" s="171">
        <f t="shared" si="40"/>
        <v>0</v>
      </c>
      <c r="AI49" s="171">
        <f t="shared" si="40"/>
        <v>0</v>
      </c>
      <c r="AJ49" s="171">
        <f t="shared" si="40"/>
        <v>0</v>
      </c>
      <c r="AK49" s="171">
        <f t="shared" si="40"/>
        <v>0</v>
      </c>
      <c r="AL49" s="171">
        <f t="shared" si="40"/>
        <v>0</v>
      </c>
      <c r="AM49" s="171">
        <f t="shared" si="40"/>
        <v>0</v>
      </c>
      <c r="AN49" s="171">
        <f t="shared" si="40"/>
        <v>0</v>
      </c>
      <c r="AO49" s="171">
        <f t="shared" si="40"/>
        <v>0</v>
      </c>
      <c r="AP49" s="171">
        <f t="shared" si="40"/>
        <v>0</v>
      </c>
      <c r="AQ49" s="171">
        <f t="shared" si="40"/>
        <v>0</v>
      </c>
      <c r="AR49" s="171">
        <f t="shared" si="40"/>
        <v>0</v>
      </c>
      <c r="AS49" s="171">
        <f t="shared" si="40"/>
        <v>0</v>
      </c>
      <c r="AT49" s="171">
        <f t="shared" si="40"/>
        <v>0</v>
      </c>
      <c r="AU49" s="171">
        <f t="shared" si="40"/>
        <v>0</v>
      </c>
      <c r="AV49" s="171">
        <f t="shared" si="40"/>
        <v>0</v>
      </c>
      <c r="AW49" s="171">
        <f t="shared" si="40"/>
        <v>0</v>
      </c>
      <c r="AX49" s="171">
        <f t="shared" si="40"/>
        <v>0</v>
      </c>
      <c r="AY49" s="171">
        <f t="shared" si="40"/>
        <v>0</v>
      </c>
      <c r="AZ49" s="171">
        <f t="shared" si="40"/>
        <v>0</v>
      </c>
      <c r="BA49" s="171">
        <f t="shared" si="40"/>
        <v>0</v>
      </c>
      <c r="BB49" s="171">
        <f t="shared" si="40"/>
        <v>0</v>
      </c>
      <c r="BC49" s="171">
        <f t="shared" si="40"/>
        <v>0</v>
      </c>
      <c r="BD49" s="171">
        <f t="shared" si="40"/>
        <v>0</v>
      </c>
      <c r="BE49" s="171">
        <f t="shared" si="40"/>
        <v>0</v>
      </c>
      <c r="BF49" s="171">
        <f t="shared" si="40"/>
        <v>0</v>
      </c>
      <c r="BG49" s="171">
        <f t="shared" si="40"/>
        <v>0</v>
      </c>
      <c r="BH49" s="171">
        <f t="shared" si="40"/>
        <v>0</v>
      </c>
      <c r="BI49" s="171">
        <f t="shared" si="40"/>
        <v>0</v>
      </c>
      <c r="BJ49" s="171">
        <f t="shared" si="40"/>
        <v>0</v>
      </c>
      <c r="BK49" s="277"/>
    </row>
    <row r="50" spans="1:63" s="126" customFormat="1">
      <c r="A50" s="120"/>
      <c r="B50" s="120"/>
      <c r="C50" s="121" t="s">
        <v>249</v>
      </c>
      <c r="D50" s="329"/>
      <c r="E50" s="329"/>
      <c r="F50" s="329"/>
      <c r="G50" s="329"/>
      <c r="H50" s="122" t="s">
        <v>34</v>
      </c>
      <c r="I50" s="172">
        <f t="shared" si="31"/>
        <v>0</v>
      </c>
      <c r="J50" s="175">
        <f t="shared" si="32"/>
        <v>0</v>
      </c>
      <c r="K50" s="172">
        <f t="shared" si="33"/>
        <v>0</v>
      </c>
      <c r="L50" s="173"/>
      <c r="M50" s="269"/>
      <c r="N50" s="175">
        <f t="shared" si="34"/>
        <v>0</v>
      </c>
      <c r="O50" s="175">
        <f>SUMIFS(O54:O61,$H54:$H61,$H50)</f>
        <v>0</v>
      </c>
      <c r="P50" s="175">
        <f>SUMIFS(P54:P61,$H54:$H61,$H50)</f>
        <v>0</v>
      </c>
      <c r="Q50" s="175">
        <f t="shared" si="35"/>
        <v>0</v>
      </c>
      <c r="R50" s="175">
        <f>SUMIFS(R54:R61,$H54:$H61,$H50)</f>
        <v>0</v>
      </c>
      <c r="S50" s="175">
        <f>SUMIFS(S54:S61,$H54:$H61,$H50)</f>
        <v>0</v>
      </c>
      <c r="T50" s="175">
        <f t="shared" si="36"/>
        <v>0</v>
      </c>
      <c r="U50" s="175">
        <f>SUMIFS(U54:U61,$H54:$H61,$H50)</f>
        <v>0</v>
      </c>
      <c r="V50" s="175">
        <f>SUMIFS(V54:V61,$H54:$H61,$H50)</f>
        <v>0</v>
      </c>
      <c r="W50" s="175">
        <f t="shared" si="37"/>
        <v>0</v>
      </c>
      <c r="X50" s="175">
        <f>SUMIFS(X54:X61,$H54:$H61,$H50)</f>
        <v>0</v>
      </c>
      <c r="Y50" s="175">
        <f>SUMIFS(Y54:Y61,$H54:$H61,$H50)</f>
        <v>0</v>
      </c>
      <c r="Z50" s="175">
        <f t="shared" si="38"/>
        <v>0</v>
      </c>
      <c r="AA50" s="175">
        <f>SUMIFS(AA54:AA61,$H54:$H61,$H50)</f>
        <v>0</v>
      </c>
      <c r="AB50" s="175">
        <f>SUMIFS(AB54:AB61,$H54:$H61,$H50)</f>
        <v>0</v>
      </c>
      <c r="AC50" s="172"/>
      <c r="AD50" s="173"/>
      <c r="AE50" s="174" t="str">
        <f t="shared" si="39"/>
        <v>II.DC</v>
      </c>
      <c r="AF50" s="175">
        <f t="shared" ref="AF50:BJ50" si="41">SUMIFS(AF54:AF62,$H54:$H62,$H50)</f>
        <v>0</v>
      </c>
      <c r="AG50" s="175">
        <f t="shared" si="41"/>
        <v>0</v>
      </c>
      <c r="AH50" s="175">
        <f t="shared" si="41"/>
        <v>0</v>
      </c>
      <c r="AI50" s="175">
        <f t="shared" si="41"/>
        <v>0</v>
      </c>
      <c r="AJ50" s="175">
        <f t="shared" si="41"/>
        <v>0</v>
      </c>
      <c r="AK50" s="175">
        <f t="shared" si="41"/>
        <v>0</v>
      </c>
      <c r="AL50" s="175">
        <f t="shared" si="41"/>
        <v>0</v>
      </c>
      <c r="AM50" s="175">
        <f t="shared" si="41"/>
        <v>0</v>
      </c>
      <c r="AN50" s="175">
        <f t="shared" si="41"/>
        <v>0</v>
      </c>
      <c r="AO50" s="175">
        <f t="shared" si="41"/>
        <v>0</v>
      </c>
      <c r="AP50" s="175">
        <f t="shared" si="41"/>
        <v>0</v>
      </c>
      <c r="AQ50" s="175">
        <f t="shared" si="41"/>
        <v>0</v>
      </c>
      <c r="AR50" s="175">
        <f t="shared" si="41"/>
        <v>0</v>
      </c>
      <c r="AS50" s="175">
        <f t="shared" si="41"/>
        <v>0</v>
      </c>
      <c r="AT50" s="175">
        <f t="shared" si="41"/>
        <v>0</v>
      </c>
      <c r="AU50" s="175">
        <f t="shared" si="41"/>
        <v>0</v>
      </c>
      <c r="AV50" s="175">
        <f t="shared" si="41"/>
        <v>0</v>
      </c>
      <c r="AW50" s="175">
        <f t="shared" si="41"/>
        <v>0</v>
      </c>
      <c r="AX50" s="175">
        <f t="shared" si="41"/>
        <v>0</v>
      </c>
      <c r="AY50" s="175">
        <f t="shared" si="41"/>
        <v>0</v>
      </c>
      <c r="AZ50" s="175">
        <f t="shared" si="41"/>
        <v>0</v>
      </c>
      <c r="BA50" s="175">
        <f t="shared" si="41"/>
        <v>0</v>
      </c>
      <c r="BB50" s="175">
        <f t="shared" si="41"/>
        <v>0</v>
      </c>
      <c r="BC50" s="175">
        <f t="shared" si="41"/>
        <v>0</v>
      </c>
      <c r="BD50" s="175">
        <f t="shared" si="41"/>
        <v>0</v>
      </c>
      <c r="BE50" s="175">
        <f t="shared" si="41"/>
        <v>0</v>
      </c>
      <c r="BF50" s="175">
        <f t="shared" si="41"/>
        <v>0</v>
      </c>
      <c r="BG50" s="175">
        <f t="shared" si="41"/>
        <v>0</v>
      </c>
      <c r="BH50" s="175">
        <f t="shared" si="41"/>
        <v>0</v>
      </c>
      <c r="BI50" s="175">
        <f t="shared" si="41"/>
        <v>0</v>
      </c>
      <c r="BJ50" s="175">
        <f t="shared" si="41"/>
        <v>0</v>
      </c>
      <c r="BK50" s="278"/>
    </row>
    <row r="51" spans="1:63" s="126" customFormat="1">
      <c r="A51" s="120"/>
      <c r="B51" s="120"/>
      <c r="C51" s="121" t="s">
        <v>250</v>
      </c>
      <c r="D51" s="329"/>
      <c r="E51" s="329"/>
      <c r="F51" s="329"/>
      <c r="G51" s="329"/>
      <c r="H51" s="122" t="s">
        <v>32</v>
      </c>
      <c r="I51" s="172">
        <f t="shared" si="31"/>
        <v>0</v>
      </c>
      <c r="J51" s="175">
        <f t="shared" si="32"/>
        <v>0</v>
      </c>
      <c r="K51" s="172">
        <f t="shared" si="33"/>
        <v>0</v>
      </c>
      <c r="L51" s="173"/>
      <c r="M51" s="269"/>
      <c r="N51" s="175">
        <f t="shared" si="34"/>
        <v>0</v>
      </c>
      <c r="O51" s="175">
        <f>SUMIFS(O54:O61,$H54:$H61,$H51)</f>
        <v>0</v>
      </c>
      <c r="P51" s="175">
        <f>SUMIFS(P54:P61,$H54:$H61,$H51)</f>
        <v>0</v>
      </c>
      <c r="Q51" s="175">
        <f t="shared" si="35"/>
        <v>0</v>
      </c>
      <c r="R51" s="175">
        <f>SUMIFS(R54:R61,$H54:$H61,$H51)</f>
        <v>0</v>
      </c>
      <c r="S51" s="175">
        <f>SUMIFS(S54:S61,$H54:$H61,$H51)</f>
        <v>0</v>
      </c>
      <c r="T51" s="175">
        <f t="shared" si="36"/>
        <v>0</v>
      </c>
      <c r="U51" s="175">
        <f>SUMIFS(U54:U61,$H54:$H61,$H51)</f>
        <v>0</v>
      </c>
      <c r="V51" s="175">
        <f>SUMIFS(V54:V61,$H54:$H61,$H51)</f>
        <v>0</v>
      </c>
      <c r="W51" s="175">
        <f t="shared" si="37"/>
        <v>0</v>
      </c>
      <c r="X51" s="175">
        <f>SUMIFS(X54:X61,$H54:$H61,$H51)</f>
        <v>0</v>
      </c>
      <c r="Y51" s="175">
        <f>SUMIFS(Y54:Y61,$H54:$H61,$H51)</f>
        <v>0</v>
      </c>
      <c r="Z51" s="175">
        <f t="shared" si="38"/>
        <v>0</v>
      </c>
      <c r="AA51" s="175">
        <f>SUMIFS(AA54:AA61,$H54:$H61,$H51)</f>
        <v>0</v>
      </c>
      <c r="AB51" s="175">
        <f>SUMIFS(AB54:AB61,$H54:$H61,$H51)</f>
        <v>0</v>
      </c>
      <c r="AC51" s="172"/>
      <c r="AD51" s="173"/>
      <c r="AE51" s="174" t="str">
        <f t="shared" si="39"/>
        <v>II.IC</v>
      </c>
      <c r="AF51" s="175">
        <f t="shared" ref="AF51:BJ51" si="42">SUMIFS(AF54:AF62,$H54:$H62,$H51)</f>
        <v>0</v>
      </c>
      <c r="AG51" s="175">
        <f t="shared" si="42"/>
        <v>0</v>
      </c>
      <c r="AH51" s="175">
        <f t="shared" si="42"/>
        <v>0</v>
      </c>
      <c r="AI51" s="175">
        <f t="shared" si="42"/>
        <v>0</v>
      </c>
      <c r="AJ51" s="175">
        <f t="shared" si="42"/>
        <v>0</v>
      </c>
      <c r="AK51" s="175">
        <f t="shared" si="42"/>
        <v>0</v>
      </c>
      <c r="AL51" s="175">
        <f t="shared" si="42"/>
        <v>0</v>
      </c>
      <c r="AM51" s="175">
        <f t="shared" si="42"/>
        <v>0</v>
      </c>
      <c r="AN51" s="175">
        <f t="shared" si="42"/>
        <v>0</v>
      </c>
      <c r="AO51" s="175">
        <f t="shared" si="42"/>
        <v>0</v>
      </c>
      <c r="AP51" s="175">
        <f t="shared" si="42"/>
        <v>0</v>
      </c>
      <c r="AQ51" s="175">
        <f t="shared" si="42"/>
        <v>0</v>
      </c>
      <c r="AR51" s="175">
        <f t="shared" si="42"/>
        <v>0</v>
      </c>
      <c r="AS51" s="175">
        <f t="shared" si="42"/>
        <v>0</v>
      </c>
      <c r="AT51" s="175">
        <f t="shared" si="42"/>
        <v>0</v>
      </c>
      <c r="AU51" s="175">
        <f t="shared" si="42"/>
        <v>0</v>
      </c>
      <c r="AV51" s="175">
        <f t="shared" si="42"/>
        <v>0</v>
      </c>
      <c r="AW51" s="175">
        <f t="shared" si="42"/>
        <v>0</v>
      </c>
      <c r="AX51" s="175">
        <f t="shared" si="42"/>
        <v>0</v>
      </c>
      <c r="AY51" s="175">
        <f t="shared" si="42"/>
        <v>0</v>
      </c>
      <c r="AZ51" s="175">
        <f t="shared" si="42"/>
        <v>0</v>
      </c>
      <c r="BA51" s="175">
        <f t="shared" si="42"/>
        <v>0</v>
      </c>
      <c r="BB51" s="175">
        <f t="shared" si="42"/>
        <v>0</v>
      </c>
      <c r="BC51" s="175">
        <f t="shared" si="42"/>
        <v>0</v>
      </c>
      <c r="BD51" s="175">
        <f t="shared" si="42"/>
        <v>0</v>
      </c>
      <c r="BE51" s="175">
        <f t="shared" si="42"/>
        <v>0</v>
      </c>
      <c r="BF51" s="175">
        <f t="shared" si="42"/>
        <v>0</v>
      </c>
      <c r="BG51" s="175">
        <f t="shared" si="42"/>
        <v>0</v>
      </c>
      <c r="BH51" s="175">
        <f t="shared" si="42"/>
        <v>0</v>
      </c>
      <c r="BI51" s="175">
        <f t="shared" si="42"/>
        <v>0</v>
      </c>
      <c r="BJ51" s="175">
        <f t="shared" si="42"/>
        <v>0</v>
      </c>
      <c r="BK51" s="278"/>
    </row>
    <row r="52" spans="1:63" s="125" customFormat="1">
      <c r="A52" s="123"/>
      <c r="B52" s="123"/>
      <c r="C52" s="97" t="s">
        <v>68</v>
      </c>
      <c r="D52" s="330"/>
      <c r="E52" s="330"/>
      <c r="F52" s="330"/>
      <c r="G52" s="330"/>
      <c r="H52" s="98" t="s">
        <v>258</v>
      </c>
      <c r="I52" s="168">
        <f t="shared" si="31"/>
        <v>0</v>
      </c>
      <c r="J52" s="171">
        <f t="shared" si="32"/>
        <v>0</v>
      </c>
      <c r="K52" s="168">
        <f t="shared" si="33"/>
        <v>0</v>
      </c>
      <c r="L52" s="169"/>
      <c r="M52" s="268"/>
      <c r="N52" s="179">
        <f t="shared" si="34"/>
        <v>0</v>
      </c>
      <c r="O52" s="240">
        <f>SUBTOTAL(9,O53:O61)</f>
        <v>0</v>
      </c>
      <c r="P52" s="240">
        <f>SUBTOTAL(9,P53:P61)</f>
        <v>0</v>
      </c>
      <c r="Q52" s="171">
        <f t="shared" si="35"/>
        <v>0</v>
      </c>
      <c r="R52" s="240">
        <f>SUBTOTAL(9,R53:R61)</f>
        <v>0</v>
      </c>
      <c r="S52" s="240">
        <f>SUBTOTAL(9,S53:S61)</f>
        <v>0</v>
      </c>
      <c r="T52" s="171">
        <f t="shared" si="36"/>
        <v>0</v>
      </c>
      <c r="U52" s="240">
        <f>SUBTOTAL(9,U53:U61)</f>
        <v>0</v>
      </c>
      <c r="V52" s="240">
        <f>SUBTOTAL(9,V53:V61)</f>
        <v>0</v>
      </c>
      <c r="W52" s="171">
        <f t="shared" si="37"/>
        <v>0</v>
      </c>
      <c r="X52" s="240">
        <f>SUBTOTAL(9,X53:X61)</f>
        <v>0</v>
      </c>
      <c r="Y52" s="240">
        <f>SUBTOTAL(9,Y53:Y61)</f>
        <v>0</v>
      </c>
      <c r="Z52" s="171">
        <f t="shared" si="38"/>
        <v>0</v>
      </c>
      <c r="AA52" s="240">
        <f>SUBTOTAL(9,AA53:AA61)</f>
        <v>0</v>
      </c>
      <c r="AB52" s="240">
        <f>SUBTOTAL(9,AB53:AB61)</f>
        <v>0</v>
      </c>
      <c r="AC52" s="168"/>
      <c r="AD52" s="169"/>
      <c r="AE52" s="170" t="str">
        <f t="shared" si="39"/>
        <v>II.1</v>
      </c>
      <c r="AF52" s="171">
        <f>SUBTOTAL(9,AF53:AF61)</f>
        <v>0</v>
      </c>
      <c r="AG52" s="171">
        <f t="shared" ref="AG52:BJ52" si="43">SUBTOTAL(9,AG53:AG61)</f>
        <v>0</v>
      </c>
      <c r="AH52" s="171">
        <f t="shared" si="43"/>
        <v>0</v>
      </c>
      <c r="AI52" s="171">
        <f t="shared" si="43"/>
        <v>0</v>
      </c>
      <c r="AJ52" s="171">
        <f t="shared" si="43"/>
        <v>0</v>
      </c>
      <c r="AK52" s="171">
        <f t="shared" si="43"/>
        <v>0</v>
      </c>
      <c r="AL52" s="171">
        <f t="shared" si="43"/>
        <v>0</v>
      </c>
      <c r="AM52" s="171">
        <f t="shared" si="43"/>
        <v>0</v>
      </c>
      <c r="AN52" s="171">
        <f t="shared" si="43"/>
        <v>0</v>
      </c>
      <c r="AO52" s="171">
        <f t="shared" si="43"/>
        <v>0</v>
      </c>
      <c r="AP52" s="171">
        <f t="shared" si="43"/>
        <v>0</v>
      </c>
      <c r="AQ52" s="171">
        <f t="shared" si="43"/>
        <v>0</v>
      </c>
      <c r="AR52" s="171">
        <f t="shared" si="43"/>
        <v>0</v>
      </c>
      <c r="AS52" s="171">
        <f t="shared" si="43"/>
        <v>0</v>
      </c>
      <c r="AT52" s="171">
        <f t="shared" si="43"/>
        <v>0</v>
      </c>
      <c r="AU52" s="171">
        <f t="shared" si="43"/>
        <v>0</v>
      </c>
      <c r="AV52" s="171">
        <f t="shared" si="43"/>
        <v>0</v>
      </c>
      <c r="AW52" s="171">
        <f t="shared" si="43"/>
        <v>0</v>
      </c>
      <c r="AX52" s="171">
        <f t="shared" si="43"/>
        <v>0</v>
      </c>
      <c r="AY52" s="171">
        <f t="shared" si="43"/>
        <v>0</v>
      </c>
      <c r="AZ52" s="171">
        <f t="shared" si="43"/>
        <v>0</v>
      </c>
      <c r="BA52" s="171">
        <f t="shared" si="43"/>
        <v>0</v>
      </c>
      <c r="BB52" s="171">
        <f t="shared" si="43"/>
        <v>0</v>
      </c>
      <c r="BC52" s="171">
        <f t="shared" si="43"/>
        <v>0</v>
      </c>
      <c r="BD52" s="171">
        <f t="shared" si="43"/>
        <v>0</v>
      </c>
      <c r="BE52" s="171">
        <f t="shared" si="43"/>
        <v>0</v>
      </c>
      <c r="BF52" s="171">
        <f t="shared" si="43"/>
        <v>0</v>
      </c>
      <c r="BG52" s="171">
        <f t="shared" si="43"/>
        <v>0</v>
      </c>
      <c r="BH52" s="171">
        <f t="shared" si="43"/>
        <v>0</v>
      </c>
      <c r="BI52" s="171">
        <f t="shared" si="43"/>
        <v>0</v>
      </c>
      <c r="BJ52" s="171">
        <f t="shared" si="43"/>
        <v>0</v>
      </c>
      <c r="BK52" s="277"/>
    </row>
    <row r="53" spans="1:63" s="125" customFormat="1">
      <c r="A53" s="123"/>
      <c r="B53" s="123"/>
      <c r="C53" s="97" t="s">
        <v>70</v>
      </c>
      <c r="D53" s="330"/>
      <c r="E53" s="330"/>
      <c r="F53" s="330"/>
      <c r="G53" s="330"/>
      <c r="H53" s="124"/>
      <c r="I53" s="168">
        <f t="shared" si="31"/>
        <v>0</v>
      </c>
      <c r="J53" s="171">
        <f t="shared" si="32"/>
        <v>0</v>
      </c>
      <c r="K53" s="168">
        <f t="shared" si="33"/>
        <v>0</v>
      </c>
      <c r="L53" s="169"/>
      <c r="M53" s="268"/>
      <c r="N53" s="171">
        <f t="shared" si="34"/>
        <v>0</v>
      </c>
      <c r="O53" s="240"/>
      <c r="P53" s="240"/>
      <c r="Q53" s="171">
        <f t="shared" si="35"/>
        <v>0</v>
      </c>
      <c r="R53" s="240"/>
      <c r="S53" s="240"/>
      <c r="T53" s="171">
        <f t="shared" si="36"/>
        <v>0</v>
      </c>
      <c r="U53" s="240"/>
      <c r="V53" s="240"/>
      <c r="W53" s="171">
        <f t="shared" si="37"/>
        <v>0</v>
      </c>
      <c r="X53" s="240"/>
      <c r="Y53" s="240"/>
      <c r="Z53" s="171">
        <f t="shared" si="38"/>
        <v>0</v>
      </c>
      <c r="AA53" s="240"/>
      <c r="AB53" s="240"/>
      <c r="AC53" s="168"/>
      <c r="AD53" s="169"/>
      <c r="AE53" s="170" t="str">
        <f t="shared" si="39"/>
        <v>II.1.1</v>
      </c>
      <c r="AF53" s="171"/>
      <c r="AG53" s="171"/>
      <c r="AH53" s="171"/>
      <c r="AI53" s="171"/>
      <c r="AJ53" s="171"/>
      <c r="AK53" s="171"/>
      <c r="AL53" s="171"/>
      <c r="AM53" s="171"/>
      <c r="AN53" s="171"/>
      <c r="AO53" s="171"/>
      <c r="AP53" s="171"/>
      <c r="AQ53" s="171"/>
      <c r="AR53" s="171"/>
      <c r="AS53" s="171"/>
      <c r="AT53" s="171"/>
      <c r="AU53" s="171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277"/>
    </row>
    <row r="54" spans="1:63" s="125" customFormat="1">
      <c r="A54" s="123"/>
      <c r="B54" s="123"/>
      <c r="C54" s="99" t="s">
        <v>71</v>
      </c>
      <c r="D54" s="331"/>
      <c r="E54" s="331"/>
      <c r="F54" s="331"/>
      <c r="G54" s="331"/>
      <c r="H54" s="100" t="s">
        <v>34</v>
      </c>
      <c r="I54" s="168">
        <f t="shared" si="31"/>
        <v>0</v>
      </c>
      <c r="J54" s="171">
        <f t="shared" si="32"/>
        <v>0</v>
      </c>
      <c r="K54" s="168">
        <f t="shared" si="33"/>
        <v>0</v>
      </c>
      <c r="L54" s="169"/>
      <c r="M54" s="268"/>
      <c r="N54" s="171">
        <f t="shared" si="34"/>
        <v>0</v>
      </c>
      <c r="O54" s="240">
        <f>SUBTOTAL(9,O55:O56)</f>
        <v>0</v>
      </c>
      <c r="P54" s="240">
        <f>SUBTOTAL(9,P55:P56)</f>
        <v>0</v>
      </c>
      <c r="Q54" s="171">
        <f t="shared" si="35"/>
        <v>0</v>
      </c>
      <c r="R54" s="240">
        <f>SUBTOTAL(9,R55:R56)</f>
        <v>0</v>
      </c>
      <c r="S54" s="240">
        <f>SUBTOTAL(9,S55:S56)</f>
        <v>0</v>
      </c>
      <c r="T54" s="171">
        <f t="shared" si="36"/>
        <v>0</v>
      </c>
      <c r="U54" s="240">
        <f>SUBTOTAL(9,U55:U56)</f>
        <v>0</v>
      </c>
      <c r="V54" s="240">
        <f>SUBTOTAL(9,V55:V56)</f>
        <v>0</v>
      </c>
      <c r="W54" s="171">
        <f t="shared" si="37"/>
        <v>0</v>
      </c>
      <c r="X54" s="240">
        <f>SUBTOTAL(9,X55:X56)</f>
        <v>0</v>
      </c>
      <c r="Y54" s="240">
        <f>SUBTOTAL(9,Y55:Y56)</f>
        <v>0</v>
      </c>
      <c r="Z54" s="171">
        <f t="shared" si="38"/>
        <v>0</v>
      </c>
      <c r="AA54" s="240">
        <f>SUBTOTAL(9,AA55:AA56)</f>
        <v>0</v>
      </c>
      <c r="AB54" s="240">
        <f>SUBTOTAL(9,AB55:AB56)</f>
        <v>0</v>
      </c>
      <c r="AC54" s="168"/>
      <c r="AD54" s="169"/>
      <c r="AE54" s="170" t="str">
        <f t="shared" si="39"/>
        <v>II.1.1.1</v>
      </c>
      <c r="AF54" s="171">
        <f t="shared" ref="AF54:BJ54" si="44">SUBTOTAL(9,AF55:AF56)</f>
        <v>0</v>
      </c>
      <c r="AG54" s="171">
        <f t="shared" si="44"/>
        <v>0</v>
      </c>
      <c r="AH54" s="171">
        <f t="shared" si="44"/>
        <v>0</v>
      </c>
      <c r="AI54" s="171">
        <f t="shared" si="44"/>
        <v>0</v>
      </c>
      <c r="AJ54" s="171">
        <f t="shared" si="44"/>
        <v>0</v>
      </c>
      <c r="AK54" s="171">
        <f t="shared" si="44"/>
        <v>0</v>
      </c>
      <c r="AL54" s="171">
        <f t="shared" si="44"/>
        <v>0</v>
      </c>
      <c r="AM54" s="171">
        <f t="shared" si="44"/>
        <v>0</v>
      </c>
      <c r="AN54" s="171">
        <f t="shared" si="44"/>
        <v>0</v>
      </c>
      <c r="AO54" s="171">
        <f t="shared" si="44"/>
        <v>0</v>
      </c>
      <c r="AP54" s="171">
        <f t="shared" si="44"/>
        <v>0</v>
      </c>
      <c r="AQ54" s="171">
        <f t="shared" si="44"/>
        <v>0</v>
      </c>
      <c r="AR54" s="171">
        <f t="shared" si="44"/>
        <v>0</v>
      </c>
      <c r="AS54" s="171">
        <f t="shared" si="44"/>
        <v>0</v>
      </c>
      <c r="AT54" s="171">
        <f t="shared" si="44"/>
        <v>0</v>
      </c>
      <c r="AU54" s="171">
        <f t="shared" si="44"/>
        <v>0</v>
      </c>
      <c r="AV54" s="171">
        <f t="shared" si="44"/>
        <v>0</v>
      </c>
      <c r="AW54" s="171">
        <f t="shared" si="44"/>
        <v>0</v>
      </c>
      <c r="AX54" s="171">
        <f t="shared" si="44"/>
        <v>0</v>
      </c>
      <c r="AY54" s="171">
        <f t="shared" si="44"/>
        <v>0</v>
      </c>
      <c r="AZ54" s="171">
        <f t="shared" si="44"/>
        <v>0</v>
      </c>
      <c r="BA54" s="171">
        <f t="shared" si="44"/>
        <v>0</v>
      </c>
      <c r="BB54" s="171">
        <f t="shared" si="44"/>
        <v>0</v>
      </c>
      <c r="BC54" s="171">
        <f t="shared" si="44"/>
        <v>0</v>
      </c>
      <c r="BD54" s="171">
        <f t="shared" si="44"/>
        <v>0</v>
      </c>
      <c r="BE54" s="171">
        <f t="shared" si="44"/>
        <v>0</v>
      </c>
      <c r="BF54" s="171">
        <f t="shared" si="44"/>
        <v>0</v>
      </c>
      <c r="BG54" s="171">
        <f t="shared" si="44"/>
        <v>0</v>
      </c>
      <c r="BH54" s="171">
        <f t="shared" si="44"/>
        <v>0</v>
      </c>
      <c r="BI54" s="171">
        <f t="shared" si="44"/>
        <v>0</v>
      </c>
      <c r="BJ54" s="171">
        <f t="shared" si="44"/>
        <v>0</v>
      </c>
      <c r="BK54" s="277"/>
    </row>
    <row r="55" spans="1:63">
      <c r="C55" s="101" t="s">
        <v>72</v>
      </c>
      <c r="D55" s="332"/>
      <c r="E55" s="332"/>
      <c r="F55" s="332"/>
      <c r="G55" s="332"/>
      <c r="H55" s="114" t="s">
        <v>36</v>
      </c>
      <c r="I55" s="176">
        <f t="shared" si="31"/>
        <v>0</v>
      </c>
      <c r="J55" s="179">
        <f t="shared" si="32"/>
        <v>0</v>
      </c>
      <c r="K55" s="176">
        <f t="shared" si="33"/>
        <v>0</v>
      </c>
      <c r="L55" s="177"/>
      <c r="M55" s="270"/>
      <c r="N55" s="179">
        <f t="shared" si="34"/>
        <v>0</v>
      </c>
      <c r="O55" s="241"/>
      <c r="P55" s="241"/>
      <c r="Q55" s="179">
        <f t="shared" si="35"/>
        <v>0</v>
      </c>
      <c r="R55" s="241"/>
      <c r="S55" s="241"/>
      <c r="T55" s="179">
        <f t="shared" si="36"/>
        <v>0</v>
      </c>
      <c r="U55" s="241"/>
      <c r="V55" s="241"/>
      <c r="W55" s="179">
        <f t="shared" si="37"/>
        <v>0</v>
      </c>
      <c r="X55" s="241"/>
      <c r="Y55" s="241"/>
      <c r="Z55" s="179">
        <f t="shared" si="38"/>
        <v>0</v>
      </c>
      <c r="AA55" s="241"/>
      <c r="AB55" s="241"/>
      <c r="AC55" s="176"/>
      <c r="AD55" s="177"/>
      <c r="AE55" s="178" t="str">
        <f t="shared" si="39"/>
        <v>II.1.1.1.1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1:63">
      <c r="C56" s="101" t="s">
        <v>73</v>
      </c>
      <c r="D56" s="332"/>
      <c r="E56" s="332"/>
      <c r="F56" s="332"/>
      <c r="G56" s="332"/>
      <c r="H56" s="114" t="s">
        <v>44</v>
      </c>
      <c r="I56" s="176">
        <f t="shared" si="31"/>
        <v>0</v>
      </c>
      <c r="J56" s="179">
        <f t="shared" si="32"/>
        <v>0</v>
      </c>
      <c r="K56" s="176">
        <f t="shared" si="33"/>
        <v>0</v>
      </c>
      <c r="L56" s="177"/>
      <c r="M56" s="270"/>
      <c r="N56" s="179">
        <f t="shared" si="34"/>
        <v>0</v>
      </c>
      <c r="O56" s="241"/>
      <c r="P56" s="241"/>
      <c r="Q56" s="179">
        <f t="shared" si="35"/>
        <v>0</v>
      </c>
      <c r="R56" s="241"/>
      <c r="S56" s="241"/>
      <c r="T56" s="179">
        <f t="shared" si="36"/>
        <v>0</v>
      </c>
      <c r="U56" s="241"/>
      <c r="V56" s="241"/>
      <c r="W56" s="179">
        <f t="shared" si="37"/>
        <v>0</v>
      </c>
      <c r="X56" s="241"/>
      <c r="Y56" s="241"/>
      <c r="Z56" s="179">
        <f t="shared" si="38"/>
        <v>0</v>
      </c>
      <c r="AA56" s="241"/>
      <c r="AB56" s="241"/>
      <c r="AC56" s="176"/>
      <c r="AD56" s="177"/>
      <c r="AE56" s="178" t="str">
        <f t="shared" si="39"/>
        <v>II.1.1.1.2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1:63" s="125" customFormat="1">
      <c r="A57" s="123"/>
      <c r="B57" s="123"/>
      <c r="C57" s="99" t="s">
        <v>74</v>
      </c>
      <c r="D57" s="331"/>
      <c r="E57" s="331"/>
      <c r="F57" s="331"/>
      <c r="G57" s="331"/>
      <c r="H57" s="100" t="s">
        <v>32</v>
      </c>
      <c r="I57" s="168">
        <f t="shared" si="31"/>
        <v>0</v>
      </c>
      <c r="J57" s="171">
        <f t="shared" si="32"/>
        <v>0</v>
      </c>
      <c r="K57" s="168">
        <f t="shared" si="33"/>
        <v>0</v>
      </c>
      <c r="L57" s="169"/>
      <c r="M57" s="268"/>
      <c r="N57" s="171">
        <f t="shared" si="34"/>
        <v>0</v>
      </c>
      <c r="O57" s="240">
        <f>SUBTOTAL(9,O58:O61)</f>
        <v>0</v>
      </c>
      <c r="P57" s="240">
        <f>SUBTOTAL(9,P58:P61)</f>
        <v>0</v>
      </c>
      <c r="Q57" s="171">
        <f t="shared" si="35"/>
        <v>0</v>
      </c>
      <c r="R57" s="240">
        <f>SUBTOTAL(9,R58:R61)</f>
        <v>0</v>
      </c>
      <c r="S57" s="240">
        <f>SUBTOTAL(9,S58:S61)</f>
        <v>0</v>
      </c>
      <c r="T57" s="171">
        <f t="shared" si="36"/>
        <v>0</v>
      </c>
      <c r="U57" s="240">
        <f>SUBTOTAL(9,U58:U61)</f>
        <v>0</v>
      </c>
      <c r="V57" s="240">
        <f>SUBTOTAL(9,V58:V61)</f>
        <v>0</v>
      </c>
      <c r="W57" s="171">
        <f t="shared" si="37"/>
        <v>0</v>
      </c>
      <c r="X57" s="240">
        <f>SUBTOTAL(9,X58:X61)</f>
        <v>0</v>
      </c>
      <c r="Y57" s="240">
        <f>SUBTOTAL(9,Y58:Y61)</f>
        <v>0</v>
      </c>
      <c r="Z57" s="171">
        <f t="shared" si="38"/>
        <v>0</v>
      </c>
      <c r="AA57" s="240">
        <f>SUBTOTAL(9,AA58:AA61)</f>
        <v>0</v>
      </c>
      <c r="AB57" s="240">
        <f>SUBTOTAL(9,AB58:AB61)</f>
        <v>0</v>
      </c>
      <c r="AC57" s="168"/>
      <c r="AD57" s="169"/>
      <c r="AE57" s="170" t="str">
        <f t="shared" si="39"/>
        <v>II.1.1.2</v>
      </c>
      <c r="AF57" s="171">
        <f>SUBTOTAL(9,AF58:AF61)</f>
        <v>0</v>
      </c>
      <c r="AG57" s="171">
        <f t="shared" ref="AG57:BJ57" si="45">SUBTOTAL(9,AG58:AG61)</f>
        <v>0</v>
      </c>
      <c r="AH57" s="171">
        <f t="shared" si="45"/>
        <v>0</v>
      </c>
      <c r="AI57" s="171">
        <f t="shared" si="45"/>
        <v>0</v>
      </c>
      <c r="AJ57" s="171">
        <f t="shared" si="45"/>
        <v>0</v>
      </c>
      <c r="AK57" s="171">
        <f t="shared" si="45"/>
        <v>0</v>
      </c>
      <c r="AL57" s="171">
        <f t="shared" si="45"/>
        <v>0</v>
      </c>
      <c r="AM57" s="171">
        <f t="shared" si="45"/>
        <v>0</v>
      </c>
      <c r="AN57" s="171">
        <f t="shared" si="45"/>
        <v>0</v>
      </c>
      <c r="AO57" s="171">
        <f t="shared" si="45"/>
        <v>0</v>
      </c>
      <c r="AP57" s="171">
        <f t="shared" si="45"/>
        <v>0</v>
      </c>
      <c r="AQ57" s="171">
        <f t="shared" si="45"/>
        <v>0</v>
      </c>
      <c r="AR57" s="171">
        <f t="shared" si="45"/>
        <v>0</v>
      </c>
      <c r="AS57" s="171">
        <f t="shared" si="45"/>
        <v>0</v>
      </c>
      <c r="AT57" s="171">
        <f t="shared" si="45"/>
        <v>0</v>
      </c>
      <c r="AU57" s="171">
        <f t="shared" si="45"/>
        <v>0</v>
      </c>
      <c r="AV57" s="171">
        <f t="shared" si="45"/>
        <v>0</v>
      </c>
      <c r="AW57" s="171">
        <f t="shared" si="45"/>
        <v>0</v>
      </c>
      <c r="AX57" s="171">
        <f t="shared" si="45"/>
        <v>0</v>
      </c>
      <c r="AY57" s="171">
        <f t="shared" si="45"/>
        <v>0</v>
      </c>
      <c r="AZ57" s="171">
        <f t="shared" si="45"/>
        <v>0</v>
      </c>
      <c r="BA57" s="171">
        <f t="shared" si="45"/>
        <v>0</v>
      </c>
      <c r="BB57" s="171">
        <f t="shared" si="45"/>
        <v>0</v>
      </c>
      <c r="BC57" s="171">
        <f t="shared" si="45"/>
        <v>0</v>
      </c>
      <c r="BD57" s="171">
        <f t="shared" si="45"/>
        <v>0</v>
      </c>
      <c r="BE57" s="171">
        <f t="shared" si="45"/>
        <v>0</v>
      </c>
      <c r="BF57" s="171">
        <f t="shared" si="45"/>
        <v>0</v>
      </c>
      <c r="BG57" s="171">
        <f t="shared" si="45"/>
        <v>0</v>
      </c>
      <c r="BH57" s="171">
        <f t="shared" si="45"/>
        <v>0</v>
      </c>
      <c r="BI57" s="171">
        <f t="shared" si="45"/>
        <v>0</v>
      </c>
      <c r="BJ57" s="171">
        <f t="shared" si="45"/>
        <v>0</v>
      </c>
      <c r="BK57" s="277"/>
    </row>
    <row r="58" spans="1:63">
      <c r="C58" s="101" t="s">
        <v>75</v>
      </c>
      <c r="D58" s="332"/>
      <c r="E58" s="332"/>
      <c r="F58" s="332"/>
      <c r="G58" s="332"/>
      <c r="H58" s="114" t="s">
        <v>45</v>
      </c>
      <c r="I58" s="176">
        <f t="shared" si="31"/>
        <v>0</v>
      </c>
      <c r="J58" s="179">
        <f t="shared" si="32"/>
        <v>0</v>
      </c>
      <c r="K58" s="176">
        <f t="shared" si="33"/>
        <v>0</v>
      </c>
      <c r="L58" s="177"/>
      <c r="M58" s="270"/>
      <c r="N58" s="179">
        <f t="shared" si="34"/>
        <v>0</v>
      </c>
      <c r="O58" s="241"/>
      <c r="P58" s="241"/>
      <c r="Q58" s="179">
        <f t="shared" si="35"/>
        <v>0</v>
      </c>
      <c r="R58" s="241"/>
      <c r="S58" s="241"/>
      <c r="T58" s="179">
        <f t="shared" si="36"/>
        <v>0</v>
      </c>
      <c r="U58" s="241"/>
      <c r="V58" s="241"/>
      <c r="W58" s="179">
        <f t="shared" si="37"/>
        <v>0</v>
      </c>
      <c r="X58" s="241"/>
      <c r="Y58" s="241"/>
      <c r="Z58" s="179">
        <f t="shared" si="38"/>
        <v>0</v>
      </c>
      <c r="AA58" s="241"/>
      <c r="AB58" s="241"/>
      <c r="AC58" s="176"/>
      <c r="AD58" s="177"/>
      <c r="AE58" s="178" t="str">
        <f t="shared" si="39"/>
        <v>II.1.1.2.1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1:63">
      <c r="C59" s="101" t="s">
        <v>76</v>
      </c>
      <c r="D59" s="332"/>
      <c r="E59" s="332"/>
      <c r="F59" s="332"/>
      <c r="G59" s="332"/>
      <c r="H59" s="114" t="s">
        <v>46</v>
      </c>
      <c r="I59" s="176">
        <f t="shared" si="31"/>
        <v>0</v>
      </c>
      <c r="J59" s="179">
        <f t="shared" si="32"/>
        <v>0</v>
      </c>
      <c r="K59" s="176">
        <f t="shared" si="33"/>
        <v>0</v>
      </c>
      <c r="L59" s="177"/>
      <c r="M59" s="270"/>
      <c r="N59" s="179">
        <f t="shared" si="34"/>
        <v>0</v>
      </c>
      <c r="O59" s="241"/>
      <c r="P59" s="241"/>
      <c r="Q59" s="179">
        <f t="shared" si="35"/>
        <v>0</v>
      </c>
      <c r="R59" s="241"/>
      <c r="S59" s="241"/>
      <c r="T59" s="179">
        <f t="shared" si="36"/>
        <v>0</v>
      </c>
      <c r="U59" s="241"/>
      <c r="V59" s="241"/>
      <c r="W59" s="179">
        <f t="shared" si="37"/>
        <v>0</v>
      </c>
      <c r="X59" s="241"/>
      <c r="Y59" s="241"/>
      <c r="Z59" s="179">
        <f t="shared" si="38"/>
        <v>0</v>
      </c>
      <c r="AA59" s="241"/>
      <c r="AB59" s="241"/>
      <c r="AC59" s="176"/>
      <c r="AD59" s="177"/>
      <c r="AE59" s="178" t="str">
        <f t="shared" si="39"/>
        <v>II.1.1.2.2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1:63">
      <c r="C60" s="101" t="s">
        <v>77</v>
      </c>
      <c r="D60" s="332"/>
      <c r="E60" s="332"/>
      <c r="F60" s="332"/>
      <c r="G60" s="332"/>
      <c r="H60" s="114" t="s">
        <v>33</v>
      </c>
      <c r="I60" s="176">
        <f t="shared" si="31"/>
        <v>0</v>
      </c>
      <c r="J60" s="179">
        <f t="shared" si="32"/>
        <v>0</v>
      </c>
      <c r="K60" s="176">
        <f t="shared" si="33"/>
        <v>0</v>
      </c>
      <c r="L60" s="177"/>
      <c r="M60" s="270"/>
      <c r="N60" s="179">
        <f t="shared" si="34"/>
        <v>0</v>
      </c>
      <c r="O60" s="241"/>
      <c r="P60" s="241"/>
      <c r="Q60" s="179">
        <f t="shared" si="35"/>
        <v>0</v>
      </c>
      <c r="R60" s="241"/>
      <c r="S60" s="241"/>
      <c r="T60" s="179">
        <f t="shared" si="36"/>
        <v>0</v>
      </c>
      <c r="U60" s="241"/>
      <c r="V60" s="241"/>
      <c r="W60" s="179">
        <f t="shared" si="37"/>
        <v>0</v>
      </c>
      <c r="X60" s="241"/>
      <c r="Y60" s="241"/>
      <c r="Z60" s="179">
        <f t="shared" si="38"/>
        <v>0</v>
      </c>
      <c r="AA60" s="241"/>
      <c r="AB60" s="241"/>
      <c r="AC60" s="176"/>
      <c r="AD60" s="177"/>
      <c r="AE60" s="178" t="str">
        <f t="shared" si="39"/>
        <v>II.1.1.2.3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1:63">
      <c r="C61" s="101" t="s">
        <v>78</v>
      </c>
      <c r="D61" s="332"/>
      <c r="E61" s="332"/>
      <c r="F61" s="332"/>
      <c r="G61" s="332"/>
      <c r="H61" s="114" t="s">
        <v>35</v>
      </c>
      <c r="I61" s="176">
        <f t="shared" si="31"/>
        <v>0</v>
      </c>
      <c r="J61" s="179">
        <f t="shared" si="32"/>
        <v>0</v>
      </c>
      <c r="K61" s="176">
        <f t="shared" si="33"/>
        <v>0</v>
      </c>
      <c r="L61" s="177"/>
      <c r="M61" s="270"/>
      <c r="N61" s="179">
        <f t="shared" si="34"/>
        <v>0</v>
      </c>
      <c r="O61" s="241"/>
      <c r="P61" s="241"/>
      <c r="Q61" s="179">
        <f t="shared" si="35"/>
        <v>0</v>
      </c>
      <c r="R61" s="241"/>
      <c r="S61" s="241"/>
      <c r="T61" s="179">
        <f t="shared" si="36"/>
        <v>0</v>
      </c>
      <c r="U61" s="241"/>
      <c r="V61" s="241"/>
      <c r="W61" s="179">
        <f t="shared" si="37"/>
        <v>0</v>
      </c>
      <c r="X61" s="241"/>
      <c r="Y61" s="241"/>
      <c r="Z61" s="179">
        <f t="shared" si="38"/>
        <v>0</v>
      </c>
      <c r="AA61" s="241"/>
      <c r="AB61" s="241"/>
      <c r="AC61" s="176"/>
      <c r="AD61" s="177"/>
      <c r="AE61" s="178" t="str">
        <f t="shared" si="39"/>
        <v>II.1.1.2.4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1:63">
      <c r="C62" s="101"/>
      <c r="D62" s="332"/>
      <c r="E62" s="332"/>
      <c r="F62" s="332"/>
      <c r="G62" s="332"/>
      <c r="H62" s="114"/>
      <c r="I62" s="286"/>
      <c r="J62" s="261"/>
      <c r="K62" s="176"/>
      <c r="L62" s="177"/>
      <c r="M62" s="270"/>
      <c r="N62" s="179"/>
      <c r="O62" s="241"/>
      <c r="P62" s="241"/>
      <c r="Q62" s="179"/>
      <c r="R62" s="241"/>
      <c r="S62" s="241"/>
      <c r="T62" s="179"/>
      <c r="U62" s="241"/>
      <c r="V62" s="241"/>
      <c r="W62" s="179"/>
      <c r="X62" s="241"/>
      <c r="Y62" s="241"/>
      <c r="Z62" s="179"/>
      <c r="AA62" s="241"/>
      <c r="AB62" s="241"/>
      <c r="AC62" s="176"/>
      <c r="AD62" s="177"/>
      <c r="AE62" s="178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1:63">
      <c r="C63" s="118"/>
      <c r="D63" s="333"/>
      <c r="E63" s="333"/>
      <c r="F63" s="333"/>
      <c r="G63" s="333"/>
      <c r="H63" s="119"/>
      <c r="I63" s="180"/>
      <c r="J63" s="260"/>
      <c r="K63" s="180"/>
      <c r="L63" s="177"/>
      <c r="M63" s="276"/>
      <c r="N63" s="181"/>
      <c r="O63" s="242"/>
      <c r="P63" s="242"/>
      <c r="Q63" s="181"/>
      <c r="R63" s="242"/>
      <c r="S63" s="242"/>
      <c r="T63" s="181"/>
      <c r="U63" s="242"/>
      <c r="V63" s="242"/>
      <c r="W63" s="181"/>
      <c r="X63" s="242"/>
      <c r="Y63" s="242"/>
      <c r="Z63" s="181"/>
      <c r="AA63" s="242"/>
      <c r="AB63" s="242"/>
      <c r="AC63" s="182"/>
      <c r="AD63" s="177"/>
      <c r="AE63" s="183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279"/>
    </row>
    <row r="64" spans="1:63">
      <c r="C64" s="99"/>
      <c r="D64" s="331"/>
      <c r="E64" s="331"/>
      <c r="F64" s="331"/>
      <c r="G64" s="331"/>
      <c r="H64" s="100"/>
      <c r="I64" s="287"/>
      <c r="J64" s="262"/>
      <c r="K64" s="176"/>
      <c r="L64" s="177"/>
      <c r="M64" s="270"/>
      <c r="N64" s="179"/>
      <c r="O64" s="241"/>
      <c r="P64" s="241"/>
      <c r="Q64" s="179"/>
      <c r="R64" s="241"/>
      <c r="S64" s="241"/>
      <c r="T64" s="179"/>
      <c r="U64" s="241"/>
      <c r="V64" s="241"/>
      <c r="W64" s="179"/>
      <c r="X64" s="241"/>
      <c r="Y64" s="241"/>
      <c r="Z64" s="179"/>
      <c r="AA64" s="241"/>
      <c r="AB64" s="241"/>
      <c r="AC64" s="176"/>
      <c r="AD64" s="177"/>
      <c r="AE64" s="178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 s="125" customFormat="1">
      <c r="A65" s="123"/>
      <c r="B65" s="123"/>
      <c r="C65" s="115" t="s">
        <v>86</v>
      </c>
      <c r="D65" s="334"/>
      <c r="E65" s="334"/>
      <c r="F65" s="334"/>
      <c r="G65" s="334"/>
      <c r="H65" s="113" t="s">
        <v>85</v>
      </c>
      <c r="I65" s="168">
        <f t="shared" ref="I65:I73" si="46">SUMIFS($N65:$AC65,$N$4:$AC$4,"W*")</f>
        <v>0</v>
      </c>
      <c r="J65" s="171">
        <f t="shared" ref="J65:J73" si="47">SUMIFS($N65:$AC65,$N$4:$AC$4,"F*")</f>
        <v>0</v>
      </c>
      <c r="K65" s="168">
        <f t="shared" ref="K65:K73" si="48">SUMIFS($N65:$AC65,$N$4:$AC$4,"B*")</f>
        <v>0</v>
      </c>
      <c r="L65" s="169"/>
      <c r="M65" s="268"/>
      <c r="N65" s="171">
        <f t="shared" ref="N65:N73" si="49">SUMIFS($AF65:$BJ65,$AF$3:$BJ$3,N$3)</f>
        <v>0</v>
      </c>
      <c r="O65" s="240">
        <f>SUBTOTAL(9,O66:O73)</f>
        <v>0</v>
      </c>
      <c r="P65" s="240">
        <f>SUBTOTAL(9,P66:P73)</f>
        <v>0</v>
      </c>
      <c r="Q65" s="171">
        <f t="shared" ref="Q65:Q73" si="50">SUMIFS($AF65:$BJ65,$AF$3:$BJ$3,Q$3)</f>
        <v>0</v>
      </c>
      <c r="R65" s="240">
        <f>SUBTOTAL(9,R66:R73)</f>
        <v>0</v>
      </c>
      <c r="S65" s="240">
        <f>SUBTOTAL(9,S66:S73)</f>
        <v>0</v>
      </c>
      <c r="T65" s="171">
        <f t="shared" ref="T65:T73" si="51">SUMIFS($AF65:$BJ65,$AF$3:$BJ$3,T$3)</f>
        <v>0</v>
      </c>
      <c r="U65" s="240">
        <f>SUBTOTAL(9,U66:U73)</f>
        <v>0</v>
      </c>
      <c r="V65" s="240">
        <f>SUBTOTAL(9,V66:V73)</f>
        <v>0</v>
      </c>
      <c r="W65" s="171">
        <f t="shared" ref="W65:W73" si="52">SUMIFS($AF65:$BJ65,$AF$3:$BJ$3,W$3)</f>
        <v>0</v>
      </c>
      <c r="X65" s="240">
        <f>SUBTOTAL(9,X66:X73)</f>
        <v>0</v>
      </c>
      <c r="Y65" s="240">
        <f>SUBTOTAL(9,Y66:Y73)</f>
        <v>0</v>
      </c>
      <c r="Z65" s="171">
        <f t="shared" ref="Z65:Z73" si="53">SUMIFS($AF65:$BJ65,$AF$3:$BJ$3,Z$3)</f>
        <v>0</v>
      </c>
      <c r="AA65" s="240">
        <f>SUBTOTAL(9,AA66:AA73)</f>
        <v>0</v>
      </c>
      <c r="AB65" s="240">
        <f>SUBTOTAL(9,AB66:AB73)</f>
        <v>0</v>
      </c>
      <c r="AC65" s="168"/>
      <c r="AD65" s="169"/>
      <c r="AE65" s="170" t="str">
        <f t="shared" ref="AE65:AE73" si="54">C65</f>
        <v>III</v>
      </c>
      <c r="AF65" s="171">
        <f t="shared" ref="AF65:BJ65" si="55">SUBTOTAL(9,AF66:AF73)</f>
        <v>0</v>
      </c>
      <c r="AG65" s="171">
        <f t="shared" si="55"/>
        <v>0</v>
      </c>
      <c r="AH65" s="171">
        <f t="shared" si="55"/>
        <v>0</v>
      </c>
      <c r="AI65" s="171">
        <f t="shared" si="55"/>
        <v>0</v>
      </c>
      <c r="AJ65" s="171">
        <f t="shared" si="55"/>
        <v>0</v>
      </c>
      <c r="AK65" s="171">
        <f t="shared" si="55"/>
        <v>0</v>
      </c>
      <c r="AL65" s="171">
        <f t="shared" si="55"/>
        <v>0</v>
      </c>
      <c r="AM65" s="171">
        <f t="shared" si="55"/>
        <v>0</v>
      </c>
      <c r="AN65" s="171">
        <f t="shared" si="55"/>
        <v>0</v>
      </c>
      <c r="AO65" s="171">
        <f t="shared" si="55"/>
        <v>0</v>
      </c>
      <c r="AP65" s="171">
        <f t="shared" si="55"/>
        <v>0</v>
      </c>
      <c r="AQ65" s="171">
        <f t="shared" si="55"/>
        <v>0</v>
      </c>
      <c r="AR65" s="171">
        <f t="shared" si="55"/>
        <v>0</v>
      </c>
      <c r="AS65" s="171">
        <f t="shared" si="55"/>
        <v>0</v>
      </c>
      <c r="AT65" s="171">
        <f t="shared" si="55"/>
        <v>0</v>
      </c>
      <c r="AU65" s="171">
        <f t="shared" si="55"/>
        <v>0</v>
      </c>
      <c r="AV65" s="171">
        <f t="shared" si="55"/>
        <v>0</v>
      </c>
      <c r="AW65" s="171">
        <f t="shared" si="55"/>
        <v>0</v>
      </c>
      <c r="AX65" s="171">
        <f t="shared" si="55"/>
        <v>0</v>
      </c>
      <c r="AY65" s="171">
        <f t="shared" si="55"/>
        <v>0</v>
      </c>
      <c r="AZ65" s="171">
        <f t="shared" si="55"/>
        <v>0</v>
      </c>
      <c r="BA65" s="171">
        <f t="shared" si="55"/>
        <v>0</v>
      </c>
      <c r="BB65" s="171">
        <f t="shared" si="55"/>
        <v>0</v>
      </c>
      <c r="BC65" s="171">
        <f t="shared" si="55"/>
        <v>0</v>
      </c>
      <c r="BD65" s="171">
        <f t="shared" si="55"/>
        <v>0</v>
      </c>
      <c r="BE65" s="171">
        <f t="shared" si="55"/>
        <v>0</v>
      </c>
      <c r="BF65" s="171">
        <f t="shared" si="55"/>
        <v>0</v>
      </c>
      <c r="BG65" s="171">
        <f t="shared" si="55"/>
        <v>0</v>
      </c>
      <c r="BH65" s="171">
        <f t="shared" si="55"/>
        <v>0</v>
      </c>
      <c r="BI65" s="171">
        <f t="shared" si="55"/>
        <v>0</v>
      </c>
      <c r="BJ65" s="171">
        <f t="shared" si="55"/>
        <v>0</v>
      </c>
      <c r="BK65" s="277"/>
    </row>
    <row r="66" spans="1:63" s="125" customFormat="1">
      <c r="A66" s="123"/>
      <c r="B66" s="123"/>
      <c r="C66" s="97" t="s">
        <v>87</v>
      </c>
      <c r="D66" s="330"/>
      <c r="E66" s="330"/>
      <c r="F66" s="330"/>
      <c r="G66" s="330"/>
      <c r="H66" s="98" t="s">
        <v>88</v>
      </c>
      <c r="I66" s="168">
        <f t="shared" si="46"/>
        <v>0</v>
      </c>
      <c r="J66" s="171">
        <f t="shared" si="47"/>
        <v>0</v>
      </c>
      <c r="K66" s="168">
        <f t="shared" si="48"/>
        <v>0</v>
      </c>
      <c r="L66" s="169"/>
      <c r="M66" s="268"/>
      <c r="N66" s="171">
        <f t="shared" si="49"/>
        <v>0</v>
      </c>
      <c r="O66" s="240">
        <f>SUBTOTAL(9,O67:O73)</f>
        <v>0</v>
      </c>
      <c r="P66" s="240">
        <f>SUBTOTAL(9,P67:P73)</f>
        <v>0</v>
      </c>
      <c r="Q66" s="171">
        <f t="shared" si="50"/>
        <v>0</v>
      </c>
      <c r="R66" s="240">
        <f>SUBTOTAL(9,R67:R73)</f>
        <v>0</v>
      </c>
      <c r="S66" s="240">
        <f>SUBTOTAL(9,S67:S73)</f>
        <v>0</v>
      </c>
      <c r="T66" s="171">
        <f t="shared" si="51"/>
        <v>0</v>
      </c>
      <c r="U66" s="240">
        <f>SUBTOTAL(9,U67:U73)</f>
        <v>0</v>
      </c>
      <c r="V66" s="240">
        <f>SUBTOTAL(9,V67:V73)</f>
        <v>0</v>
      </c>
      <c r="W66" s="171">
        <f t="shared" si="52"/>
        <v>0</v>
      </c>
      <c r="X66" s="240">
        <f>SUBTOTAL(9,X67:X73)</f>
        <v>0</v>
      </c>
      <c r="Y66" s="240">
        <f>SUBTOTAL(9,Y67:Y73)</f>
        <v>0</v>
      </c>
      <c r="Z66" s="171">
        <f t="shared" si="53"/>
        <v>0</v>
      </c>
      <c r="AA66" s="240">
        <f>SUBTOTAL(9,AA67:AA73)</f>
        <v>0</v>
      </c>
      <c r="AB66" s="240">
        <f>SUBTOTAL(9,AB67:AB73)</f>
        <v>0</v>
      </c>
      <c r="AC66" s="168"/>
      <c r="AD66" s="169"/>
      <c r="AE66" s="170" t="str">
        <f t="shared" si="54"/>
        <v>III.1</v>
      </c>
      <c r="AF66" s="171">
        <f t="shared" ref="AF66:BJ66" si="56">SUBTOTAL(9,AF67:AF73)</f>
        <v>0</v>
      </c>
      <c r="AG66" s="171">
        <f t="shared" si="56"/>
        <v>0</v>
      </c>
      <c r="AH66" s="171">
        <f t="shared" si="56"/>
        <v>0</v>
      </c>
      <c r="AI66" s="171">
        <f t="shared" si="56"/>
        <v>0</v>
      </c>
      <c r="AJ66" s="171">
        <f t="shared" si="56"/>
        <v>0</v>
      </c>
      <c r="AK66" s="171">
        <f t="shared" si="56"/>
        <v>0</v>
      </c>
      <c r="AL66" s="171">
        <f t="shared" si="56"/>
        <v>0</v>
      </c>
      <c r="AM66" s="171">
        <f t="shared" si="56"/>
        <v>0</v>
      </c>
      <c r="AN66" s="171">
        <f t="shared" si="56"/>
        <v>0</v>
      </c>
      <c r="AO66" s="171">
        <f t="shared" si="56"/>
        <v>0</v>
      </c>
      <c r="AP66" s="171">
        <f t="shared" si="56"/>
        <v>0</v>
      </c>
      <c r="AQ66" s="171">
        <f t="shared" si="56"/>
        <v>0</v>
      </c>
      <c r="AR66" s="171">
        <f t="shared" si="56"/>
        <v>0</v>
      </c>
      <c r="AS66" s="171">
        <f t="shared" si="56"/>
        <v>0</v>
      </c>
      <c r="AT66" s="171">
        <f t="shared" si="56"/>
        <v>0</v>
      </c>
      <c r="AU66" s="171">
        <f t="shared" si="56"/>
        <v>0</v>
      </c>
      <c r="AV66" s="171">
        <f t="shared" si="56"/>
        <v>0</v>
      </c>
      <c r="AW66" s="171">
        <f t="shared" si="56"/>
        <v>0</v>
      </c>
      <c r="AX66" s="171">
        <f t="shared" si="56"/>
        <v>0</v>
      </c>
      <c r="AY66" s="171">
        <f t="shared" si="56"/>
        <v>0</v>
      </c>
      <c r="AZ66" s="171">
        <f t="shared" si="56"/>
        <v>0</v>
      </c>
      <c r="BA66" s="171">
        <f t="shared" si="56"/>
        <v>0</v>
      </c>
      <c r="BB66" s="171">
        <f t="shared" si="56"/>
        <v>0</v>
      </c>
      <c r="BC66" s="171">
        <f t="shared" si="56"/>
        <v>0</v>
      </c>
      <c r="BD66" s="171">
        <f t="shared" si="56"/>
        <v>0</v>
      </c>
      <c r="BE66" s="171">
        <f t="shared" si="56"/>
        <v>0</v>
      </c>
      <c r="BF66" s="171">
        <f t="shared" si="56"/>
        <v>0</v>
      </c>
      <c r="BG66" s="171">
        <f t="shared" si="56"/>
        <v>0</v>
      </c>
      <c r="BH66" s="171">
        <f t="shared" si="56"/>
        <v>0</v>
      </c>
      <c r="BI66" s="171">
        <f t="shared" si="56"/>
        <v>0</v>
      </c>
      <c r="BJ66" s="171">
        <f t="shared" si="56"/>
        <v>0</v>
      </c>
      <c r="BK66" s="277"/>
    </row>
    <row r="67" spans="1:63" s="192" customFormat="1">
      <c r="A67" s="185"/>
      <c r="B67" s="185"/>
      <c r="C67" s="186" t="s">
        <v>89</v>
      </c>
      <c r="D67" s="335"/>
      <c r="E67" s="335"/>
      <c r="F67" s="335"/>
      <c r="G67" s="335"/>
      <c r="H67" s="187" t="s">
        <v>37</v>
      </c>
      <c r="I67" s="188">
        <f t="shared" si="46"/>
        <v>0</v>
      </c>
      <c r="J67" s="191">
        <f t="shared" si="47"/>
        <v>0</v>
      </c>
      <c r="K67" s="188">
        <f t="shared" si="48"/>
        <v>0</v>
      </c>
      <c r="L67" s="189"/>
      <c r="M67" s="272"/>
      <c r="N67" s="191">
        <f t="shared" si="49"/>
        <v>0</v>
      </c>
      <c r="O67" s="243"/>
      <c r="P67" s="243"/>
      <c r="Q67" s="191">
        <f t="shared" si="50"/>
        <v>0</v>
      </c>
      <c r="R67" s="243"/>
      <c r="S67" s="243"/>
      <c r="T67" s="191">
        <f t="shared" si="51"/>
        <v>0</v>
      </c>
      <c r="U67" s="243"/>
      <c r="V67" s="243"/>
      <c r="W67" s="191">
        <f t="shared" si="52"/>
        <v>0</v>
      </c>
      <c r="X67" s="243"/>
      <c r="Y67" s="243"/>
      <c r="Z67" s="191">
        <f t="shared" si="53"/>
        <v>0</v>
      </c>
      <c r="AA67" s="243"/>
      <c r="AB67" s="243"/>
      <c r="AC67" s="188"/>
      <c r="AD67" s="189"/>
      <c r="AE67" s="190" t="str">
        <f t="shared" si="54"/>
        <v>III.1.1</v>
      </c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280"/>
    </row>
    <row r="68" spans="1:63" s="192" customFormat="1">
      <c r="A68" s="185"/>
      <c r="B68" s="185"/>
      <c r="C68" s="186" t="s">
        <v>90</v>
      </c>
      <c r="D68" s="335"/>
      <c r="E68" s="335"/>
      <c r="F68" s="335"/>
      <c r="G68" s="335"/>
      <c r="H68" s="187" t="s">
        <v>38</v>
      </c>
      <c r="I68" s="188">
        <f t="shared" si="46"/>
        <v>0</v>
      </c>
      <c r="J68" s="191">
        <f t="shared" si="47"/>
        <v>0</v>
      </c>
      <c r="K68" s="188">
        <f t="shared" si="48"/>
        <v>0</v>
      </c>
      <c r="L68" s="189"/>
      <c r="M68" s="272"/>
      <c r="N68" s="191">
        <f t="shared" si="49"/>
        <v>0</v>
      </c>
      <c r="O68" s="243"/>
      <c r="P68" s="243"/>
      <c r="Q68" s="191">
        <f t="shared" si="50"/>
        <v>0</v>
      </c>
      <c r="R68" s="243"/>
      <c r="S68" s="243"/>
      <c r="T68" s="191">
        <f t="shared" si="51"/>
        <v>0</v>
      </c>
      <c r="U68" s="243"/>
      <c r="V68" s="243"/>
      <c r="W68" s="191">
        <f t="shared" si="52"/>
        <v>0</v>
      </c>
      <c r="X68" s="243"/>
      <c r="Y68" s="243"/>
      <c r="Z68" s="191">
        <f t="shared" si="53"/>
        <v>0</v>
      </c>
      <c r="AA68" s="243"/>
      <c r="AB68" s="243"/>
      <c r="AC68" s="188"/>
      <c r="AD68" s="189"/>
      <c r="AE68" s="190" t="str">
        <f t="shared" si="54"/>
        <v>III.1.2</v>
      </c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280"/>
    </row>
    <row r="69" spans="1:63" s="192" customFormat="1">
      <c r="A69" s="185"/>
      <c r="B69" s="185"/>
      <c r="C69" s="186" t="s">
        <v>91</v>
      </c>
      <c r="D69" s="335"/>
      <c r="E69" s="335"/>
      <c r="F69" s="335"/>
      <c r="G69" s="335"/>
      <c r="H69" s="187" t="s">
        <v>39</v>
      </c>
      <c r="I69" s="188">
        <f t="shared" si="46"/>
        <v>0</v>
      </c>
      <c r="J69" s="191">
        <f t="shared" si="47"/>
        <v>0</v>
      </c>
      <c r="K69" s="188">
        <f t="shared" si="48"/>
        <v>0</v>
      </c>
      <c r="L69" s="189"/>
      <c r="M69" s="272"/>
      <c r="N69" s="191">
        <f t="shared" si="49"/>
        <v>0</v>
      </c>
      <c r="O69" s="243"/>
      <c r="P69" s="243"/>
      <c r="Q69" s="191">
        <f t="shared" si="50"/>
        <v>0</v>
      </c>
      <c r="R69" s="243"/>
      <c r="S69" s="243"/>
      <c r="T69" s="191">
        <f t="shared" si="51"/>
        <v>0</v>
      </c>
      <c r="U69" s="243"/>
      <c r="V69" s="243"/>
      <c r="W69" s="191">
        <f t="shared" si="52"/>
        <v>0</v>
      </c>
      <c r="X69" s="243"/>
      <c r="Y69" s="243"/>
      <c r="Z69" s="191">
        <f t="shared" si="53"/>
        <v>0</v>
      </c>
      <c r="AA69" s="243"/>
      <c r="AB69" s="243"/>
      <c r="AC69" s="188"/>
      <c r="AD69" s="189"/>
      <c r="AE69" s="190" t="str">
        <f t="shared" si="54"/>
        <v>III.1.3</v>
      </c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280"/>
    </row>
    <row r="70" spans="1:63" s="192" customFormat="1">
      <c r="A70" s="185"/>
      <c r="B70" s="185"/>
      <c r="C70" s="186" t="s">
        <v>92</v>
      </c>
      <c r="D70" s="335"/>
      <c r="E70" s="335"/>
      <c r="F70" s="335"/>
      <c r="G70" s="335"/>
      <c r="H70" s="187" t="s">
        <v>40</v>
      </c>
      <c r="I70" s="188">
        <f t="shared" si="46"/>
        <v>0</v>
      </c>
      <c r="J70" s="191">
        <f t="shared" si="47"/>
        <v>0</v>
      </c>
      <c r="K70" s="188">
        <f t="shared" si="48"/>
        <v>0</v>
      </c>
      <c r="L70" s="189"/>
      <c r="M70" s="272"/>
      <c r="N70" s="191">
        <f t="shared" si="49"/>
        <v>0</v>
      </c>
      <c r="O70" s="243"/>
      <c r="P70" s="243"/>
      <c r="Q70" s="191">
        <f t="shared" si="50"/>
        <v>0</v>
      </c>
      <c r="R70" s="243"/>
      <c r="S70" s="243"/>
      <c r="T70" s="191">
        <f t="shared" si="51"/>
        <v>0</v>
      </c>
      <c r="U70" s="243"/>
      <c r="V70" s="243"/>
      <c r="W70" s="191">
        <f t="shared" si="52"/>
        <v>0</v>
      </c>
      <c r="X70" s="243"/>
      <c r="Y70" s="243"/>
      <c r="Z70" s="191">
        <f t="shared" si="53"/>
        <v>0</v>
      </c>
      <c r="AA70" s="243"/>
      <c r="AB70" s="243"/>
      <c r="AC70" s="188"/>
      <c r="AD70" s="189"/>
      <c r="AE70" s="190" t="str">
        <f t="shared" si="54"/>
        <v>III.1.4</v>
      </c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280"/>
    </row>
    <row r="71" spans="1:63" s="192" customFormat="1">
      <c r="A71" s="185"/>
      <c r="B71" s="185"/>
      <c r="C71" s="186" t="s">
        <v>93</v>
      </c>
      <c r="D71" s="335"/>
      <c r="E71" s="335"/>
      <c r="F71" s="335"/>
      <c r="G71" s="335"/>
      <c r="H71" s="187" t="s">
        <v>41</v>
      </c>
      <c r="I71" s="188">
        <f t="shared" si="46"/>
        <v>0</v>
      </c>
      <c r="J71" s="191">
        <f t="shared" si="47"/>
        <v>0</v>
      </c>
      <c r="K71" s="188">
        <f t="shared" si="48"/>
        <v>0</v>
      </c>
      <c r="L71" s="189"/>
      <c r="M71" s="272"/>
      <c r="N71" s="191">
        <f t="shared" si="49"/>
        <v>0</v>
      </c>
      <c r="O71" s="243"/>
      <c r="P71" s="243"/>
      <c r="Q71" s="191">
        <f t="shared" si="50"/>
        <v>0</v>
      </c>
      <c r="R71" s="243"/>
      <c r="S71" s="243"/>
      <c r="T71" s="191">
        <f t="shared" si="51"/>
        <v>0</v>
      </c>
      <c r="U71" s="243"/>
      <c r="V71" s="243"/>
      <c r="W71" s="191">
        <f t="shared" si="52"/>
        <v>0</v>
      </c>
      <c r="X71" s="243"/>
      <c r="Y71" s="243"/>
      <c r="Z71" s="191">
        <f t="shared" si="53"/>
        <v>0</v>
      </c>
      <c r="AA71" s="243"/>
      <c r="AB71" s="243"/>
      <c r="AC71" s="188"/>
      <c r="AD71" s="189"/>
      <c r="AE71" s="190" t="str">
        <f t="shared" si="54"/>
        <v>III.1.5</v>
      </c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280"/>
    </row>
    <row r="72" spans="1:63" s="192" customFormat="1">
      <c r="A72" s="185"/>
      <c r="B72" s="185"/>
      <c r="C72" s="186" t="s">
        <v>94</v>
      </c>
      <c r="D72" s="335"/>
      <c r="E72" s="335"/>
      <c r="F72" s="335"/>
      <c r="G72" s="335"/>
      <c r="H72" s="187" t="s">
        <v>42</v>
      </c>
      <c r="I72" s="188">
        <f t="shared" si="46"/>
        <v>0</v>
      </c>
      <c r="J72" s="191">
        <f t="shared" si="47"/>
        <v>0</v>
      </c>
      <c r="K72" s="188">
        <f t="shared" si="48"/>
        <v>0</v>
      </c>
      <c r="L72" s="189"/>
      <c r="M72" s="272"/>
      <c r="N72" s="191">
        <f t="shared" si="49"/>
        <v>0</v>
      </c>
      <c r="O72" s="243"/>
      <c r="P72" s="243"/>
      <c r="Q72" s="191">
        <f t="shared" si="50"/>
        <v>0</v>
      </c>
      <c r="R72" s="243"/>
      <c r="S72" s="243"/>
      <c r="T72" s="191">
        <f t="shared" si="51"/>
        <v>0</v>
      </c>
      <c r="U72" s="243"/>
      <c r="V72" s="243"/>
      <c r="W72" s="191">
        <f t="shared" si="52"/>
        <v>0</v>
      </c>
      <c r="X72" s="243"/>
      <c r="Y72" s="243"/>
      <c r="Z72" s="191">
        <f t="shared" si="53"/>
        <v>0</v>
      </c>
      <c r="AA72" s="243"/>
      <c r="AB72" s="243"/>
      <c r="AC72" s="188"/>
      <c r="AD72" s="189"/>
      <c r="AE72" s="190" t="str">
        <f t="shared" si="54"/>
        <v>III.1.6</v>
      </c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280"/>
    </row>
    <row r="73" spans="1:63" s="192" customFormat="1">
      <c r="A73" s="185"/>
      <c r="B73" s="185"/>
      <c r="C73" s="186" t="s">
        <v>95</v>
      </c>
      <c r="D73" s="335"/>
      <c r="E73" s="335"/>
      <c r="F73" s="335"/>
      <c r="G73" s="335"/>
      <c r="H73" s="187" t="s">
        <v>43</v>
      </c>
      <c r="I73" s="188">
        <f t="shared" si="46"/>
        <v>0</v>
      </c>
      <c r="J73" s="191">
        <f t="shared" si="47"/>
        <v>0</v>
      </c>
      <c r="K73" s="188">
        <f t="shared" si="48"/>
        <v>0</v>
      </c>
      <c r="L73" s="189"/>
      <c r="M73" s="272"/>
      <c r="N73" s="191">
        <f t="shared" si="49"/>
        <v>0</v>
      </c>
      <c r="O73" s="243"/>
      <c r="P73" s="243"/>
      <c r="Q73" s="191">
        <f t="shared" si="50"/>
        <v>0</v>
      </c>
      <c r="R73" s="243"/>
      <c r="S73" s="243"/>
      <c r="T73" s="191">
        <f t="shared" si="51"/>
        <v>0</v>
      </c>
      <c r="U73" s="243"/>
      <c r="V73" s="243"/>
      <c r="W73" s="191">
        <f t="shared" si="52"/>
        <v>0</v>
      </c>
      <c r="X73" s="243"/>
      <c r="Y73" s="243"/>
      <c r="Z73" s="191">
        <f t="shared" si="53"/>
        <v>0</v>
      </c>
      <c r="AA73" s="243"/>
      <c r="AB73" s="243"/>
      <c r="AC73" s="188"/>
      <c r="AD73" s="189"/>
      <c r="AE73" s="190" t="str">
        <f t="shared" si="54"/>
        <v>III.1.7</v>
      </c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280"/>
    </row>
    <row r="74" spans="1:63" s="192" customFormat="1">
      <c r="A74" s="185"/>
      <c r="B74" s="185"/>
      <c r="C74" s="186"/>
      <c r="D74" s="335"/>
      <c r="E74" s="335"/>
      <c r="F74" s="335"/>
      <c r="G74" s="335"/>
      <c r="H74" s="193"/>
      <c r="I74" s="288"/>
      <c r="J74" s="263"/>
      <c r="K74" s="188"/>
      <c r="L74" s="189"/>
      <c r="M74" s="272"/>
      <c r="N74" s="191"/>
      <c r="O74" s="243"/>
      <c r="P74" s="243"/>
      <c r="Q74" s="191"/>
      <c r="R74" s="243"/>
      <c r="S74" s="243"/>
      <c r="T74" s="191"/>
      <c r="U74" s="243"/>
      <c r="V74" s="243"/>
      <c r="W74" s="191"/>
      <c r="X74" s="243"/>
      <c r="Y74" s="243"/>
      <c r="Z74" s="191"/>
      <c r="AA74" s="243"/>
      <c r="AB74" s="243"/>
      <c r="AC74" s="188"/>
      <c r="AD74" s="189"/>
      <c r="AE74" s="190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280"/>
    </row>
    <row r="75" spans="1:63" s="192" customFormat="1">
      <c r="A75" s="185"/>
      <c r="B75" s="185"/>
      <c r="C75" s="211"/>
      <c r="D75" s="336"/>
      <c r="E75" s="336"/>
      <c r="F75" s="336"/>
      <c r="G75" s="336"/>
      <c r="H75" s="212"/>
      <c r="I75" s="213"/>
      <c r="J75" s="259"/>
      <c r="K75" s="213"/>
      <c r="L75" s="189"/>
      <c r="M75" s="275"/>
      <c r="N75" s="214"/>
      <c r="O75" s="244"/>
      <c r="P75" s="244"/>
      <c r="Q75" s="214"/>
      <c r="R75" s="244"/>
      <c r="S75" s="244"/>
      <c r="T75" s="214"/>
      <c r="U75" s="244"/>
      <c r="V75" s="244"/>
      <c r="W75" s="214"/>
      <c r="X75" s="244"/>
      <c r="Y75" s="244"/>
      <c r="Z75" s="214"/>
      <c r="AA75" s="244"/>
      <c r="AB75" s="244"/>
      <c r="AC75" s="215"/>
      <c r="AD75" s="189"/>
      <c r="AE75" s="216"/>
      <c r="AF75" s="217"/>
      <c r="AG75" s="217"/>
      <c r="AH75" s="217"/>
      <c r="AI75" s="217"/>
      <c r="AJ75" s="217"/>
      <c r="AK75" s="217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82"/>
    </row>
    <row r="76" spans="1:63">
      <c r="C76" s="99"/>
      <c r="D76" s="331"/>
      <c r="E76" s="331"/>
      <c r="F76" s="331"/>
      <c r="G76" s="331"/>
      <c r="H76" s="100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 ht="15" thickBot="1">
      <c r="A77" s="123"/>
      <c r="B77" s="123"/>
      <c r="C77" s="99" t="s">
        <v>312</v>
      </c>
      <c r="D77" s="331"/>
      <c r="E77" s="331"/>
      <c r="F77" s="331"/>
      <c r="G77" s="331"/>
      <c r="H77" s="100" t="s">
        <v>313</v>
      </c>
      <c r="I77" s="168">
        <f>SUMIFS($N77:$AC77,$N$4:$AC$4,"W*")</f>
        <v>10958530872</v>
      </c>
      <c r="J77" s="171">
        <f>SUMIFS($N77:$AC77,$N$4:$AC$4,"F*")</f>
        <v>0</v>
      </c>
      <c r="K77" s="168">
        <f>SUMIFS($N77:$AC77,$N$4:$AC$4,"B*")</f>
        <v>32077030313.99876</v>
      </c>
      <c r="L77" s="169"/>
      <c r="M77" s="268"/>
      <c r="N77" s="171">
        <f>SUMIFS($AF77:$BJ77,$AF$3:$BJ$3,N$3)</f>
        <v>0</v>
      </c>
      <c r="O77" s="240">
        <f>SUBTOTAL(9,O7:O73)</f>
        <v>0</v>
      </c>
      <c r="P77" s="240">
        <f>SUBTOTAL(9,P8:P76)</f>
        <v>32077030313.99876</v>
      </c>
      <c r="Q77" s="171">
        <f>SUMIFS($AF77:$BJ77,$AF$3:$BJ$3,Q$3)</f>
        <v>75882375</v>
      </c>
      <c r="R77" s="240"/>
      <c r="S77" s="240"/>
      <c r="T77" s="171">
        <f>SUMIFS($AF77:$BJ77,$AF$3:$BJ$3,T$3)</f>
        <v>0</v>
      </c>
      <c r="U77" s="240"/>
      <c r="V77" s="240"/>
      <c r="W77" s="171">
        <f>SUMIFS($AF77:$BJ77,$AF$3:$BJ$3,W$3)</f>
        <v>37990000</v>
      </c>
      <c r="X77" s="240"/>
      <c r="Y77" s="240"/>
      <c r="Z77" s="171">
        <f>SUMIFS($AF77:$BJ77,$AF$3:$BJ$3,Z$3)</f>
        <v>10844658497</v>
      </c>
      <c r="AA77" s="240"/>
      <c r="AB77" s="240"/>
      <c r="AC77" s="274"/>
      <c r="AD77" s="169"/>
      <c r="AE77" s="170" t="str">
        <f>C77</f>
        <v>SUM</v>
      </c>
      <c r="AF77" s="210">
        <f t="shared" ref="AF77:BJ77" si="57">SUMIFS(AF$5:AF$76,$AE$5:$AE$76,"I") + SUMIFS(AF$5:AF$76,$AE$5:$AE$76,"II")+ SUMIFS(AF$5:AF$76,$AE$5:$AE$76,"III")</f>
        <v>0</v>
      </c>
      <c r="AG77" s="210">
        <f t="shared" si="57"/>
        <v>0</v>
      </c>
      <c r="AH77" s="210">
        <f t="shared" si="57"/>
        <v>0</v>
      </c>
      <c r="AI77" s="210">
        <f t="shared" si="57"/>
        <v>0</v>
      </c>
      <c r="AJ77" s="210">
        <f t="shared" si="57"/>
        <v>0</v>
      </c>
      <c r="AK77" s="210">
        <f t="shared" si="57"/>
        <v>0</v>
      </c>
      <c r="AL77" s="210">
        <f t="shared" si="57"/>
        <v>0</v>
      </c>
      <c r="AM77" s="210">
        <f t="shared" si="57"/>
        <v>75882375</v>
      </c>
      <c r="AN77" s="210">
        <f t="shared" si="57"/>
        <v>0</v>
      </c>
      <c r="AO77" s="210">
        <f t="shared" si="57"/>
        <v>0</v>
      </c>
      <c r="AP77" s="210">
        <f t="shared" si="57"/>
        <v>0</v>
      </c>
      <c r="AQ77" s="210">
        <f t="shared" si="57"/>
        <v>0</v>
      </c>
      <c r="AR77" s="210">
        <f t="shared" si="57"/>
        <v>0</v>
      </c>
      <c r="AS77" s="210">
        <f t="shared" si="57"/>
        <v>0</v>
      </c>
      <c r="AT77" s="210">
        <f t="shared" si="57"/>
        <v>0</v>
      </c>
      <c r="AU77" s="210">
        <f t="shared" si="57"/>
        <v>0</v>
      </c>
      <c r="AV77" s="210">
        <f t="shared" si="57"/>
        <v>0</v>
      </c>
      <c r="AW77" s="210">
        <f t="shared" si="57"/>
        <v>0</v>
      </c>
      <c r="AX77" s="210">
        <f t="shared" si="57"/>
        <v>0</v>
      </c>
      <c r="AY77" s="210">
        <f t="shared" si="57"/>
        <v>0</v>
      </c>
      <c r="AZ77" s="210">
        <f t="shared" si="57"/>
        <v>15790000</v>
      </c>
      <c r="BA77" s="210">
        <f t="shared" si="57"/>
        <v>0</v>
      </c>
      <c r="BB77" s="210">
        <f t="shared" si="57"/>
        <v>0</v>
      </c>
      <c r="BC77" s="210">
        <f t="shared" si="57"/>
        <v>22200000</v>
      </c>
      <c r="BD77" s="210">
        <f t="shared" si="57"/>
        <v>0</v>
      </c>
      <c r="BE77" s="210">
        <f t="shared" si="57"/>
        <v>0</v>
      </c>
      <c r="BF77" s="210">
        <f t="shared" si="57"/>
        <v>0</v>
      </c>
      <c r="BG77" s="210">
        <f t="shared" si="57"/>
        <v>0</v>
      </c>
      <c r="BH77" s="210">
        <f t="shared" si="57"/>
        <v>0</v>
      </c>
      <c r="BI77" s="210">
        <f t="shared" si="57"/>
        <v>0</v>
      </c>
      <c r="BJ77" s="210">
        <f t="shared" si="57"/>
        <v>10844658497</v>
      </c>
      <c r="BK77" s="277"/>
    </row>
    <row r="78" spans="1:63" s="125" customFormat="1" ht="15.5" thickTop="1" thickBot="1">
      <c r="A78" s="123"/>
      <c r="B78" s="123"/>
      <c r="C78" s="116"/>
      <c r="D78" s="337"/>
      <c r="E78" s="337"/>
      <c r="F78" s="337"/>
      <c r="G78" s="337"/>
      <c r="H78" s="117"/>
      <c r="I78" s="208"/>
      <c r="J78" s="210"/>
      <c r="K78" s="208"/>
      <c r="L78" s="169"/>
      <c r="M78" s="273"/>
      <c r="N78" s="210"/>
      <c r="O78" s="245"/>
      <c r="P78" s="245"/>
      <c r="Q78" s="210"/>
      <c r="R78" s="245"/>
      <c r="S78" s="245"/>
      <c r="T78" s="210"/>
      <c r="U78" s="245"/>
      <c r="V78" s="245"/>
      <c r="W78" s="210"/>
      <c r="X78" s="245"/>
      <c r="Y78" s="245"/>
      <c r="Z78" s="210"/>
      <c r="AA78" s="245"/>
      <c r="AB78" s="245"/>
      <c r="AC78" s="208"/>
      <c r="AD78" s="169"/>
      <c r="AE78" s="209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81"/>
    </row>
    <row r="79" spans="1:63" ht="15" thickTop="1"/>
  </sheetData>
  <mergeCells count="2">
    <mergeCell ref="C3:C4"/>
    <mergeCell ref="H3:H4"/>
  </mergeCells>
  <phoneticPr fontId="8" type="noConversion"/>
  <conditionalFormatting sqref="AF5:BJ11 AF44:BJ76 AF21:BJ41 AF78:BJ1048576">
    <cfRule type="expression" dxfId="647" priority="353">
      <formula>_xlfn.ISFORMULA($AF5)</formula>
    </cfRule>
    <cfRule type="expression" dxfId="646" priority="354">
      <formula>COUNTA($AF5:$BJ5)=0</formula>
    </cfRule>
  </conditionalFormatting>
  <conditionalFormatting sqref="AF77:BJ77">
    <cfRule type="expression" dxfId="645" priority="351">
      <formula>_xlfn.ISFORMULA($AF77)</formula>
    </cfRule>
    <cfRule type="expression" dxfId="644" priority="352">
      <formula>COUNTA($AF77:$BJ77)=0</formula>
    </cfRule>
  </conditionalFormatting>
  <conditionalFormatting sqref="O5:P11 R5:S11 X5:Y11 AA5:AB11 U5:V11 AA44:AB77 X44:Y77 U44:V77 R44:S77 O44:P77 O21:P41 R21:S41 AA21:AB41 X21:Y41 U21:V41">
    <cfRule type="expression" dxfId="643" priority="349">
      <formula>_xlfn.ISFORMULA($O5)</formula>
    </cfRule>
    <cfRule type="expression" dxfId="642" priority="350">
      <formula>COUNTA($O5:$P5)=0</formula>
    </cfRule>
  </conditionalFormatting>
  <conditionalFormatting sqref="AF12:BJ12 AF17:BJ20">
    <cfRule type="expression" dxfId="641" priority="15">
      <formula>_xlfn.ISFORMULA($AF12)</formula>
    </cfRule>
    <cfRule type="expression" dxfId="640" priority="16">
      <formula>COUNTA($AF12:$BJ12)=0</formula>
    </cfRule>
  </conditionalFormatting>
  <conditionalFormatting sqref="AA12:AB12 X12:Y12 U12:V12 R12:S12 O12:P12 O17:P20 R17:S20 U17:V20 X17:Y20 AA17:AB20">
    <cfRule type="expression" dxfId="639" priority="13">
      <formula>_xlfn.ISFORMULA($O12)</formula>
    </cfRule>
    <cfRule type="expression" dxfId="638" priority="14">
      <formula>COUNTA($O12:$P12)=0</formula>
    </cfRule>
  </conditionalFormatting>
  <conditionalFormatting sqref="AF42:BJ42">
    <cfRule type="expression" dxfId="637" priority="11">
      <formula>_xlfn.ISFORMULA($AF42)</formula>
    </cfRule>
    <cfRule type="expression" dxfId="636" priority="12">
      <formula>COUNTA($AF42:$BJ42)=0</formula>
    </cfRule>
  </conditionalFormatting>
  <conditionalFormatting sqref="O42:P42 R42:S42 U42:V42 X42:Y42 AA42:AB42">
    <cfRule type="expression" dxfId="635" priority="9">
      <formula>_xlfn.ISFORMULA($O42)</formula>
    </cfRule>
    <cfRule type="expression" dxfId="634" priority="10">
      <formula>COUNTA($O42:$P42)=0</formula>
    </cfRule>
  </conditionalFormatting>
  <conditionalFormatting sqref="AF43:BJ43">
    <cfRule type="expression" dxfId="633" priority="7">
      <formula>_xlfn.ISFORMULA($AF43)</formula>
    </cfRule>
    <cfRule type="expression" dxfId="632" priority="8">
      <formula>COUNTA($AF43:$BJ43)=0</formula>
    </cfRule>
  </conditionalFormatting>
  <conditionalFormatting sqref="AA43:AB43 X43:Y43 U43:V43 R43:S43 O43:P43">
    <cfRule type="expression" dxfId="631" priority="5">
      <formula>_xlfn.ISFORMULA($O43)</formula>
    </cfRule>
    <cfRule type="expression" dxfId="630" priority="6">
      <formula>COUNTA($O43:$P43)=0</formula>
    </cfRule>
  </conditionalFormatting>
  <conditionalFormatting sqref="AF13:BJ16">
    <cfRule type="expression" dxfId="629" priority="3">
      <formula>_xlfn.ISFORMULA($AF13)</formula>
    </cfRule>
    <cfRule type="expression" dxfId="628" priority="4">
      <formula>COUNTA($AF13:$BJ13)=0</formula>
    </cfRule>
  </conditionalFormatting>
  <conditionalFormatting sqref="AA13:AB16 X13:Y16 U13:V16 R13:S16 O13:P16">
    <cfRule type="expression" dxfId="627" priority="1">
      <formula>_xlfn.ISFORMULA($O13)</formula>
    </cfRule>
    <cfRule type="expression" dxfId="626" priority="2">
      <formula>COUNTA($O13:$P13)=0</formula>
    </cfRule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ECD5-C6B8-4BFE-89A1-B3D000931B6E}">
  <dimension ref="A1:BK104"/>
  <sheetViews>
    <sheetView zoomScale="80" zoomScaleNormal="80" workbookViewId="0">
      <pane xSplit="3" ySplit="4" topLeftCell="D11" activePane="bottomRight" state="frozen"/>
      <selection pane="topRight" activeCell="D1" sqref="D1"/>
      <selection pane="bottomLeft" activeCell="A5" sqref="A5"/>
      <selection pane="bottomRight" activeCell="K13" sqref="K13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customWidth="1" outlineLevel="1"/>
    <col min="12" max="12" width="6.6328125" style="127" customWidth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2025'!$E$3),8,1)</f>
        <v>45870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2</v>
      </c>
      <c r="AJ3" s="197">
        <f t="shared" si="0"/>
        <v>2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3</v>
      </c>
      <c r="AQ3" s="197">
        <f t="shared" si="0"/>
        <v>3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4</v>
      </c>
      <c r="AX3" s="197">
        <f t="shared" si="0"/>
        <v>4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5</v>
      </c>
      <c r="BE3" s="197">
        <f t="shared" si="0"/>
        <v>5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45870</v>
      </c>
      <c r="AG4" s="200">
        <v>45871</v>
      </c>
      <c r="AH4" s="200">
        <v>45872</v>
      </c>
      <c r="AI4" s="200">
        <v>45873</v>
      </c>
      <c r="AJ4" s="200">
        <v>45874</v>
      </c>
      <c r="AK4" s="200">
        <v>45875</v>
      </c>
      <c r="AL4" s="200">
        <v>45876</v>
      </c>
      <c r="AM4" s="200">
        <v>45877</v>
      </c>
      <c r="AN4" s="200">
        <v>45878</v>
      </c>
      <c r="AO4" s="200">
        <v>45879</v>
      </c>
      <c r="AP4" s="200">
        <v>45880</v>
      </c>
      <c r="AQ4" s="200">
        <v>45881</v>
      </c>
      <c r="AR4" s="200">
        <v>45882</v>
      </c>
      <c r="AS4" s="200">
        <v>45883</v>
      </c>
      <c r="AT4" s="200">
        <v>45884</v>
      </c>
      <c r="AU4" s="200">
        <v>45885</v>
      </c>
      <c r="AV4" s="200">
        <v>45886</v>
      </c>
      <c r="AW4" s="200">
        <v>45887</v>
      </c>
      <c r="AX4" s="200">
        <v>45888</v>
      </c>
      <c r="AY4" s="200">
        <v>45889</v>
      </c>
      <c r="AZ4" s="200">
        <v>45890</v>
      </c>
      <c r="BA4" s="200">
        <v>45891</v>
      </c>
      <c r="BB4" s="200">
        <v>45892</v>
      </c>
      <c r="BC4" s="200">
        <v>45893</v>
      </c>
      <c r="BD4" s="200">
        <v>45894</v>
      </c>
      <c r="BE4" s="200">
        <v>45895</v>
      </c>
      <c r="BF4" s="200">
        <v>45896</v>
      </c>
      <c r="BG4" s="200">
        <v>45897</v>
      </c>
      <c r="BH4" s="200">
        <v>45898</v>
      </c>
      <c r="BI4" s="200">
        <v>45899</v>
      </c>
      <c r="BJ4" s="200">
        <v>45900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22533518384</v>
      </c>
      <c r="J5" s="171">
        <f t="shared" ref="J5:J30" si="2">SUMIFS($N5:$AC5,$N$4:$AC$4,"F*")</f>
        <v>0</v>
      </c>
      <c r="K5" s="168">
        <f t="shared" ref="K5:K10" si="3">SUMIFS($N5:$AC5,$N$4:$AC$4,"B*")</f>
        <v>25405697793.671535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25405697793.671535</v>
      </c>
      <c r="Q5" s="171">
        <f t="shared" ref="Q5:Q30" si="5">SUMIFS($AF5:$BJ5,$AF$3:$BJ$3,Q$3)</f>
        <v>22200000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37420000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22473898384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22200000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37420000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22473898384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22473898384</v>
      </c>
      <c r="J6" s="175">
        <f t="shared" si="2"/>
        <v>0</v>
      </c>
      <c r="K6" s="172">
        <f t="shared" si="3"/>
        <v>22473898384.594604</v>
      </c>
      <c r="L6" s="173"/>
      <c r="M6" s="269"/>
      <c r="N6" s="175">
        <f t="shared" si="4"/>
        <v>0</v>
      </c>
      <c r="O6" s="175">
        <f>SUMIFS(O10:O71,$H10:$H71,$H6)</f>
        <v>0</v>
      </c>
      <c r="P6" s="175">
        <f>SUMIFS(P10:P71,$H10:$H71,$H6)</f>
        <v>22473898384.594604</v>
      </c>
      <c r="Q6" s="175">
        <f t="shared" si="5"/>
        <v>0</v>
      </c>
      <c r="R6" s="175">
        <f>SUMIFS(R10:R71,$H10:$H71,$H6)</f>
        <v>0</v>
      </c>
      <c r="S6" s="175">
        <f>SUMIFS(S10:S71,$H10:$H71,$H6)</f>
        <v>0</v>
      </c>
      <c r="T6" s="175">
        <f t="shared" si="6"/>
        <v>0</v>
      </c>
      <c r="U6" s="175">
        <f>SUMIFS(U10:U71,$H10:$H71,$H6)</f>
        <v>0</v>
      </c>
      <c r="V6" s="175">
        <f>SUMIFS(V10:V71,$H10:$H71,$H6)</f>
        <v>0</v>
      </c>
      <c r="W6" s="175">
        <f t="shared" si="7"/>
        <v>0</v>
      </c>
      <c r="X6" s="175">
        <f>SUMIFS(X10:X71,$H10:$H71,$H6)</f>
        <v>0</v>
      </c>
      <c r="Y6" s="175">
        <f>SUMIFS(Y10:Y71,$H10:$H71,$H6)</f>
        <v>0</v>
      </c>
      <c r="Z6" s="175">
        <f t="shared" si="8"/>
        <v>22473898384</v>
      </c>
      <c r="AA6" s="175">
        <f>SUMIFS(AA10:AA71,$H10:$H71,$H6)</f>
        <v>0</v>
      </c>
      <c r="AB6" s="175">
        <f>SUMIFS(AB10:AB71,$H10:$H71,$H6)</f>
        <v>0</v>
      </c>
      <c r="AC6" s="172"/>
      <c r="AD6" s="173"/>
      <c r="AE6" s="174" t="str">
        <f t="shared" si="9"/>
        <v>I.DC</v>
      </c>
      <c r="AF6" s="175">
        <f t="shared" ref="AF6:BJ6" si="11">SUMIFS(AF10:AF71,$H10:$H71,$H6)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22473898384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59620000</v>
      </c>
      <c r="J7" s="175">
        <f t="shared" si="2"/>
        <v>0</v>
      </c>
      <c r="K7" s="172">
        <f t="shared" si="3"/>
        <v>2931799409.0769296</v>
      </c>
      <c r="L7" s="173"/>
      <c r="M7" s="269"/>
      <c r="N7" s="175">
        <f t="shared" si="4"/>
        <v>0</v>
      </c>
      <c r="O7" s="175">
        <f>SUMIFS(O10:O71,$H10:$H71,$H7)</f>
        <v>0</v>
      </c>
      <c r="P7" s="175">
        <f>SUMIFS(P10:P71,$H10:$H71,$H7)</f>
        <v>2931799409.0769296</v>
      </c>
      <c r="Q7" s="175">
        <f t="shared" si="5"/>
        <v>22200000</v>
      </c>
      <c r="R7" s="175">
        <f>SUMIFS(R10:R71,$H10:$H71,$H7)</f>
        <v>0</v>
      </c>
      <c r="S7" s="175">
        <f>SUMIFS(S10:S71,$H10:$H71,$H7)</f>
        <v>0</v>
      </c>
      <c r="T7" s="175">
        <f t="shared" si="6"/>
        <v>0</v>
      </c>
      <c r="U7" s="175">
        <f>SUMIFS(U10:U71,$H10:$H71,$H7)</f>
        <v>0</v>
      </c>
      <c r="V7" s="175">
        <f>SUMIFS(V10:V71,$H10:$H71,$H7)</f>
        <v>0</v>
      </c>
      <c r="W7" s="175">
        <f t="shared" si="7"/>
        <v>37420000</v>
      </c>
      <c r="X7" s="175">
        <f>SUMIFS(X10:X71,$H10:$H71,$H7)</f>
        <v>0</v>
      </c>
      <c r="Y7" s="175">
        <f>SUMIFS(Y10:Y71,$H10:$H71,$H7)</f>
        <v>0</v>
      </c>
      <c r="Z7" s="175">
        <f t="shared" si="8"/>
        <v>0</v>
      </c>
      <c r="AA7" s="175">
        <f>SUMIFS(AA10:AA71,$H10:$H71,$H7)</f>
        <v>0</v>
      </c>
      <c r="AB7" s="175">
        <f>SUMIFS(AB10:AB71,$H10:$H71,$H7)</f>
        <v>0</v>
      </c>
      <c r="AC7" s="172"/>
      <c r="AD7" s="173"/>
      <c r="AE7" s="174" t="str">
        <f t="shared" si="9"/>
        <v>I.IC</v>
      </c>
      <c r="AF7" s="175">
        <f t="shared" ref="AF7:BJ7" si="12">SUMIFS(AF10:AF71,$H10:$H71,$H7)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22200000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37420000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22517727022</v>
      </c>
      <c r="J8" s="171">
        <f t="shared" si="2"/>
        <v>0</v>
      </c>
      <c r="K8" s="168">
        <f t="shared" si="3"/>
        <v>25405697793.671539</v>
      </c>
      <c r="L8" s="169"/>
      <c r="M8" s="268"/>
      <c r="N8" s="171">
        <f t="shared" si="4"/>
        <v>0</v>
      </c>
      <c r="O8" s="240">
        <f>SUBTOTAL(9,O9:O38)</f>
        <v>0</v>
      </c>
      <c r="P8" s="240">
        <f>SUBTOTAL(9,P9:P71)</f>
        <v>25405697793.671539</v>
      </c>
      <c r="Q8" s="171">
        <f t="shared" si="5"/>
        <v>2767500</v>
      </c>
      <c r="R8" s="240">
        <f>SUBTOTAL(9,R9:R38)</f>
        <v>0</v>
      </c>
      <c r="S8" s="240">
        <f>SUBTOTAL(9,S9:S38)</f>
        <v>0</v>
      </c>
      <c r="T8" s="171">
        <f t="shared" si="6"/>
        <v>37561138</v>
      </c>
      <c r="U8" s="240">
        <f>SUBTOTAL(9,U9:U38)</f>
        <v>0</v>
      </c>
      <c r="V8" s="240">
        <f>SUBTOTAL(9,V9:V38)</f>
        <v>0</v>
      </c>
      <c r="W8" s="171">
        <f t="shared" si="7"/>
        <v>0</v>
      </c>
      <c r="X8" s="240">
        <f>SUBTOTAL(9,X9:X38)</f>
        <v>0</v>
      </c>
      <c r="Y8" s="240">
        <f>SUBTOTAL(9,Y9:Y38)</f>
        <v>0</v>
      </c>
      <c r="Z8" s="171">
        <f t="shared" si="8"/>
        <v>22477398384</v>
      </c>
      <c r="AA8" s="240">
        <f>SUBTOTAL(9,AA9:AA38)</f>
        <v>0</v>
      </c>
      <c r="AB8" s="240">
        <f>SUBTOTAL(9,AB9:AB38)</f>
        <v>0</v>
      </c>
      <c r="AC8" s="168"/>
      <c r="AD8" s="169"/>
      <c r="AE8" s="170" t="str">
        <f t="shared" si="9"/>
        <v>I.1</v>
      </c>
      <c r="AF8" s="171">
        <f t="shared" ref="AF8:BJ8" si="13">SUBTOTAL(9,AF9:AF38)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2767500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4050000</v>
      </c>
      <c r="AR8" s="171">
        <f t="shared" si="13"/>
        <v>0</v>
      </c>
      <c r="AS8" s="171">
        <f t="shared" si="13"/>
        <v>33511138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3500000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22473898384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22473898384</v>
      </c>
      <c r="J10" s="171">
        <f t="shared" si="2"/>
        <v>0</v>
      </c>
      <c r="K10" s="168">
        <f t="shared" si="3"/>
        <v>22473898384.594604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22473898384.594604</v>
      </c>
      <c r="Q10" s="171">
        <f t="shared" si="5"/>
        <v>0</v>
      </c>
      <c r="R10" s="240">
        <f t="shared" ref="R10:S10" si="14">SUBTOTAL(9,R11:R31)</f>
        <v>0</v>
      </c>
      <c r="S10" s="240">
        <f t="shared" si="14"/>
        <v>0</v>
      </c>
      <c r="T10" s="171">
        <f t="shared" si="6"/>
        <v>0</v>
      </c>
      <c r="U10" s="240">
        <f t="shared" ref="U10:V10" si="15">SUBTOTAL(9,U11:U31)</f>
        <v>0</v>
      </c>
      <c r="V10" s="240">
        <f t="shared" si="15"/>
        <v>0</v>
      </c>
      <c r="W10" s="171">
        <f t="shared" si="7"/>
        <v>0</v>
      </c>
      <c r="X10" s="240">
        <f t="shared" ref="X10:Y10" si="16">SUBTOTAL(9,X11:X31)</f>
        <v>0</v>
      </c>
      <c r="Y10" s="240">
        <f t="shared" si="16"/>
        <v>0</v>
      </c>
      <c r="Z10" s="171">
        <f t="shared" si="8"/>
        <v>22473898384</v>
      </c>
      <c r="AA10" s="240">
        <f t="shared" ref="AA10:AB10" si="17">SUBTOTAL(9,AA11:AA31)</f>
        <v>0</v>
      </c>
      <c r="AB10" s="240">
        <f t="shared" si="17"/>
        <v>0</v>
      </c>
      <c r="AC10" s="168"/>
      <c r="AD10" s="169"/>
      <c r="AE10" s="170" t="str">
        <f t="shared" si="9"/>
        <v>I.1.1.1</v>
      </c>
      <c r="AF10" s="171">
        <f>SUBTOTAL(9,AF11:AF23)</f>
        <v>0</v>
      </c>
      <c r="AG10" s="171">
        <f t="shared" ref="AG10:BJ10" si="18">SUBTOTAL(9,AG11:AG23)</f>
        <v>0</v>
      </c>
      <c r="AH10" s="171">
        <f t="shared" si="18"/>
        <v>0</v>
      </c>
      <c r="AI10" s="171">
        <f t="shared" si="18"/>
        <v>0</v>
      </c>
      <c r="AJ10" s="171">
        <f t="shared" si="18"/>
        <v>0</v>
      </c>
      <c r="AK10" s="171">
        <f t="shared" si="18"/>
        <v>0</v>
      </c>
      <c r="AL10" s="171">
        <f t="shared" si="18"/>
        <v>0</v>
      </c>
      <c r="AM10" s="171">
        <f t="shared" si="18"/>
        <v>0</v>
      </c>
      <c r="AN10" s="171">
        <f t="shared" si="18"/>
        <v>0</v>
      </c>
      <c r="AO10" s="171">
        <f t="shared" si="18"/>
        <v>0</v>
      </c>
      <c r="AP10" s="171">
        <f t="shared" si="18"/>
        <v>0</v>
      </c>
      <c r="AQ10" s="171">
        <f t="shared" si="18"/>
        <v>0</v>
      </c>
      <c r="AR10" s="171">
        <f t="shared" si="18"/>
        <v>0</v>
      </c>
      <c r="AS10" s="171">
        <f t="shared" si="18"/>
        <v>0</v>
      </c>
      <c r="AT10" s="171">
        <f t="shared" si="18"/>
        <v>0</v>
      </c>
      <c r="AU10" s="171">
        <f t="shared" si="18"/>
        <v>0</v>
      </c>
      <c r="AV10" s="171">
        <f t="shared" si="18"/>
        <v>0</v>
      </c>
      <c r="AW10" s="171">
        <f t="shared" si="18"/>
        <v>0</v>
      </c>
      <c r="AX10" s="171">
        <f t="shared" si="18"/>
        <v>0</v>
      </c>
      <c r="AY10" s="171">
        <f t="shared" si="18"/>
        <v>0</v>
      </c>
      <c r="AZ10" s="171">
        <f t="shared" si="18"/>
        <v>0</v>
      </c>
      <c r="BA10" s="171">
        <f t="shared" si="18"/>
        <v>0</v>
      </c>
      <c r="BB10" s="171">
        <f t="shared" si="18"/>
        <v>0</v>
      </c>
      <c r="BC10" s="171">
        <f t="shared" si="18"/>
        <v>0</v>
      </c>
      <c r="BD10" s="171">
        <f t="shared" si="18"/>
        <v>0</v>
      </c>
      <c r="BE10" s="171">
        <f t="shared" si="18"/>
        <v>0</v>
      </c>
      <c r="BF10" s="171">
        <f t="shared" si="18"/>
        <v>0</v>
      </c>
      <c r="BG10" s="171">
        <f t="shared" si="18"/>
        <v>0</v>
      </c>
      <c r="BH10" s="171">
        <f t="shared" si="18"/>
        <v>0</v>
      </c>
      <c r="BI10" s="171">
        <f t="shared" si="18"/>
        <v>0</v>
      </c>
      <c r="BJ10" s="171">
        <f t="shared" si="18"/>
        <v>22473898384</v>
      </c>
      <c r="BK10" s="277"/>
    </row>
    <row r="11" spans="1:63">
      <c r="C11" s="101" t="s">
        <v>59</v>
      </c>
      <c r="D11" s="332"/>
      <c r="E11" s="332" t="s">
        <v>431</v>
      </c>
      <c r="F11" s="332" t="s">
        <v>351</v>
      </c>
      <c r="G11" s="332">
        <v>193972.25806451601</v>
      </c>
      <c r="H11" s="114" t="s">
        <v>346</v>
      </c>
      <c r="I11" s="176">
        <f t="shared" si="1"/>
        <v>22473898384</v>
      </c>
      <c r="J11" s="179">
        <f t="shared" si="2"/>
        <v>0</v>
      </c>
      <c r="K11" s="176">
        <f>SUMIFS($N11:$AC11,$N$4:$AC$4,"B*")</f>
        <v>1580873903.2258055</v>
      </c>
      <c r="L11" s="177"/>
      <c r="M11" s="270"/>
      <c r="N11" s="179">
        <f t="shared" si="4"/>
        <v>0</v>
      </c>
      <c r="O11" s="241"/>
      <c r="P11" s="241">
        <v>1580873903.2258055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22473898384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>
        <v>22473898384</v>
      </c>
      <c r="BK11" s="279"/>
    </row>
    <row r="12" spans="1:63">
      <c r="C12" s="101" t="s">
        <v>60</v>
      </c>
      <c r="D12" s="332"/>
      <c r="E12" s="332" t="s">
        <v>432</v>
      </c>
      <c r="F12" s="332" t="s">
        <v>352</v>
      </c>
      <c r="G12" s="332">
        <v>47618.709677419298</v>
      </c>
      <c r="H12" s="114" t="s">
        <v>346</v>
      </c>
      <c r="I12" s="176">
        <f t="shared" si="1"/>
        <v>0</v>
      </c>
      <c r="J12" s="179">
        <f t="shared" si="2"/>
        <v>0</v>
      </c>
      <c r="K12" s="176">
        <f t="shared" ref="K12:K30" si="19">SUMIFS($N12:$AC12,$N$4:$AC$4,"B*")</f>
        <v>388092483.87096727</v>
      </c>
      <c r="L12" s="177"/>
      <c r="M12" s="270"/>
      <c r="N12" s="179">
        <f t="shared" si="4"/>
        <v>0</v>
      </c>
      <c r="O12" s="241"/>
      <c r="P12" s="241">
        <v>388092483.87096727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I.1.1.1.2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433</v>
      </c>
      <c r="F13" s="332" t="s">
        <v>368</v>
      </c>
      <c r="G13" s="332">
        <v>612939.08206431998</v>
      </c>
      <c r="H13" s="114" t="s">
        <v>346</v>
      </c>
      <c r="I13" s="176">
        <f t="shared" si="1"/>
        <v>0</v>
      </c>
      <c r="J13" s="179">
        <f t="shared" si="2"/>
        <v>0</v>
      </c>
      <c r="K13" s="176">
        <f t="shared" si="19"/>
        <v>4995453518.8242083</v>
      </c>
      <c r="L13" s="177"/>
      <c r="M13" s="270"/>
      <c r="N13" s="179">
        <f t="shared" si="4"/>
        <v>0</v>
      </c>
      <c r="O13" s="241"/>
      <c r="P13" s="241">
        <v>4995453518.8242083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62</v>
      </c>
      <c r="D14" s="332"/>
      <c r="E14" s="332" t="s">
        <v>434</v>
      </c>
      <c r="F14" s="332" t="s">
        <v>333</v>
      </c>
      <c r="G14" s="332">
        <v>407187.146440154</v>
      </c>
      <c r="H14" s="114" t="s">
        <v>346</v>
      </c>
      <c r="I14" s="176">
        <f t="shared" si="1"/>
        <v>0</v>
      </c>
      <c r="J14" s="179">
        <f t="shared" si="2"/>
        <v>0</v>
      </c>
      <c r="K14" s="176">
        <f t="shared" si="19"/>
        <v>3318575243.4872551</v>
      </c>
      <c r="L14" s="177"/>
      <c r="M14" s="270"/>
      <c r="N14" s="179">
        <f t="shared" si="4"/>
        <v>0</v>
      </c>
      <c r="O14" s="241"/>
      <c r="P14" s="241">
        <v>3318575243.4872551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I.1.1.1.4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63</v>
      </c>
      <c r="D15" s="332"/>
      <c r="E15" s="332" t="s">
        <v>435</v>
      </c>
      <c r="F15" s="332" t="s">
        <v>369</v>
      </c>
      <c r="G15" s="332">
        <v>13758.262296708101</v>
      </c>
      <c r="H15" s="114" t="s">
        <v>346</v>
      </c>
      <c r="I15" s="176">
        <f t="shared" si="1"/>
        <v>0</v>
      </c>
      <c r="J15" s="179">
        <f t="shared" si="2"/>
        <v>0</v>
      </c>
      <c r="K15" s="176">
        <f t="shared" si="19"/>
        <v>112129837.71817102</v>
      </c>
      <c r="L15" s="177"/>
      <c r="M15" s="270"/>
      <c r="N15" s="179">
        <f t="shared" si="4"/>
        <v>0</v>
      </c>
      <c r="O15" s="241"/>
      <c r="P15" s="241">
        <v>112129837.71817102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I.1.1.1.5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543</v>
      </c>
      <c r="D16" s="332"/>
      <c r="E16" s="332" t="s">
        <v>436</v>
      </c>
      <c r="F16" s="332" t="s">
        <v>370</v>
      </c>
      <c r="G16" s="332">
        <v>21722.373612611002</v>
      </c>
      <c r="H16" s="114" t="s">
        <v>346</v>
      </c>
      <c r="I16" s="176">
        <f t="shared" si="1"/>
        <v>0</v>
      </c>
      <c r="J16" s="179">
        <f t="shared" si="2"/>
        <v>0</v>
      </c>
      <c r="K16" s="176">
        <f t="shared" si="19"/>
        <v>177037344.94277966</v>
      </c>
      <c r="L16" s="177"/>
      <c r="M16" s="270"/>
      <c r="N16" s="179">
        <f t="shared" si="4"/>
        <v>0</v>
      </c>
      <c r="O16" s="241"/>
      <c r="P16" s="241">
        <v>177037344.94277966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I.1.1.1.6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544</v>
      </c>
      <c r="D17" s="332"/>
      <c r="E17" s="332" t="s">
        <v>437</v>
      </c>
      <c r="F17" s="332" t="s">
        <v>371</v>
      </c>
      <c r="G17" s="332">
        <v>346141.20483015903</v>
      </c>
      <c r="H17" s="114" t="s">
        <v>346</v>
      </c>
      <c r="I17" s="176">
        <f t="shared" si="1"/>
        <v>0</v>
      </c>
      <c r="J17" s="179">
        <f t="shared" si="2"/>
        <v>0</v>
      </c>
      <c r="K17" s="176">
        <f t="shared" si="19"/>
        <v>2821050819.3657961</v>
      </c>
      <c r="L17" s="177"/>
      <c r="M17" s="270"/>
      <c r="N17" s="179">
        <f t="shared" si="4"/>
        <v>0</v>
      </c>
      <c r="O17" s="241"/>
      <c r="P17" s="241">
        <v>2821050819.3657961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I.1.1.1.7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545</v>
      </c>
      <c r="D18" s="332"/>
      <c r="E18" s="332" t="s">
        <v>438</v>
      </c>
      <c r="F18" s="332" t="s">
        <v>372</v>
      </c>
      <c r="G18" s="332">
        <v>0</v>
      </c>
      <c r="H18" s="114"/>
      <c r="I18" s="176">
        <f t="shared" si="1"/>
        <v>0</v>
      </c>
      <c r="J18" s="179">
        <f t="shared" si="2"/>
        <v>0</v>
      </c>
      <c r="K18" s="176">
        <f t="shared" si="19"/>
        <v>0</v>
      </c>
      <c r="L18" s="177"/>
      <c r="M18" s="270"/>
      <c r="N18" s="179">
        <f t="shared" si="4"/>
        <v>0</v>
      </c>
      <c r="O18" s="241"/>
      <c r="P18" s="241">
        <v>0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I.1.1.1.8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546</v>
      </c>
      <c r="D19" s="332"/>
      <c r="E19" s="332" t="s">
        <v>439</v>
      </c>
      <c r="F19" s="332" t="s">
        <v>373</v>
      </c>
      <c r="G19" s="332">
        <v>706606.86971679504</v>
      </c>
      <c r="H19" s="114" t="s">
        <v>346</v>
      </c>
      <c r="I19" s="176">
        <f t="shared" si="1"/>
        <v>0</v>
      </c>
      <c r="J19" s="179">
        <f t="shared" si="2"/>
        <v>0</v>
      </c>
      <c r="K19" s="176">
        <f t="shared" si="19"/>
        <v>5758845988.1918793</v>
      </c>
      <c r="L19" s="177"/>
      <c r="M19" s="270"/>
      <c r="N19" s="179">
        <f t="shared" si="4"/>
        <v>0</v>
      </c>
      <c r="O19" s="241"/>
      <c r="P19" s="241">
        <v>5758845988.1918793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I.1.1.1.9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547</v>
      </c>
      <c r="D20" s="332"/>
      <c r="E20" s="332" t="s">
        <v>440</v>
      </c>
      <c r="F20" s="332" t="s">
        <v>374</v>
      </c>
      <c r="G20" s="332">
        <v>36319.354838709703</v>
      </c>
      <c r="H20" s="114" t="s">
        <v>346</v>
      </c>
      <c r="I20" s="176">
        <f t="shared" si="1"/>
        <v>0</v>
      </c>
      <c r="J20" s="179">
        <f t="shared" si="2"/>
        <v>0</v>
      </c>
      <c r="K20" s="176">
        <f t="shared" si="19"/>
        <v>296002741.93548411</v>
      </c>
      <c r="L20" s="177"/>
      <c r="M20" s="270"/>
      <c r="N20" s="179">
        <f t="shared" si="4"/>
        <v>0</v>
      </c>
      <c r="O20" s="241"/>
      <c r="P20" s="241">
        <v>296002741.93548411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I.1.1.1.10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548</v>
      </c>
      <c r="D21" s="332"/>
      <c r="E21" s="332" t="s">
        <v>441</v>
      </c>
      <c r="F21" s="332" t="s">
        <v>375</v>
      </c>
      <c r="G21" s="332">
        <v>177561.29032258099</v>
      </c>
      <c r="H21" s="114" t="s">
        <v>346</v>
      </c>
      <c r="I21" s="176">
        <f t="shared" si="1"/>
        <v>0</v>
      </c>
      <c r="J21" s="179">
        <f t="shared" si="2"/>
        <v>0</v>
      </c>
      <c r="K21" s="176">
        <f t="shared" si="19"/>
        <v>1447124516.129035</v>
      </c>
      <c r="L21" s="177"/>
      <c r="M21" s="270"/>
      <c r="N21" s="179">
        <f t="shared" si="4"/>
        <v>0</v>
      </c>
      <c r="O21" s="241"/>
      <c r="P21" s="241">
        <v>1447124516.129035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549</v>
      </c>
      <c r="D22" s="332"/>
      <c r="E22" s="332" t="s">
        <v>442</v>
      </c>
      <c r="F22" s="332" t="s">
        <v>376</v>
      </c>
      <c r="G22" s="332">
        <v>43897.993548387101</v>
      </c>
      <c r="H22" s="114" t="s">
        <v>346</v>
      </c>
      <c r="I22" s="176">
        <f t="shared" si="1"/>
        <v>0</v>
      </c>
      <c r="J22" s="179">
        <f t="shared" si="2"/>
        <v>0</v>
      </c>
      <c r="K22" s="176">
        <f t="shared" si="19"/>
        <v>357768647.41935486</v>
      </c>
      <c r="L22" s="177"/>
      <c r="M22" s="270"/>
      <c r="N22" s="179">
        <f t="shared" si="4"/>
        <v>0</v>
      </c>
      <c r="O22" s="241"/>
      <c r="P22" s="241">
        <v>357768647.41935486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I.1.1.1.12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550</v>
      </c>
      <c r="D23" s="332"/>
      <c r="E23" s="332"/>
      <c r="F23" s="332" t="s">
        <v>443</v>
      </c>
      <c r="G23" s="332">
        <v>40850.934193548397</v>
      </c>
      <c r="H23" s="114" t="s">
        <v>346</v>
      </c>
      <c r="I23" s="176">
        <f t="shared" si="1"/>
        <v>0</v>
      </c>
      <c r="J23" s="179">
        <f t="shared" si="2"/>
        <v>0</v>
      </c>
      <c r="K23" s="176">
        <f t="shared" si="19"/>
        <v>332935113.67741942</v>
      </c>
      <c r="L23" s="177"/>
      <c r="M23" s="270"/>
      <c r="N23" s="179">
        <f t="shared" si="4"/>
        <v>0</v>
      </c>
      <c r="O23" s="241"/>
      <c r="P23" s="241">
        <v>332935113.67741942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I.1.1.1.13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551</v>
      </c>
      <c r="D24" s="332"/>
      <c r="E24" s="332"/>
      <c r="F24" s="332" t="s">
        <v>444</v>
      </c>
      <c r="G24" s="332">
        <v>34301.612903225803</v>
      </c>
      <c r="H24" s="114" t="s">
        <v>346</v>
      </c>
      <c r="I24" s="176">
        <f t="shared" si="1"/>
        <v>0</v>
      </c>
      <c r="J24" s="179">
        <f t="shared" si="2"/>
        <v>0</v>
      </c>
      <c r="K24" s="176">
        <f t="shared" si="19"/>
        <v>279558145.16129029</v>
      </c>
      <c r="L24" s="177"/>
      <c r="M24" s="270"/>
      <c r="N24" s="179">
        <f t="shared" si="4"/>
        <v>0</v>
      </c>
      <c r="O24" s="241"/>
      <c r="P24" s="241">
        <v>279558145.16129029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I.1.1.1.14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552</v>
      </c>
      <c r="D25" s="332"/>
      <c r="E25" s="332" t="s">
        <v>445</v>
      </c>
      <c r="F25" s="332" t="s">
        <v>446</v>
      </c>
      <c r="G25" s="332">
        <v>34301.612903225803</v>
      </c>
      <c r="H25" s="114" t="s">
        <v>346</v>
      </c>
      <c r="I25" s="176">
        <f t="shared" si="1"/>
        <v>0</v>
      </c>
      <c r="J25" s="179">
        <f t="shared" si="2"/>
        <v>0</v>
      </c>
      <c r="K25" s="176">
        <f t="shared" si="19"/>
        <v>279558145.16129029</v>
      </c>
      <c r="L25" s="177"/>
      <c r="M25" s="270"/>
      <c r="N25" s="179">
        <f t="shared" si="4"/>
        <v>0</v>
      </c>
      <c r="O25" s="241"/>
      <c r="P25" s="241">
        <v>279558145.16129029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I.1.1.1.15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553</v>
      </c>
      <c r="D26" s="332" t="s">
        <v>447</v>
      </c>
      <c r="E26" s="332" t="s">
        <v>448</v>
      </c>
      <c r="F26" s="332"/>
      <c r="G26" s="332">
        <v>40354.838709677402</v>
      </c>
      <c r="H26" s="114" t="s">
        <v>346</v>
      </c>
      <c r="I26" s="176">
        <f t="shared" si="1"/>
        <v>0</v>
      </c>
      <c r="J26" s="179">
        <f t="shared" si="2"/>
        <v>0</v>
      </c>
      <c r="K26" s="176">
        <f t="shared" si="19"/>
        <v>328891935.4838708</v>
      </c>
      <c r="L26" s="177"/>
      <c r="M26" s="270"/>
      <c r="N26" s="179">
        <f t="shared" si="4"/>
        <v>0</v>
      </c>
      <c r="O26" s="241"/>
      <c r="P26" s="241">
        <v>328891935.4838708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ref="AE26:AE29" si="20">C26</f>
        <v>I.1.1.1.16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553</v>
      </c>
      <c r="D27" s="332" t="s">
        <v>447</v>
      </c>
      <c r="E27" s="332" t="s">
        <v>448</v>
      </c>
      <c r="F27" s="332"/>
      <c r="G27" s="332">
        <v>40354.838709677402</v>
      </c>
      <c r="H27" s="114" t="s">
        <v>561</v>
      </c>
      <c r="I27" s="176">
        <f t="shared" si="1"/>
        <v>33511138</v>
      </c>
      <c r="J27" s="179">
        <f t="shared" si="2"/>
        <v>0</v>
      </c>
      <c r="K27" s="176">
        <f t="shared" si="19"/>
        <v>0</v>
      </c>
      <c r="L27" s="177"/>
      <c r="M27" s="270"/>
      <c r="N27" s="179">
        <f t="shared" si="4"/>
        <v>0</v>
      </c>
      <c r="O27" s="241"/>
      <c r="P27" s="241"/>
      <c r="Q27" s="179">
        <f t="shared" si="5"/>
        <v>0</v>
      </c>
      <c r="R27" s="241"/>
      <c r="S27" s="241"/>
      <c r="T27" s="179">
        <f t="shared" si="6"/>
        <v>33511138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20"/>
        <v>I.1.1.1.16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>
        <v>33511138</v>
      </c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553</v>
      </c>
      <c r="D28" s="332" t="s">
        <v>447</v>
      </c>
      <c r="E28" s="332" t="s">
        <v>448</v>
      </c>
      <c r="F28" s="332"/>
      <c r="G28" s="332">
        <v>40354.838709677402</v>
      </c>
      <c r="H28" s="114" t="s">
        <v>562</v>
      </c>
      <c r="I28" s="176">
        <f t="shared" si="1"/>
        <v>2767500</v>
      </c>
      <c r="J28" s="179">
        <f t="shared" si="2"/>
        <v>0</v>
      </c>
      <c r="K28" s="176">
        <f t="shared" si="19"/>
        <v>0</v>
      </c>
      <c r="L28" s="177"/>
      <c r="M28" s="270"/>
      <c r="N28" s="179">
        <f t="shared" si="4"/>
        <v>0</v>
      </c>
      <c r="O28" s="241"/>
      <c r="P28" s="241"/>
      <c r="Q28" s="179">
        <f t="shared" si="5"/>
        <v>2767500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20"/>
        <v>I.1.1.1.16</v>
      </c>
      <c r="AF28" s="179"/>
      <c r="AG28" s="179"/>
      <c r="AH28" s="179"/>
      <c r="AI28" s="179"/>
      <c r="AJ28" s="179"/>
      <c r="AK28" s="179"/>
      <c r="AL28" s="179">
        <v>2767500</v>
      </c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553</v>
      </c>
      <c r="D29" s="332" t="s">
        <v>447</v>
      </c>
      <c r="E29" s="332" t="s">
        <v>448</v>
      </c>
      <c r="F29" s="332"/>
      <c r="G29" s="332">
        <v>40354.838709677402</v>
      </c>
      <c r="H29" s="114" t="s">
        <v>563</v>
      </c>
      <c r="I29" s="176">
        <f t="shared" si="1"/>
        <v>4050000</v>
      </c>
      <c r="J29" s="179">
        <f t="shared" si="2"/>
        <v>0</v>
      </c>
      <c r="K29" s="176">
        <f t="shared" si="19"/>
        <v>0</v>
      </c>
      <c r="L29" s="177"/>
      <c r="M29" s="270"/>
      <c r="N29" s="179">
        <f t="shared" si="4"/>
        <v>0</v>
      </c>
      <c r="O29" s="241"/>
      <c r="P29" s="241"/>
      <c r="Q29" s="179">
        <f t="shared" si="5"/>
        <v>0</v>
      </c>
      <c r="R29" s="241"/>
      <c r="S29" s="241"/>
      <c r="T29" s="179">
        <f t="shared" si="6"/>
        <v>4050000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20"/>
        <v>I.1.1.1.16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>
        <v>4050000</v>
      </c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553</v>
      </c>
      <c r="D30" s="332" t="s">
        <v>447</v>
      </c>
      <c r="E30" s="332" t="s">
        <v>448</v>
      </c>
      <c r="F30" s="332"/>
      <c r="G30" s="332">
        <v>40354.838709677402</v>
      </c>
      <c r="H30" s="114" t="s">
        <v>564</v>
      </c>
      <c r="I30" s="176">
        <f t="shared" si="1"/>
        <v>3500000</v>
      </c>
      <c r="J30" s="179">
        <f t="shared" si="2"/>
        <v>0</v>
      </c>
      <c r="K30" s="176">
        <f t="shared" si="19"/>
        <v>0</v>
      </c>
      <c r="L30" s="177"/>
      <c r="M30" s="270"/>
      <c r="N30" s="179">
        <f t="shared" si="4"/>
        <v>0</v>
      </c>
      <c r="O30" s="241"/>
      <c r="P30" s="241"/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3500000</v>
      </c>
      <c r="AA30" s="241"/>
      <c r="AB30" s="241"/>
      <c r="AC30" s="176"/>
      <c r="AD30" s="177"/>
      <c r="AE30" s="178" t="str">
        <f t="shared" si="9"/>
        <v>I.1.1.1.16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>
        <v>3500000</v>
      </c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>
        <f>C32</f>
        <v>0</v>
      </c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 s="125" customFormat="1">
      <c r="A33" s="123"/>
      <c r="B33" s="123"/>
      <c r="C33" s="99" t="s">
        <v>222</v>
      </c>
      <c r="D33" s="331"/>
      <c r="E33" s="331"/>
      <c r="F33" s="331"/>
      <c r="G33" s="331"/>
      <c r="H33" s="100" t="s">
        <v>32</v>
      </c>
      <c r="I33" s="168">
        <f>SUMIFS($N33:$AC33,$N$4:$AC$4,"W*")</f>
        <v>59620000</v>
      </c>
      <c r="J33" s="171">
        <f>SUMIFS($N33:$AC33,$N$4:$AC$4,"F*")</f>
        <v>0</v>
      </c>
      <c r="K33" s="168">
        <f>SUMIFS($N33:$AC33,$N$4:$AC$4,"B*")</f>
        <v>2931799409.0769296</v>
      </c>
      <c r="L33" s="169"/>
      <c r="M33" s="268"/>
      <c r="N33" s="171">
        <f>SUMIFS($AF33:$BJ33,$AF$3:$BJ$3,N$3)</f>
        <v>0</v>
      </c>
      <c r="O33" s="240">
        <f>SUBTOTAL(9,O35:O68)</f>
        <v>0</v>
      </c>
      <c r="P33" s="240">
        <f>SUBTOTAL(9,P35:P68)</f>
        <v>2931799409.0769296</v>
      </c>
      <c r="Q33" s="171">
        <f>SUMIFS($AF33:$BJ33,$AF$3:$BJ$3,Q$3)</f>
        <v>22200000</v>
      </c>
      <c r="R33" s="240">
        <f t="shared" ref="R33:S33" si="21">SUBTOTAL(9,R35:R68)</f>
        <v>0</v>
      </c>
      <c r="S33" s="240">
        <f t="shared" si="21"/>
        <v>0</v>
      </c>
      <c r="T33" s="171">
        <f>SUMIFS($AF33:$BJ33,$AF$3:$BJ$3,T$3)</f>
        <v>0</v>
      </c>
      <c r="U33" s="240">
        <f t="shared" ref="U33:V33" si="22">SUBTOTAL(9,U35:U68)</f>
        <v>0</v>
      </c>
      <c r="V33" s="240">
        <f t="shared" si="22"/>
        <v>0</v>
      </c>
      <c r="W33" s="171">
        <f>SUMIFS($AF33:$BJ33,$AF$3:$BJ$3,W$3)</f>
        <v>37420000</v>
      </c>
      <c r="X33" s="240">
        <f t="shared" ref="X33:Y33" si="23">SUBTOTAL(9,X35:X68)</f>
        <v>0</v>
      </c>
      <c r="Y33" s="240">
        <f t="shared" si="23"/>
        <v>0</v>
      </c>
      <c r="Z33" s="171">
        <f>SUMIFS($AF33:$BJ33,$AF$3:$BJ$3,Z$3)</f>
        <v>0</v>
      </c>
      <c r="AA33" s="240">
        <f t="shared" ref="AA33:AB33" si="24">SUBTOTAL(9,AA35:AA68)</f>
        <v>0</v>
      </c>
      <c r="AB33" s="240">
        <f t="shared" si="24"/>
        <v>0</v>
      </c>
      <c r="AC33" s="168"/>
      <c r="AD33" s="169"/>
      <c r="AE33" s="170" t="str">
        <f>C33</f>
        <v>I.1.1.2</v>
      </c>
      <c r="AF33" s="171">
        <f>SUBTOTAL(9,AF35:AF68)</f>
        <v>0</v>
      </c>
      <c r="AG33" s="171">
        <f t="shared" ref="AG33:BJ33" si="25">SUBTOTAL(9,AG35:AG68)</f>
        <v>0</v>
      </c>
      <c r="AH33" s="171">
        <f t="shared" si="25"/>
        <v>0</v>
      </c>
      <c r="AI33" s="171">
        <f t="shared" si="25"/>
        <v>0</v>
      </c>
      <c r="AJ33" s="171">
        <f t="shared" si="25"/>
        <v>22200000</v>
      </c>
      <c r="AK33" s="171">
        <f t="shared" si="25"/>
        <v>0</v>
      </c>
      <c r="AL33" s="171">
        <f t="shared" si="25"/>
        <v>0</v>
      </c>
      <c r="AM33" s="171">
        <f t="shared" si="25"/>
        <v>0</v>
      </c>
      <c r="AN33" s="171">
        <f t="shared" si="25"/>
        <v>0</v>
      </c>
      <c r="AO33" s="171">
        <f t="shared" si="25"/>
        <v>0</v>
      </c>
      <c r="AP33" s="171">
        <f t="shared" si="25"/>
        <v>0</v>
      </c>
      <c r="AQ33" s="171">
        <f t="shared" si="25"/>
        <v>0</v>
      </c>
      <c r="AR33" s="171">
        <f t="shared" si="25"/>
        <v>0</v>
      </c>
      <c r="AS33" s="171">
        <f t="shared" si="25"/>
        <v>0</v>
      </c>
      <c r="AT33" s="171">
        <f t="shared" si="25"/>
        <v>0</v>
      </c>
      <c r="AU33" s="171">
        <f t="shared" si="25"/>
        <v>0</v>
      </c>
      <c r="AV33" s="171">
        <f t="shared" si="25"/>
        <v>0</v>
      </c>
      <c r="AW33" s="171">
        <f t="shared" si="25"/>
        <v>0</v>
      </c>
      <c r="AX33" s="171">
        <f t="shared" si="25"/>
        <v>0</v>
      </c>
      <c r="AY33" s="171">
        <f t="shared" si="25"/>
        <v>0</v>
      </c>
      <c r="AZ33" s="171">
        <f t="shared" si="25"/>
        <v>37420000</v>
      </c>
      <c r="BA33" s="171">
        <f t="shared" si="25"/>
        <v>0</v>
      </c>
      <c r="BB33" s="171">
        <f t="shared" si="25"/>
        <v>0</v>
      </c>
      <c r="BC33" s="171">
        <f t="shared" si="25"/>
        <v>0</v>
      </c>
      <c r="BD33" s="171">
        <f t="shared" si="25"/>
        <v>0</v>
      </c>
      <c r="BE33" s="171">
        <f t="shared" si="25"/>
        <v>0</v>
      </c>
      <c r="BF33" s="171">
        <f t="shared" si="25"/>
        <v>0</v>
      </c>
      <c r="BG33" s="171">
        <f t="shared" si="25"/>
        <v>0</v>
      </c>
      <c r="BH33" s="171">
        <f t="shared" si="25"/>
        <v>0</v>
      </c>
      <c r="BI33" s="171">
        <f t="shared" si="25"/>
        <v>0</v>
      </c>
      <c r="BJ33" s="171">
        <f t="shared" si="25"/>
        <v>0</v>
      </c>
      <c r="BK33" s="277"/>
    </row>
    <row r="34" spans="1:63" s="125" customFormat="1">
      <c r="A34" s="123"/>
      <c r="B34" s="123"/>
      <c r="C34" s="99"/>
      <c r="D34" s="331" t="s">
        <v>382</v>
      </c>
      <c r="E34" s="331" t="s">
        <v>405</v>
      </c>
      <c r="F34" s="331"/>
      <c r="G34" s="331">
        <v>3019322590.00001</v>
      </c>
      <c r="H34" s="100"/>
      <c r="I34" s="168"/>
      <c r="J34" s="171"/>
      <c r="K34" s="168"/>
      <c r="L34" s="169"/>
      <c r="M34" s="268"/>
      <c r="N34" s="171"/>
      <c r="O34" s="240"/>
      <c r="P34" s="240"/>
      <c r="Q34" s="171"/>
      <c r="R34" s="240"/>
      <c r="S34" s="240"/>
      <c r="T34" s="171"/>
      <c r="U34" s="240"/>
      <c r="V34" s="240"/>
      <c r="W34" s="171"/>
      <c r="X34" s="240"/>
      <c r="Y34" s="240"/>
      <c r="Z34" s="171"/>
      <c r="AA34" s="240"/>
      <c r="AB34" s="240"/>
      <c r="AC34" s="168"/>
      <c r="AD34" s="169"/>
      <c r="AE34" s="170"/>
      <c r="AF34" s="171"/>
      <c r="AG34" s="171"/>
      <c r="AH34" s="171"/>
      <c r="AI34" s="171"/>
      <c r="AJ34" s="171"/>
      <c r="AK34" s="171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  <c r="BG34" s="171"/>
      <c r="BH34" s="171"/>
      <c r="BI34" s="171"/>
      <c r="BJ34" s="171"/>
      <c r="BK34" s="277"/>
    </row>
    <row r="35" spans="1:63">
      <c r="C35" s="101" t="s">
        <v>64</v>
      </c>
      <c r="D35" s="332" t="s">
        <v>382</v>
      </c>
      <c r="E35" s="332" t="s">
        <v>406</v>
      </c>
      <c r="F35" s="332" t="s">
        <v>407</v>
      </c>
      <c r="G35" s="332"/>
      <c r="H35" s="338" t="s">
        <v>388</v>
      </c>
      <c r="I35" s="176">
        <f t="shared" ref="I35:I49" si="26">SUMIFS($N35:$AC35,$N$4:$AC$4,"W*")</f>
        <v>0</v>
      </c>
      <c r="J35" s="179">
        <f t="shared" ref="J35:J49" si="27">SUMIFS($N35:$AC35,$N$4:$AC$4,"F*")</f>
        <v>0</v>
      </c>
      <c r="K35" s="176">
        <f t="shared" ref="K35:K68" si="28">SUMIFS($N35:$AC35,$N$4:$AC$4,"B*")</f>
        <v>25000000</v>
      </c>
      <c r="L35" s="177"/>
      <c r="M35" s="270"/>
      <c r="N35" s="179">
        <f t="shared" ref="N35:N49" si="29">SUMIFS($AF35:$BJ35,$AF$3:$BJ$3,N$3)</f>
        <v>0</v>
      </c>
      <c r="O35" s="241"/>
      <c r="P35" s="241">
        <v>25000000</v>
      </c>
      <c r="Q35" s="179">
        <f t="shared" ref="Q35:Q49" si="30">SUMIFS($AF35:$BJ35,$AF$3:$BJ$3,Q$3)</f>
        <v>0</v>
      </c>
      <c r="R35" s="241"/>
      <c r="S35" s="241"/>
      <c r="T35" s="179">
        <f t="shared" ref="T35:T49" si="31">SUMIFS($AF35:$BJ35,$AF$3:$BJ$3,T$3)</f>
        <v>0</v>
      </c>
      <c r="U35" s="241"/>
      <c r="V35" s="241"/>
      <c r="W35" s="179">
        <f t="shared" ref="W35:W49" si="32">SUMIFS($AF35:$BJ35,$AF$3:$BJ$3,W$3)</f>
        <v>0</v>
      </c>
      <c r="X35" s="241"/>
      <c r="Y35" s="241"/>
      <c r="Z35" s="179">
        <f t="shared" ref="Z35:Z49" si="33">SUMIFS($AF35:$BJ35,$AF$3:$BJ$3,Z$3)</f>
        <v>0</v>
      </c>
      <c r="AA35" s="241"/>
      <c r="AB35" s="241"/>
      <c r="AC35" s="176"/>
      <c r="AD35" s="177"/>
      <c r="AE35" s="178" t="str">
        <f t="shared" ref="AE35:AE49" si="34">C35</f>
        <v>I.1.1.2.1</v>
      </c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279"/>
    </row>
    <row r="36" spans="1:63">
      <c r="C36" s="101" t="s">
        <v>65</v>
      </c>
      <c r="D36" s="332"/>
      <c r="E36" s="332" t="s">
        <v>408</v>
      </c>
      <c r="F36" s="332" t="s">
        <v>409</v>
      </c>
      <c r="G36" s="332"/>
      <c r="H36" s="338" t="s">
        <v>389</v>
      </c>
      <c r="I36" s="176">
        <f t="shared" si="26"/>
        <v>0</v>
      </c>
      <c r="J36" s="179">
        <f t="shared" si="27"/>
        <v>0</v>
      </c>
      <c r="K36" s="176">
        <f t="shared" si="28"/>
        <v>10000000</v>
      </c>
      <c r="L36" s="177"/>
      <c r="M36" s="270"/>
      <c r="N36" s="179">
        <f t="shared" si="29"/>
        <v>0</v>
      </c>
      <c r="O36" s="241"/>
      <c r="P36" s="241">
        <v>10000000</v>
      </c>
      <c r="Q36" s="179">
        <f t="shared" si="30"/>
        <v>0</v>
      </c>
      <c r="R36" s="241"/>
      <c r="S36" s="241"/>
      <c r="T36" s="179">
        <f t="shared" si="31"/>
        <v>0</v>
      </c>
      <c r="U36" s="241"/>
      <c r="V36" s="241"/>
      <c r="W36" s="179">
        <f t="shared" si="32"/>
        <v>0</v>
      </c>
      <c r="X36" s="241"/>
      <c r="Y36" s="241"/>
      <c r="Z36" s="179">
        <f t="shared" si="33"/>
        <v>0</v>
      </c>
      <c r="AA36" s="241"/>
      <c r="AB36" s="241"/>
      <c r="AC36" s="176"/>
      <c r="AD36" s="177"/>
      <c r="AE36" s="178" t="str">
        <f t="shared" si="34"/>
        <v>I.1.1.2.2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66</v>
      </c>
      <c r="D37" s="332"/>
      <c r="E37" s="332" t="s">
        <v>410</v>
      </c>
      <c r="F37" s="332" t="s">
        <v>411</v>
      </c>
      <c r="G37" s="332"/>
      <c r="H37" s="338" t="s">
        <v>390</v>
      </c>
      <c r="I37" s="176">
        <f t="shared" si="26"/>
        <v>0</v>
      </c>
      <c r="J37" s="179">
        <f t="shared" si="27"/>
        <v>0</v>
      </c>
      <c r="K37" s="176">
        <f t="shared" si="28"/>
        <v>17500000</v>
      </c>
      <c r="L37" s="177"/>
      <c r="M37" s="270"/>
      <c r="N37" s="179">
        <f t="shared" si="29"/>
        <v>0</v>
      </c>
      <c r="O37" s="241"/>
      <c r="P37" s="241">
        <v>17500000</v>
      </c>
      <c r="Q37" s="179">
        <f t="shared" si="30"/>
        <v>0</v>
      </c>
      <c r="R37" s="241"/>
      <c r="S37" s="241"/>
      <c r="T37" s="179">
        <f t="shared" si="31"/>
        <v>0</v>
      </c>
      <c r="U37" s="241"/>
      <c r="V37" s="241"/>
      <c r="W37" s="179">
        <f t="shared" si="32"/>
        <v>0</v>
      </c>
      <c r="X37" s="241"/>
      <c r="Y37" s="241"/>
      <c r="Z37" s="179">
        <f t="shared" si="33"/>
        <v>0</v>
      </c>
      <c r="AA37" s="241"/>
      <c r="AB37" s="241"/>
      <c r="AC37" s="176"/>
      <c r="AD37" s="177"/>
      <c r="AE37" s="178" t="str">
        <f t="shared" si="34"/>
        <v>I.1.1.2.3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67</v>
      </c>
      <c r="D38" s="332"/>
      <c r="E38" s="332" t="s">
        <v>412</v>
      </c>
      <c r="F38" s="332" t="s">
        <v>413</v>
      </c>
      <c r="G38" s="332"/>
      <c r="H38" s="338" t="s">
        <v>391</v>
      </c>
      <c r="I38" s="176">
        <f t="shared" si="26"/>
        <v>0</v>
      </c>
      <c r="J38" s="179">
        <f t="shared" si="27"/>
        <v>0</v>
      </c>
      <c r="K38" s="176">
        <f t="shared" si="28"/>
        <v>7500000</v>
      </c>
      <c r="L38" s="177"/>
      <c r="M38" s="270"/>
      <c r="N38" s="179">
        <f t="shared" si="29"/>
        <v>0</v>
      </c>
      <c r="O38" s="241"/>
      <c r="P38" s="241">
        <v>7500000</v>
      </c>
      <c r="Q38" s="179">
        <f t="shared" si="30"/>
        <v>0</v>
      </c>
      <c r="R38" s="241"/>
      <c r="S38" s="241"/>
      <c r="T38" s="179">
        <f t="shared" si="31"/>
        <v>0</v>
      </c>
      <c r="U38" s="241"/>
      <c r="V38" s="241"/>
      <c r="W38" s="179">
        <f t="shared" si="32"/>
        <v>0</v>
      </c>
      <c r="X38" s="241"/>
      <c r="Y38" s="241"/>
      <c r="Z38" s="179">
        <f t="shared" si="33"/>
        <v>0</v>
      </c>
      <c r="AA38" s="241"/>
      <c r="AB38" s="241"/>
      <c r="AC38" s="176"/>
      <c r="AD38" s="177"/>
      <c r="AE38" s="178" t="str">
        <f t="shared" si="34"/>
        <v>I.1.1.2.4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353</v>
      </c>
      <c r="D39" s="332"/>
      <c r="E39" s="332" t="s">
        <v>414</v>
      </c>
      <c r="F39" s="332" t="s">
        <v>415</v>
      </c>
      <c r="G39" s="332"/>
      <c r="H39" s="338" t="s">
        <v>392</v>
      </c>
      <c r="I39" s="176">
        <f t="shared" si="26"/>
        <v>0</v>
      </c>
      <c r="J39" s="179">
        <f t="shared" si="27"/>
        <v>0</v>
      </c>
      <c r="K39" s="176">
        <f t="shared" si="28"/>
        <v>8000000</v>
      </c>
      <c r="L39" s="177"/>
      <c r="M39" s="270"/>
      <c r="N39" s="179">
        <f t="shared" si="29"/>
        <v>0</v>
      </c>
      <c r="O39" s="241"/>
      <c r="P39" s="241">
        <v>8000000</v>
      </c>
      <c r="Q39" s="179">
        <f t="shared" si="30"/>
        <v>0</v>
      </c>
      <c r="R39" s="241"/>
      <c r="S39" s="241"/>
      <c r="T39" s="179">
        <f t="shared" si="31"/>
        <v>0</v>
      </c>
      <c r="U39" s="241"/>
      <c r="V39" s="241"/>
      <c r="W39" s="179">
        <f t="shared" si="32"/>
        <v>0</v>
      </c>
      <c r="X39" s="241"/>
      <c r="Y39" s="241"/>
      <c r="Z39" s="179">
        <f t="shared" si="33"/>
        <v>0</v>
      </c>
      <c r="AA39" s="241"/>
      <c r="AB39" s="241"/>
      <c r="AC39" s="176"/>
      <c r="AD39" s="177"/>
      <c r="AE39" s="178" t="str">
        <f t="shared" si="34"/>
        <v>I.1.1.1.65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354</v>
      </c>
      <c r="D40" s="332"/>
      <c r="E40" s="332" t="s">
        <v>416</v>
      </c>
      <c r="F40" s="332" t="s">
        <v>417</v>
      </c>
      <c r="G40" s="332"/>
      <c r="H40" s="338" t="s">
        <v>393</v>
      </c>
      <c r="I40" s="176">
        <f t="shared" si="26"/>
        <v>0</v>
      </c>
      <c r="J40" s="179">
        <f t="shared" si="27"/>
        <v>0</v>
      </c>
      <c r="K40" s="176">
        <f t="shared" si="28"/>
        <v>15000000</v>
      </c>
      <c r="L40" s="177"/>
      <c r="M40" s="270"/>
      <c r="N40" s="179">
        <f t="shared" si="29"/>
        <v>0</v>
      </c>
      <c r="O40" s="241"/>
      <c r="P40" s="241">
        <v>15000000</v>
      </c>
      <c r="Q40" s="179">
        <f t="shared" si="30"/>
        <v>0</v>
      </c>
      <c r="R40" s="241"/>
      <c r="S40" s="241"/>
      <c r="T40" s="179">
        <f t="shared" si="31"/>
        <v>0</v>
      </c>
      <c r="U40" s="241"/>
      <c r="V40" s="241"/>
      <c r="W40" s="179">
        <f t="shared" si="32"/>
        <v>0</v>
      </c>
      <c r="X40" s="241"/>
      <c r="Y40" s="241"/>
      <c r="Z40" s="179">
        <f t="shared" si="33"/>
        <v>0</v>
      </c>
      <c r="AA40" s="241"/>
      <c r="AB40" s="241"/>
      <c r="AC40" s="176"/>
      <c r="AD40" s="177"/>
      <c r="AE40" s="178" t="str">
        <f t="shared" si="34"/>
        <v>I.1.1.1.66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355</v>
      </c>
      <c r="D41" s="332"/>
      <c r="E41" s="332" t="s">
        <v>449</v>
      </c>
      <c r="F41" s="332" t="s">
        <v>450</v>
      </c>
      <c r="G41" s="332"/>
      <c r="H41" s="338" t="s">
        <v>451</v>
      </c>
      <c r="I41" s="176">
        <f t="shared" si="26"/>
        <v>0</v>
      </c>
      <c r="J41" s="179">
        <f t="shared" si="27"/>
        <v>0</v>
      </c>
      <c r="K41" s="176">
        <f t="shared" si="28"/>
        <v>7500000</v>
      </c>
      <c r="L41" s="177"/>
      <c r="M41" s="270"/>
      <c r="N41" s="179">
        <f t="shared" si="29"/>
        <v>0</v>
      </c>
      <c r="O41" s="241"/>
      <c r="P41" s="241">
        <v>7500000</v>
      </c>
      <c r="Q41" s="179">
        <f t="shared" si="30"/>
        <v>0</v>
      </c>
      <c r="R41" s="241"/>
      <c r="S41" s="241"/>
      <c r="T41" s="179">
        <f t="shared" si="31"/>
        <v>0</v>
      </c>
      <c r="U41" s="241"/>
      <c r="V41" s="241"/>
      <c r="W41" s="179">
        <f t="shared" si="32"/>
        <v>0</v>
      </c>
      <c r="X41" s="241"/>
      <c r="Y41" s="241"/>
      <c r="Z41" s="179">
        <f t="shared" si="33"/>
        <v>0</v>
      </c>
      <c r="AA41" s="241"/>
      <c r="AB41" s="241"/>
      <c r="AC41" s="176"/>
      <c r="AD41" s="177"/>
      <c r="AE41" s="178" t="str">
        <f t="shared" si="34"/>
        <v>I.1.1.1.67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356</v>
      </c>
      <c r="D42" s="332"/>
      <c r="E42" s="332" t="s">
        <v>414</v>
      </c>
      <c r="F42" s="332" t="s">
        <v>452</v>
      </c>
      <c r="G42" s="332"/>
      <c r="H42" s="114" t="s">
        <v>453</v>
      </c>
      <c r="I42" s="176">
        <f t="shared" si="26"/>
        <v>0</v>
      </c>
      <c r="J42" s="179">
        <f t="shared" si="27"/>
        <v>0</v>
      </c>
      <c r="K42" s="176">
        <f t="shared" si="28"/>
        <v>7500000</v>
      </c>
      <c r="L42" s="177"/>
      <c r="M42" s="270"/>
      <c r="N42" s="179">
        <f t="shared" si="29"/>
        <v>0</v>
      </c>
      <c r="O42" s="241"/>
      <c r="P42" s="241">
        <v>7500000</v>
      </c>
      <c r="Q42" s="179">
        <f t="shared" si="30"/>
        <v>0</v>
      </c>
      <c r="R42" s="241"/>
      <c r="S42" s="241"/>
      <c r="T42" s="179">
        <f t="shared" si="31"/>
        <v>0</v>
      </c>
      <c r="U42" s="241"/>
      <c r="V42" s="241"/>
      <c r="W42" s="179">
        <f t="shared" si="32"/>
        <v>0</v>
      </c>
      <c r="X42" s="241"/>
      <c r="Y42" s="241"/>
      <c r="Z42" s="179">
        <f t="shared" si="33"/>
        <v>0</v>
      </c>
      <c r="AA42" s="241"/>
      <c r="AB42" s="241"/>
      <c r="AC42" s="176"/>
      <c r="AD42" s="177"/>
      <c r="AE42" s="178" t="str">
        <f t="shared" si="34"/>
        <v>I.1.1.1.68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357</v>
      </c>
      <c r="D43" s="332"/>
      <c r="E43" s="332" t="s">
        <v>454</v>
      </c>
      <c r="F43" s="332" t="s">
        <v>452</v>
      </c>
      <c r="G43" s="332"/>
      <c r="H43" s="114" t="s">
        <v>455</v>
      </c>
      <c r="I43" s="176">
        <f t="shared" si="26"/>
        <v>0</v>
      </c>
      <c r="J43" s="179">
        <f t="shared" si="27"/>
        <v>0</v>
      </c>
      <c r="K43" s="176">
        <f t="shared" si="28"/>
        <v>7500000</v>
      </c>
      <c r="L43" s="177"/>
      <c r="M43" s="270"/>
      <c r="N43" s="179">
        <f t="shared" si="29"/>
        <v>0</v>
      </c>
      <c r="O43" s="241"/>
      <c r="P43" s="241">
        <v>7500000</v>
      </c>
      <c r="Q43" s="179">
        <f t="shared" si="30"/>
        <v>0</v>
      </c>
      <c r="R43" s="241"/>
      <c r="S43" s="241"/>
      <c r="T43" s="179">
        <f t="shared" si="31"/>
        <v>0</v>
      </c>
      <c r="U43" s="241"/>
      <c r="V43" s="241"/>
      <c r="W43" s="179">
        <f t="shared" si="32"/>
        <v>0</v>
      </c>
      <c r="X43" s="241"/>
      <c r="Y43" s="241"/>
      <c r="Z43" s="179">
        <f t="shared" si="33"/>
        <v>0</v>
      </c>
      <c r="AA43" s="241"/>
      <c r="AB43" s="241"/>
      <c r="AC43" s="176"/>
      <c r="AD43" s="177"/>
      <c r="AE43" s="178" t="str">
        <f t="shared" si="34"/>
        <v>I.1.1.1.69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358</v>
      </c>
      <c r="D44" s="332"/>
      <c r="E44" s="332" t="s">
        <v>456</v>
      </c>
      <c r="F44" s="332" t="s">
        <v>457</v>
      </c>
      <c r="G44" s="332"/>
      <c r="H44" s="114" t="s">
        <v>458</v>
      </c>
      <c r="I44" s="176">
        <f t="shared" si="26"/>
        <v>0</v>
      </c>
      <c r="J44" s="179">
        <f t="shared" si="27"/>
        <v>0</v>
      </c>
      <c r="K44" s="176">
        <f t="shared" si="28"/>
        <v>7500000</v>
      </c>
      <c r="L44" s="177"/>
      <c r="M44" s="270"/>
      <c r="N44" s="179">
        <f t="shared" si="29"/>
        <v>0</v>
      </c>
      <c r="O44" s="241"/>
      <c r="P44" s="241">
        <v>7500000</v>
      </c>
      <c r="Q44" s="179">
        <f t="shared" si="30"/>
        <v>0</v>
      </c>
      <c r="R44" s="241"/>
      <c r="S44" s="241"/>
      <c r="T44" s="179">
        <f t="shared" si="31"/>
        <v>0</v>
      </c>
      <c r="U44" s="241"/>
      <c r="V44" s="241"/>
      <c r="W44" s="179">
        <f t="shared" si="32"/>
        <v>0</v>
      </c>
      <c r="X44" s="241"/>
      <c r="Y44" s="241"/>
      <c r="Z44" s="179">
        <f t="shared" si="33"/>
        <v>0</v>
      </c>
      <c r="AA44" s="241"/>
      <c r="AB44" s="241"/>
      <c r="AC44" s="176"/>
      <c r="AD44" s="177"/>
      <c r="AE44" s="178" t="str">
        <f t="shared" si="34"/>
        <v>I.1.1.1.70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359</v>
      </c>
      <c r="D45" s="332"/>
      <c r="E45" s="332" t="s">
        <v>459</v>
      </c>
      <c r="F45" s="332" t="s">
        <v>460</v>
      </c>
      <c r="G45" s="332"/>
      <c r="H45" s="114" t="s">
        <v>461</v>
      </c>
      <c r="I45" s="176">
        <f t="shared" si="26"/>
        <v>0</v>
      </c>
      <c r="J45" s="179">
        <f t="shared" si="27"/>
        <v>0</v>
      </c>
      <c r="K45" s="176">
        <f t="shared" si="28"/>
        <v>7500000</v>
      </c>
      <c r="L45" s="177"/>
      <c r="M45" s="270"/>
      <c r="N45" s="179">
        <f t="shared" si="29"/>
        <v>0</v>
      </c>
      <c r="O45" s="241"/>
      <c r="P45" s="241">
        <v>7500000</v>
      </c>
      <c r="Q45" s="179">
        <f t="shared" si="30"/>
        <v>0</v>
      </c>
      <c r="R45" s="241"/>
      <c r="S45" s="241"/>
      <c r="T45" s="179">
        <f t="shared" si="31"/>
        <v>0</v>
      </c>
      <c r="U45" s="241"/>
      <c r="V45" s="241"/>
      <c r="W45" s="179">
        <f t="shared" si="32"/>
        <v>0</v>
      </c>
      <c r="X45" s="241"/>
      <c r="Y45" s="241"/>
      <c r="Z45" s="179">
        <f t="shared" si="33"/>
        <v>0</v>
      </c>
      <c r="AA45" s="241"/>
      <c r="AB45" s="241"/>
      <c r="AC45" s="176"/>
      <c r="AD45" s="177"/>
      <c r="AE45" s="178" t="str">
        <f t="shared" si="34"/>
        <v>I.1.1.1.71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360</v>
      </c>
      <c r="D46" s="332"/>
      <c r="E46" s="332" t="s">
        <v>462</v>
      </c>
      <c r="F46" s="332" t="s">
        <v>463</v>
      </c>
      <c r="G46" s="332"/>
      <c r="H46" s="114" t="s">
        <v>464</v>
      </c>
      <c r="I46" s="176">
        <f t="shared" si="26"/>
        <v>0</v>
      </c>
      <c r="J46" s="179">
        <f t="shared" si="27"/>
        <v>0</v>
      </c>
      <c r="K46" s="176">
        <f t="shared" si="28"/>
        <v>8100000</v>
      </c>
      <c r="L46" s="177"/>
      <c r="M46" s="270"/>
      <c r="N46" s="179">
        <f t="shared" si="29"/>
        <v>0</v>
      </c>
      <c r="O46" s="241"/>
      <c r="P46" s="241">
        <v>8100000</v>
      </c>
      <c r="Q46" s="179">
        <f t="shared" si="30"/>
        <v>0</v>
      </c>
      <c r="R46" s="241"/>
      <c r="S46" s="241"/>
      <c r="T46" s="179">
        <f t="shared" si="31"/>
        <v>0</v>
      </c>
      <c r="U46" s="241"/>
      <c r="V46" s="241"/>
      <c r="W46" s="179">
        <f t="shared" si="32"/>
        <v>0</v>
      </c>
      <c r="X46" s="241"/>
      <c r="Y46" s="241"/>
      <c r="Z46" s="179">
        <f t="shared" si="33"/>
        <v>0</v>
      </c>
      <c r="AA46" s="241"/>
      <c r="AB46" s="241"/>
      <c r="AC46" s="176"/>
      <c r="AD46" s="177"/>
      <c r="AE46" s="178" t="str">
        <f t="shared" si="34"/>
        <v>I.1.1.1.72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361</v>
      </c>
      <c r="D47" s="332"/>
      <c r="E47" s="332"/>
      <c r="F47" s="332" t="s">
        <v>418</v>
      </c>
      <c r="G47" s="332"/>
      <c r="H47" s="114" t="s">
        <v>394</v>
      </c>
      <c r="I47" s="176">
        <f t="shared" si="26"/>
        <v>0</v>
      </c>
      <c r="J47" s="179">
        <f t="shared" si="27"/>
        <v>0</v>
      </c>
      <c r="K47" s="176">
        <f t="shared" si="28"/>
        <v>9953640</v>
      </c>
      <c r="L47" s="177"/>
      <c r="M47" s="270"/>
      <c r="N47" s="179">
        <f t="shared" si="29"/>
        <v>0</v>
      </c>
      <c r="O47" s="241"/>
      <c r="P47" s="241">
        <v>9953640</v>
      </c>
      <c r="Q47" s="179">
        <f t="shared" si="30"/>
        <v>0</v>
      </c>
      <c r="R47" s="241"/>
      <c r="S47" s="241"/>
      <c r="T47" s="179">
        <f t="shared" si="31"/>
        <v>0</v>
      </c>
      <c r="U47" s="241"/>
      <c r="V47" s="241"/>
      <c r="W47" s="179">
        <f t="shared" si="32"/>
        <v>0</v>
      </c>
      <c r="X47" s="241"/>
      <c r="Y47" s="241"/>
      <c r="Z47" s="179">
        <f t="shared" si="33"/>
        <v>0</v>
      </c>
      <c r="AA47" s="241"/>
      <c r="AB47" s="241"/>
      <c r="AC47" s="176"/>
      <c r="AD47" s="177"/>
      <c r="AE47" s="178" t="str">
        <f t="shared" si="34"/>
        <v>I.1.1.1.73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362</v>
      </c>
      <c r="D48" s="332"/>
      <c r="E48" s="332"/>
      <c r="F48" s="332" t="s">
        <v>419</v>
      </c>
      <c r="G48" s="332"/>
      <c r="H48" s="114" t="s">
        <v>395</v>
      </c>
      <c r="I48" s="176">
        <f t="shared" si="26"/>
        <v>0</v>
      </c>
      <c r="J48" s="179">
        <f t="shared" si="27"/>
        <v>0</v>
      </c>
      <c r="K48" s="176">
        <f t="shared" si="28"/>
        <v>2211152.666666985</v>
      </c>
      <c r="L48" s="177"/>
      <c r="M48" s="270"/>
      <c r="N48" s="179">
        <f t="shared" si="29"/>
        <v>0</v>
      </c>
      <c r="O48" s="241"/>
      <c r="P48" s="241">
        <v>2211152.666666985</v>
      </c>
      <c r="Q48" s="179">
        <f t="shared" si="30"/>
        <v>0</v>
      </c>
      <c r="R48" s="241"/>
      <c r="S48" s="241"/>
      <c r="T48" s="179">
        <f t="shared" si="31"/>
        <v>0</v>
      </c>
      <c r="U48" s="241"/>
      <c r="V48" s="241"/>
      <c r="W48" s="179">
        <f t="shared" si="32"/>
        <v>0</v>
      </c>
      <c r="X48" s="241"/>
      <c r="Y48" s="241"/>
      <c r="Z48" s="179">
        <f t="shared" si="33"/>
        <v>0</v>
      </c>
      <c r="AA48" s="241"/>
      <c r="AB48" s="241"/>
      <c r="AC48" s="176"/>
      <c r="AD48" s="177"/>
      <c r="AE48" s="178" t="str">
        <f t="shared" si="34"/>
        <v>I.1.1.1.74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363</v>
      </c>
      <c r="D49" s="332"/>
      <c r="E49" s="332"/>
      <c r="F49" s="332" t="s">
        <v>420</v>
      </c>
      <c r="G49" s="332"/>
      <c r="H49" s="114" t="s">
        <v>396</v>
      </c>
      <c r="I49" s="176">
        <f t="shared" si="26"/>
        <v>0</v>
      </c>
      <c r="J49" s="179">
        <f t="shared" si="27"/>
        <v>0</v>
      </c>
      <c r="K49" s="176">
        <f t="shared" si="28"/>
        <v>5457693.333333333</v>
      </c>
      <c r="L49" s="177"/>
      <c r="M49" s="270"/>
      <c r="N49" s="179">
        <f t="shared" si="29"/>
        <v>0</v>
      </c>
      <c r="O49" s="241"/>
      <c r="P49" s="241">
        <v>5457693.333333333</v>
      </c>
      <c r="Q49" s="179">
        <f t="shared" si="30"/>
        <v>0</v>
      </c>
      <c r="R49" s="241"/>
      <c r="S49" s="241"/>
      <c r="T49" s="179">
        <f t="shared" si="31"/>
        <v>0</v>
      </c>
      <c r="U49" s="241"/>
      <c r="V49" s="241"/>
      <c r="W49" s="179">
        <f t="shared" si="32"/>
        <v>0</v>
      </c>
      <c r="X49" s="241"/>
      <c r="Y49" s="241"/>
      <c r="Z49" s="179">
        <f t="shared" si="33"/>
        <v>0</v>
      </c>
      <c r="AA49" s="241"/>
      <c r="AB49" s="241"/>
      <c r="AC49" s="176"/>
      <c r="AD49" s="177"/>
      <c r="AE49" s="178" t="str">
        <f t="shared" si="34"/>
        <v>I.1.1.1.75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/>
      <c r="D50" s="332"/>
      <c r="E50" s="332"/>
      <c r="F50" s="332"/>
      <c r="G50" s="332"/>
      <c r="H50" s="114"/>
      <c r="I50" s="176"/>
      <c r="J50" s="179"/>
      <c r="K50" s="176">
        <f t="shared" si="28"/>
        <v>0</v>
      </c>
      <c r="L50" s="177"/>
      <c r="M50" s="270"/>
      <c r="N50" s="179"/>
      <c r="O50" s="241"/>
      <c r="P50" s="241"/>
      <c r="Q50" s="179"/>
      <c r="R50" s="241"/>
      <c r="S50" s="241"/>
      <c r="T50" s="179"/>
      <c r="U50" s="241"/>
      <c r="V50" s="241"/>
      <c r="W50" s="179"/>
      <c r="X50" s="241"/>
      <c r="Y50" s="241"/>
      <c r="Z50" s="179"/>
      <c r="AA50" s="241"/>
      <c r="AB50" s="241"/>
      <c r="AC50" s="176"/>
      <c r="AD50" s="177"/>
      <c r="AE50" s="178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364</v>
      </c>
      <c r="D51" s="332"/>
      <c r="E51" s="332" t="s">
        <v>421</v>
      </c>
      <c r="F51" s="332" t="s">
        <v>396</v>
      </c>
      <c r="G51" s="332">
        <v>613.49693251533745</v>
      </c>
      <c r="H51" s="114" t="s">
        <v>105</v>
      </c>
      <c r="I51" s="176">
        <f t="shared" ref="I51:I68" si="35">SUMIFS($N51:$AC51,$N$4:$AC$4,"W*")</f>
        <v>0</v>
      </c>
      <c r="J51" s="179">
        <f t="shared" ref="J51:J68" si="36">SUMIFS($N51:$AC51,$N$4:$AC$4,"F*")</f>
        <v>0</v>
      </c>
      <c r="K51" s="176">
        <f t="shared" si="28"/>
        <v>666666.66666666663</v>
      </c>
      <c r="L51" s="177"/>
      <c r="M51" s="270"/>
      <c r="N51" s="179">
        <f t="shared" ref="N51:N68" si="37">SUMIFS($AF51:$BJ51,$AF$3:$BJ$3,N$3)</f>
        <v>0</v>
      </c>
      <c r="O51" s="241"/>
      <c r="P51" s="241">
        <v>666666.66666666663</v>
      </c>
      <c r="Q51" s="179">
        <f t="shared" ref="Q51:Q68" si="38">SUMIFS($AF51:$BJ51,$AF$3:$BJ$3,Q$3)</f>
        <v>0</v>
      </c>
      <c r="R51" s="241"/>
      <c r="S51" s="241"/>
      <c r="T51" s="179">
        <f t="shared" ref="T51:T68" si="39">SUMIFS($AF51:$BJ51,$AF$3:$BJ$3,T$3)</f>
        <v>0</v>
      </c>
      <c r="U51" s="241"/>
      <c r="V51" s="241"/>
      <c r="W51" s="179">
        <f t="shared" ref="W51:W68" si="40">SUMIFS($AF51:$BJ51,$AF$3:$BJ$3,W$3)</f>
        <v>0</v>
      </c>
      <c r="X51" s="241"/>
      <c r="Y51" s="241"/>
      <c r="Z51" s="179">
        <f t="shared" ref="Z51:Z68" si="41">SUMIFS($AF51:$BJ51,$AF$3:$BJ$3,Z$3)</f>
        <v>0</v>
      </c>
      <c r="AA51" s="241"/>
      <c r="AB51" s="241"/>
      <c r="AC51" s="176"/>
      <c r="AD51" s="177"/>
      <c r="AE51" s="178" t="str">
        <f t="shared" ref="AE51:AE68" si="42">C51</f>
        <v>I.1.1.1.76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365</v>
      </c>
      <c r="D52" s="332"/>
      <c r="E52" s="332" t="s">
        <v>422</v>
      </c>
      <c r="F52" s="332" t="s">
        <v>105</v>
      </c>
      <c r="G52" s="332">
        <v>613.49693251533745</v>
      </c>
      <c r="H52" s="114" t="s">
        <v>397</v>
      </c>
      <c r="I52" s="176">
        <f t="shared" si="35"/>
        <v>0</v>
      </c>
      <c r="J52" s="179">
        <f t="shared" si="36"/>
        <v>0</v>
      </c>
      <c r="K52" s="176">
        <f t="shared" si="28"/>
        <v>666666.66666666663</v>
      </c>
      <c r="L52" s="177"/>
      <c r="M52" s="270"/>
      <c r="N52" s="179">
        <f t="shared" si="37"/>
        <v>0</v>
      </c>
      <c r="O52" s="241"/>
      <c r="P52" s="241">
        <v>666666.66666666663</v>
      </c>
      <c r="Q52" s="179">
        <f t="shared" si="38"/>
        <v>0</v>
      </c>
      <c r="R52" s="241"/>
      <c r="S52" s="241"/>
      <c r="T52" s="179">
        <f t="shared" si="39"/>
        <v>0</v>
      </c>
      <c r="U52" s="241"/>
      <c r="V52" s="241"/>
      <c r="W52" s="179">
        <f t="shared" si="40"/>
        <v>0</v>
      </c>
      <c r="X52" s="241"/>
      <c r="Y52" s="241"/>
      <c r="Z52" s="179">
        <f t="shared" si="41"/>
        <v>0</v>
      </c>
      <c r="AA52" s="241"/>
      <c r="AB52" s="241"/>
      <c r="AC52" s="176"/>
      <c r="AD52" s="177"/>
      <c r="AE52" s="178" t="str">
        <f t="shared" si="42"/>
        <v>I.1.1.1.77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366</v>
      </c>
      <c r="D53" s="332"/>
      <c r="E53" s="332" t="s">
        <v>465</v>
      </c>
      <c r="F53" s="332" t="s">
        <v>397</v>
      </c>
      <c r="G53" s="332">
        <v>9202.4539877300613</v>
      </c>
      <c r="H53" s="114" t="s">
        <v>466</v>
      </c>
      <c r="I53" s="176">
        <f t="shared" si="35"/>
        <v>0</v>
      </c>
      <c r="J53" s="179">
        <f t="shared" si="36"/>
        <v>0</v>
      </c>
      <c r="K53" s="176">
        <f t="shared" si="28"/>
        <v>150000000</v>
      </c>
      <c r="L53" s="177"/>
      <c r="M53" s="270"/>
      <c r="N53" s="179">
        <f t="shared" si="37"/>
        <v>0</v>
      </c>
      <c r="O53" s="241"/>
      <c r="P53" s="241">
        <v>150000000</v>
      </c>
      <c r="Q53" s="179">
        <f t="shared" si="38"/>
        <v>0</v>
      </c>
      <c r="R53" s="241"/>
      <c r="S53" s="241"/>
      <c r="T53" s="179">
        <f t="shared" si="39"/>
        <v>0</v>
      </c>
      <c r="U53" s="241"/>
      <c r="V53" s="241"/>
      <c r="W53" s="179">
        <f t="shared" si="40"/>
        <v>0</v>
      </c>
      <c r="X53" s="241"/>
      <c r="Y53" s="241"/>
      <c r="Z53" s="179">
        <f t="shared" si="41"/>
        <v>0</v>
      </c>
      <c r="AA53" s="241"/>
      <c r="AB53" s="241"/>
      <c r="AC53" s="176"/>
      <c r="AD53" s="177"/>
      <c r="AE53" s="178" t="str">
        <f t="shared" si="42"/>
        <v>I.1.1.1.78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367</v>
      </c>
      <c r="D54" s="332"/>
      <c r="E54" s="332" t="s">
        <v>423</v>
      </c>
      <c r="F54" s="332" t="s">
        <v>466</v>
      </c>
      <c r="G54" s="332">
        <v>9202.4539877300613</v>
      </c>
      <c r="H54" s="114" t="s">
        <v>33</v>
      </c>
      <c r="I54" s="176">
        <f t="shared" si="35"/>
        <v>0</v>
      </c>
      <c r="J54" s="179">
        <f t="shared" si="36"/>
        <v>0</v>
      </c>
      <c r="K54" s="176">
        <f t="shared" si="28"/>
        <v>10000000</v>
      </c>
      <c r="L54" s="177"/>
      <c r="M54" s="270"/>
      <c r="N54" s="179">
        <f t="shared" si="37"/>
        <v>0</v>
      </c>
      <c r="O54" s="241"/>
      <c r="P54" s="241">
        <v>10000000</v>
      </c>
      <c r="Q54" s="179">
        <f t="shared" si="38"/>
        <v>0</v>
      </c>
      <c r="R54" s="241"/>
      <c r="S54" s="241"/>
      <c r="T54" s="179">
        <f t="shared" si="39"/>
        <v>0</v>
      </c>
      <c r="U54" s="241"/>
      <c r="V54" s="241"/>
      <c r="W54" s="179">
        <f t="shared" si="40"/>
        <v>0</v>
      </c>
      <c r="X54" s="241"/>
      <c r="Y54" s="241"/>
      <c r="Z54" s="179">
        <f t="shared" si="41"/>
        <v>0</v>
      </c>
      <c r="AA54" s="241"/>
      <c r="AB54" s="241"/>
      <c r="AC54" s="176"/>
      <c r="AD54" s="177"/>
      <c r="AE54" s="178" t="str">
        <f t="shared" si="42"/>
        <v>I.1.1.1.79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358</v>
      </c>
      <c r="D55" s="332"/>
      <c r="E55" s="332" t="s">
        <v>424</v>
      </c>
      <c r="F55" s="332" t="s">
        <v>33</v>
      </c>
      <c r="G55" s="332">
        <v>613.49693251533745</v>
      </c>
      <c r="H55" s="114" t="s">
        <v>398</v>
      </c>
      <c r="I55" s="176">
        <f t="shared" si="35"/>
        <v>0</v>
      </c>
      <c r="J55" s="179">
        <f t="shared" si="36"/>
        <v>0</v>
      </c>
      <c r="K55" s="176">
        <f t="shared" si="28"/>
        <v>666666.66666666663</v>
      </c>
      <c r="L55" s="177"/>
      <c r="M55" s="270"/>
      <c r="N55" s="179">
        <f t="shared" si="37"/>
        <v>0</v>
      </c>
      <c r="O55" s="241"/>
      <c r="P55" s="241">
        <v>666666.66666666663</v>
      </c>
      <c r="Q55" s="179">
        <f t="shared" si="38"/>
        <v>0</v>
      </c>
      <c r="R55" s="241"/>
      <c r="S55" s="241"/>
      <c r="T55" s="179">
        <f t="shared" si="39"/>
        <v>0</v>
      </c>
      <c r="U55" s="241"/>
      <c r="V55" s="241"/>
      <c r="W55" s="179">
        <f t="shared" si="40"/>
        <v>0</v>
      </c>
      <c r="X55" s="241"/>
      <c r="Y55" s="241"/>
      <c r="Z55" s="179">
        <f t="shared" si="41"/>
        <v>0</v>
      </c>
      <c r="AA55" s="241"/>
      <c r="AB55" s="241"/>
      <c r="AC55" s="176"/>
      <c r="AD55" s="177"/>
      <c r="AE55" s="178" t="str">
        <f t="shared" si="42"/>
        <v>I.1.1.1.70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359</v>
      </c>
      <c r="D56" s="332"/>
      <c r="E56" s="332" t="s">
        <v>425</v>
      </c>
      <c r="F56" s="332" t="s">
        <v>398</v>
      </c>
      <c r="G56" s="332">
        <v>21257.668711656443</v>
      </c>
      <c r="H56" s="114" t="s">
        <v>399</v>
      </c>
      <c r="I56" s="176">
        <f t="shared" si="35"/>
        <v>0</v>
      </c>
      <c r="J56" s="179">
        <f t="shared" si="36"/>
        <v>0</v>
      </c>
      <c r="K56" s="176">
        <f t="shared" si="28"/>
        <v>23100000</v>
      </c>
      <c r="L56" s="177"/>
      <c r="M56" s="270"/>
      <c r="N56" s="179">
        <f t="shared" si="37"/>
        <v>0</v>
      </c>
      <c r="O56" s="241"/>
      <c r="P56" s="241">
        <v>23100000</v>
      </c>
      <c r="Q56" s="179">
        <f t="shared" si="38"/>
        <v>0</v>
      </c>
      <c r="R56" s="241"/>
      <c r="S56" s="241"/>
      <c r="T56" s="179">
        <f t="shared" si="39"/>
        <v>0</v>
      </c>
      <c r="U56" s="241"/>
      <c r="V56" s="241"/>
      <c r="W56" s="179">
        <f t="shared" si="40"/>
        <v>0</v>
      </c>
      <c r="X56" s="241"/>
      <c r="Y56" s="241"/>
      <c r="Z56" s="179">
        <f t="shared" si="41"/>
        <v>0</v>
      </c>
      <c r="AA56" s="241"/>
      <c r="AB56" s="241"/>
      <c r="AC56" s="176"/>
      <c r="AD56" s="177"/>
      <c r="AE56" s="178" t="str">
        <f t="shared" si="42"/>
        <v>I.1.1.1.71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360</v>
      </c>
      <c r="D57" s="332"/>
      <c r="E57" s="332" t="s">
        <v>426</v>
      </c>
      <c r="F57" s="332" t="s">
        <v>399</v>
      </c>
      <c r="G57" s="332">
        <v>9202.4539877300613</v>
      </c>
      <c r="H57" s="114" t="s">
        <v>400</v>
      </c>
      <c r="I57" s="176">
        <f t="shared" si="35"/>
        <v>0</v>
      </c>
      <c r="J57" s="179">
        <f t="shared" si="36"/>
        <v>0</v>
      </c>
      <c r="K57" s="176">
        <f t="shared" si="28"/>
        <v>10000000</v>
      </c>
      <c r="L57" s="177"/>
      <c r="M57" s="270"/>
      <c r="N57" s="179">
        <f t="shared" si="37"/>
        <v>0</v>
      </c>
      <c r="O57" s="241"/>
      <c r="P57" s="241">
        <v>10000000</v>
      </c>
      <c r="Q57" s="179">
        <f t="shared" si="38"/>
        <v>0</v>
      </c>
      <c r="R57" s="241"/>
      <c r="S57" s="241"/>
      <c r="T57" s="179">
        <f t="shared" si="39"/>
        <v>0</v>
      </c>
      <c r="U57" s="241"/>
      <c r="V57" s="241"/>
      <c r="W57" s="179">
        <f t="shared" si="40"/>
        <v>0</v>
      </c>
      <c r="X57" s="241"/>
      <c r="Y57" s="241"/>
      <c r="Z57" s="179">
        <f t="shared" si="41"/>
        <v>0</v>
      </c>
      <c r="AA57" s="241"/>
      <c r="AB57" s="241"/>
      <c r="AC57" s="176"/>
      <c r="AD57" s="177"/>
      <c r="AE57" s="178" t="str">
        <f t="shared" si="42"/>
        <v>I.1.1.1.72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361</v>
      </c>
      <c r="D58" s="332"/>
      <c r="E58" s="332" t="s">
        <v>427</v>
      </c>
      <c r="F58" s="332" t="s">
        <v>400</v>
      </c>
      <c r="G58" s="332">
        <v>18404.907975460123</v>
      </c>
      <c r="H58" s="114" t="s">
        <v>401</v>
      </c>
      <c r="I58" s="176">
        <f t="shared" si="35"/>
        <v>0</v>
      </c>
      <c r="J58" s="179">
        <f t="shared" si="36"/>
        <v>0</v>
      </c>
      <c r="K58" s="176">
        <f t="shared" si="28"/>
        <v>20000000</v>
      </c>
      <c r="L58" s="177"/>
      <c r="M58" s="270"/>
      <c r="N58" s="179">
        <f t="shared" si="37"/>
        <v>0</v>
      </c>
      <c r="O58" s="241"/>
      <c r="P58" s="241">
        <v>20000000</v>
      </c>
      <c r="Q58" s="179">
        <f t="shared" si="38"/>
        <v>0</v>
      </c>
      <c r="R58" s="241"/>
      <c r="S58" s="241"/>
      <c r="T58" s="179">
        <f t="shared" si="39"/>
        <v>0</v>
      </c>
      <c r="U58" s="241"/>
      <c r="V58" s="241"/>
      <c r="W58" s="179">
        <f t="shared" si="40"/>
        <v>0</v>
      </c>
      <c r="X58" s="241"/>
      <c r="Y58" s="241"/>
      <c r="Z58" s="179">
        <f t="shared" si="41"/>
        <v>0</v>
      </c>
      <c r="AA58" s="241"/>
      <c r="AB58" s="241"/>
      <c r="AC58" s="176"/>
      <c r="AD58" s="177"/>
      <c r="AE58" s="178" t="str">
        <f t="shared" si="42"/>
        <v>I.1.1.1.73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362</v>
      </c>
      <c r="D59" s="332"/>
      <c r="E59" s="332" t="s">
        <v>467</v>
      </c>
      <c r="F59" s="332" t="s">
        <v>401</v>
      </c>
      <c r="G59" s="332">
        <v>13190.184049079755</v>
      </c>
      <c r="H59" s="114" t="s">
        <v>468</v>
      </c>
      <c r="I59" s="176">
        <f t="shared" si="35"/>
        <v>0</v>
      </c>
      <c r="J59" s="179">
        <f t="shared" si="36"/>
        <v>0</v>
      </c>
      <c r="K59" s="176">
        <f t="shared" si="28"/>
        <v>15357142.857142856</v>
      </c>
      <c r="L59" s="177"/>
      <c r="M59" s="270"/>
      <c r="N59" s="179">
        <f t="shared" si="37"/>
        <v>0</v>
      </c>
      <c r="O59" s="241"/>
      <c r="P59" s="241">
        <v>15357142.857142856</v>
      </c>
      <c r="Q59" s="179">
        <f t="shared" si="38"/>
        <v>0</v>
      </c>
      <c r="R59" s="241"/>
      <c r="S59" s="241"/>
      <c r="T59" s="179">
        <f t="shared" si="39"/>
        <v>0</v>
      </c>
      <c r="U59" s="241"/>
      <c r="V59" s="241"/>
      <c r="W59" s="179">
        <f t="shared" si="40"/>
        <v>0</v>
      </c>
      <c r="X59" s="241"/>
      <c r="Y59" s="241"/>
      <c r="Z59" s="179">
        <f t="shared" si="41"/>
        <v>0</v>
      </c>
      <c r="AA59" s="241"/>
      <c r="AB59" s="241"/>
      <c r="AC59" s="176"/>
      <c r="AD59" s="177"/>
      <c r="AE59" s="178" t="str">
        <f t="shared" si="42"/>
        <v>I.1.1.1.74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363</v>
      </c>
      <c r="D60" s="332"/>
      <c r="E60" s="332" t="s">
        <v>469</v>
      </c>
      <c r="F60" s="332" t="s">
        <v>468</v>
      </c>
      <c r="G60" s="332">
        <v>6993.8650306748468</v>
      </c>
      <c r="H60" s="114" t="s">
        <v>470</v>
      </c>
      <c r="I60" s="176">
        <f t="shared" si="35"/>
        <v>0</v>
      </c>
      <c r="J60" s="179">
        <f t="shared" si="36"/>
        <v>0</v>
      </c>
      <c r="K60" s="176">
        <f t="shared" si="28"/>
        <v>8142857.1428571427</v>
      </c>
      <c r="L60" s="177"/>
      <c r="M60" s="270"/>
      <c r="N60" s="179">
        <f t="shared" si="37"/>
        <v>0</v>
      </c>
      <c r="O60" s="241"/>
      <c r="P60" s="241">
        <v>8142857.1428571427</v>
      </c>
      <c r="Q60" s="179">
        <f t="shared" si="38"/>
        <v>0</v>
      </c>
      <c r="R60" s="241"/>
      <c r="S60" s="241"/>
      <c r="T60" s="179">
        <f t="shared" si="39"/>
        <v>0</v>
      </c>
      <c r="U60" s="241"/>
      <c r="V60" s="241"/>
      <c r="W60" s="179">
        <f t="shared" si="40"/>
        <v>0</v>
      </c>
      <c r="X60" s="241"/>
      <c r="Y60" s="241"/>
      <c r="Z60" s="179">
        <f t="shared" si="41"/>
        <v>0</v>
      </c>
      <c r="AA60" s="241"/>
      <c r="AB60" s="241"/>
      <c r="AC60" s="176"/>
      <c r="AD60" s="177"/>
      <c r="AE60" s="178" t="str">
        <f t="shared" si="42"/>
        <v>I.1.1.1.75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364</v>
      </c>
      <c r="D61" s="332"/>
      <c r="E61" s="332" t="s">
        <v>428</v>
      </c>
      <c r="F61" s="332" t="s">
        <v>470</v>
      </c>
      <c r="G61" s="332">
        <v>12269.938650306749</v>
      </c>
      <c r="H61" s="114" t="s">
        <v>471</v>
      </c>
      <c r="I61" s="176">
        <f t="shared" si="35"/>
        <v>0</v>
      </c>
      <c r="J61" s="179">
        <f t="shared" si="36"/>
        <v>0</v>
      </c>
      <c r="K61" s="176">
        <f t="shared" si="28"/>
        <v>150000000</v>
      </c>
      <c r="L61" s="177"/>
      <c r="M61" s="270"/>
      <c r="N61" s="179">
        <f t="shared" si="37"/>
        <v>0</v>
      </c>
      <c r="O61" s="241"/>
      <c r="P61" s="241">
        <v>150000000</v>
      </c>
      <c r="Q61" s="179">
        <f t="shared" si="38"/>
        <v>0</v>
      </c>
      <c r="R61" s="241"/>
      <c r="S61" s="241"/>
      <c r="T61" s="179">
        <f t="shared" si="39"/>
        <v>0</v>
      </c>
      <c r="U61" s="241"/>
      <c r="V61" s="241"/>
      <c r="W61" s="179">
        <f t="shared" si="40"/>
        <v>0</v>
      </c>
      <c r="X61" s="241"/>
      <c r="Y61" s="241"/>
      <c r="Z61" s="179">
        <f t="shared" si="41"/>
        <v>0</v>
      </c>
      <c r="AA61" s="241"/>
      <c r="AB61" s="241"/>
      <c r="AC61" s="176"/>
      <c r="AD61" s="177"/>
      <c r="AE61" s="178" t="str">
        <f t="shared" si="42"/>
        <v>I.1.1.1.76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365</v>
      </c>
      <c r="D62" s="332"/>
      <c r="E62" s="332" t="s">
        <v>428</v>
      </c>
      <c r="F62" s="332" t="s">
        <v>471</v>
      </c>
      <c r="G62" s="332">
        <v>13905.93047034765</v>
      </c>
      <c r="H62" s="114" t="s">
        <v>402</v>
      </c>
      <c r="I62" s="176">
        <f t="shared" si="35"/>
        <v>0</v>
      </c>
      <c r="J62" s="179">
        <f t="shared" si="36"/>
        <v>0</v>
      </c>
      <c r="K62" s="176">
        <f t="shared" si="28"/>
        <v>0</v>
      </c>
      <c r="L62" s="177"/>
      <c r="M62" s="270"/>
      <c r="N62" s="179">
        <f t="shared" si="37"/>
        <v>0</v>
      </c>
      <c r="O62" s="241"/>
      <c r="P62" s="241">
        <v>0</v>
      </c>
      <c r="Q62" s="179">
        <f t="shared" si="38"/>
        <v>0</v>
      </c>
      <c r="R62" s="241"/>
      <c r="S62" s="241"/>
      <c r="T62" s="179">
        <f t="shared" si="39"/>
        <v>0</v>
      </c>
      <c r="U62" s="241"/>
      <c r="V62" s="241"/>
      <c r="W62" s="179">
        <f t="shared" si="40"/>
        <v>0</v>
      </c>
      <c r="X62" s="241"/>
      <c r="Y62" s="241"/>
      <c r="Z62" s="179">
        <f t="shared" si="41"/>
        <v>0</v>
      </c>
      <c r="AA62" s="241"/>
      <c r="AB62" s="241"/>
      <c r="AC62" s="176"/>
      <c r="AD62" s="177"/>
      <c r="AE62" s="178" t="str">
        <f t="shared" si="42"/>
        <v>I.1.1.1.77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366</v>
      </c>
      <c r="D63" s="332"/>
      <c r="E63" s="332" t="s">
        <v>472</v>
      </c>
      <c r="F63" s="332" t="s">
        <v>402</v>
      </c>
      <c r="G63" s="332">
        <v>20858.8957055215</v>
      </c>
      <c r="H63" s="114" t="s">
        <v>472</v>
      </c>
      <c r="I63" s="176">
        <f t="shared" si="35"/>
        <v>0</v>
      </c>
      <c r="J63" s="179">
        <f t="shared" si="36"/>
        <v>0</v>
      </c>
      <c r="K63" s="176">
        <f t="shared" si="28"/>
        <v>44400000</v>
      </c>
      <c r="L63" s="177"/>
      <c r="M63" s="270"/>
      <c r="N63" s="179">
        <f t="shared" si="37"/>
        <v>0</v>
      </c>
      <c r="O63" s="241"/>
      <c r="P63" s="241">
        <v>44400000</v>
      </c>
      <c r="Q63" s="179">
        <f t="shared" si="38"/>
        <v>0</v>
      </c>
      <c r="R63" s="241"/>
      <c r="S63" s="241"/>
      <c r="T63" s="179">
        <f t="shared" si="39"/>
        <v>0</v>
      </c>
      <c r="U63" s="241"/>
      <c r="V63" s="241"/>
      <c r="W63" s="179">
        <f t="shared" si="40"/>
        <v>0</v>
      </c>
      <c r="X63" s="241"/>
      <c r="Y63" s="241"/>
      <c r="Z63" s="179">
        <f t="shared" si="41"/>
        <v>0</v>
      </c>
      <c r="AA63" s="241"/>
      <c r="AB63" s="241"/>
      <c r="AC63" s="176"/>
      <c r="AD63" s="177"/>
      <c r="AE63" s="178" t="str">
        <f t="shared" si="42"/>
        <v>I.1.1.1.78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367</v>
      </c>
      <c r="D64" s="332">
        <v>1.6</v>
      </c>
      <c r="E64" s="332" t="s">
        <v>429</v>
      </c>
      <c r="F64" s="332"/>
      <c r="G64" s="332">
        <v>5521.4723926380366</v>
      </c>
      <c r="H64" s="114" t="s">
        <v>403</v>
      </c>
      <c r="I64" s="176">
        <f t="shared" si="35"/>
        <v>0</v>
      </c>
      <c r="J64" s="179">
        <f t="shared" si="36"/>
        <v>0</v>
      </c>
      <c r="K64" s="176">
        <f t="shared" si="28"/>
        <v>10000000</v>
      </c>
      <c r="L64" s="177"/>
      <c r="M64" s="270"/>
      <c r="N64" s="179">
        <f t="shared" si="37"/>
        <v>0</v>
      </c>
      <c r="O64" s="241"/>
      <c r="P64" s="241">
        <v>10000000</v>
      </c>
      <c r="Q64" s="179">
        <f t="shared" si="38"/>
        <v>0</v>
      </c>
      <c r="R64" s="241"/>
      <c r="S64" s="241"/>
      <c r="T64" s="179">
        <f t="shared" si="39"/>
        <v>0</v>
      </c>
      <c r="U64" s="241"/>
      <c r="V64" s="241"/>
      <c r="W64" s="179">
        <f t="shared" si="40"/>
        <v>0</v>
      </c>
      <c r="X64" s="241"/>
      <c r="Y64" s="241"/>
      <c r="Z64" s="179">
        <f t="shared" si="41"/>
        <v>0</v>
      </c>
      <c r="AA64" s="241"/>
      <c r="AB64" s="241"/>
      <c r="AC64" s="176"/>
      <c r="AD64" s="177"/>
      <c r="AE64" s="178" t="str">
        <f t="shared" si="42"/>
        <v>I.1.1.1.79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555</v>
      </c>
      <c r="D65" s="332"/>
      <c r="E65" s="332" t="s">
        <v>430</v>
      </c>
      <c r="F65" s="332" t="s">
        <v>403</v>
      </c>
      <c r="G65" s="332">
        <v>10030.6748466258</v>
      </c>
      <c r="H65" s="114" t="s">
        <v>404</v>
      </c>
      <c r="I65" s="176">
        <f t="shared" si="35"/>
        <v>0</v>
      </c>
      <c r="J65" s="179">
        <f t="shared" si="36"/>
        <v>0</v>
      </c>
      <c r="K65" s="176">
        <f t="shared" si="28"/>
        <v>12576923.076923078</v>
      </c>
      <c r="L65" s="177"/>
      <c r="M65" s="270"/>
      <c r="N65" s="179">
        <f t="shared" si="37"/>
        <v>0</v>
      </c>
      <c r="O65" s="241"/>
      <c r="P65" s="241">
        <v>12576923.076923078</v>
      </c>
      <c r="Q65" s="179">
        <f t="shared" si="38"/>
        <v>0</v>
      </c>
      <c r="R65" s="241"/>
      <c r="S65" s="241"/>
      <c r="T65" s="179">
        <f t="shared" si="39"/>
        <v>0</v>
      </c>
      <c r="U65" s="241"/>
      <c r="V65" s="241"/>
      <c r="W65" s="179">
        <f t="shared" si="40"/>
        <v>0</v>
      </c>
      <c r="X65" s="241"/>
      <c r="Y65" s="241"/>
      <c r="Z65" s="179">
        <f t="shared" si="41"/>
        <v>0</v>
      </c>
      <c r="AA65" s="241"/>
      <c r="AB65" s="241"/>
      <c r="AC65" s="176"/>
      <c r="AD65" s="177"/>
      <c r="AE65" s="178" t="str">
        <f t="shared" ref="AE65:AE66" si="43">C65</f>
        <v>I.1.1.1.80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 t="s">
        <v>556</v>
      </c>
      <c r="D66" s="332"/>
      <c r="E66" s="332" t="s">
        <v>430</v>
      </c>
      <c r="F66" s="332" t="s">
        <v>403</v>
      </c>
      <c r="G66" s="332">
        <v>10030.6748466258</v>
      </c>
      <c r="H66" s="114" t="s">
        <v>554</v>
      </c>
      <c r="I66" s="176">
        <f t="shared" si="35"/>
        <v>37420000</v>
      </c>
      <c r="J66" s="179">
        <f t="shared" si="36"/>
        <v>0</v>
      </c>
      <c r="K66" s="176">
        <f t="shared" si="28"/>
        <v>0</v>
      </c>
      <c r="L66" s="177"/>
      <c r="M66" s="270"/>
      <c r="N66" s="179">
        <f t="shared" si="37"/>
        <v>0</v>
      </c>
      <c r="O66" s="241"/>
      <c r="P66" s="241"/>
      <c r="Q66" s="179">
        <f t="shared" si="38"/>
        <v>0</v>
      </c>
      <c r="R66" s="241"/>
      <c r="S66" s="241"/>
      <c r="T66" s="179">
        <f t="shared" si="39"/>
        <v>0</v>
      </c>
      <c r="U66" s="241"/>
      <c r="V66" s="241"/>
      <c r="W66" s="179">
        <f t="shared" si="40"/>
        <v>37420000</v>
      </c>
      <c r="X66" s="241"/>
      <c r="Y66" s="241"/>
      <c r="Z66" s="179">
        <f t="shared" si="41"/>
        <v>0</v>
      </c>
      <c r="AA66" s="241"/>
      <c r="AB66" s="241"/>
      <c r="AC66" s="176"/>
      <c r="AD66" s="177"/>
      <c r="AE66" s="178" t="str">
        <f t="shared" si="43"/>
        <v>I.1.1.1.81</v>
      </c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>
        <v>37420000</v>
      </c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 t="s">
        <v>556</v>
      </c>
      <c r="D67" s="332"/>
      <c r="E67" s="332" t="s">
        <v>430</v>
      </c>
      <c r="F67" s="332" t="s">
        <v>403</v>
      </c>
      <c r="G67" s="332">
        <v>10030.6748466258</v>
      </c>
      <c r="H67" s="114" t="s">
        <v>560</v>
      </c>
      <c r="I67" s="176">
        <f t="shared" si="35"/>
        <v>22200000</v>
      </c>
      <c r="J67" s="179">
        <f t="shared" si="36"/>
        <v>0</v>
      </c>
      <c r="K67" s="176">
        <f t="shared" si="28"/>
        <v>0</v>
      </c>
      <c r="L67" s="177"/>
      <c r="M67" s="270"/>
      <c r="N67" s="179">
        <f t="shared" si="37"/>
        <v>0</v>
      </c>
      <c r="O67" s="241"/>
      <c r="P67" s="241"/>
      <c r="Q67" s="179">
        <f t="shared" si="38"/>
        <v>22200000</v>
      </c>
      <c r="R67" s="241"/>
      <c r="S67" s="241"/>
      <c r="T67" s="179">
        <f t="shared" si="39"/>
        <v>0</v>
      </c>
      <c r="U67" s="241"/>
      <c r="V67" s="241"/>
      <c r="W67" s="179">
        <f t="shared" si="40"/>
        <v>0</v>
      </c>
      <c r="X67" s="241"/>
      <c r="Y67" s="241"/>
      <c r="Z67" s="179">
        <f t="shared" si="41"/>
        <v>0</v>
      </c>
      <c r="AA67" s="241"/>
      <c r="AB67" s="241"/>
      <c r="AC67" s="176"/>
      <c r="AD67" s="177"/>
      <c r="AE67" s="178" t="str">
        <f t="shared" si="42"/>
        <v>I.1.1.1.81</v>
      </c>
      <c r="AF67" s="179"/>
      <c r="AG67" s="179"/>
      <c r="AH67" s="179"/>
      <c r="AI67" s="179"/>
      <c r="AJ67" s="179">
        <v>22200000</v>
      </c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557</v>
      </c>
      <c r="D68" s="332"/>
      <c r="E68" s="332" t="s">
        <v>473</v>
      </c>
      <c r="F68" s="332" t="s">
        <v>404</v>
      </c>
      <c r="G68" s="332">
        <v>142944.78527607399</v>
      </c>
      <c r="H68" s="114" t="s">
        <v>474</v>
      </c>
      <c r="I68" s="176">
        <f t="shared" si="35"/>
        <v>0</v>
      </c>
      <c r="J68" s="179">
        <f t="shared" si="36"/>
        <v>0</v>
      </c>
      <c r="K68" s="176">
        <f t="shared" si="28"/>
        <v>2330000000.0000062</v>
      </c>
      <c r="L68" s="177"/>
      <c r="M68" s="270"/>
      <c r="N68" s="179">
        <f t="shared" si="37"/>
        <v>0</v>
      </c>
      <c r="O68" s="241"/>
      <c r="P68" s="241">
        <v>2330000000.0000062</v>
      </c>
      <c r="Q68" s="179">
        <f t="shared" si="38"/>
        <v>0</v>
      </c>
      <c r="R68" s="241"/>
      <c r="S68" s="241"/>
      <c r="T68" s="179">
        <f t="shared" si="39"/>
        <v>0</v>
      </c>
      <c r="U68" s="241"/>
      <c r="V68" s="241"/>
      <c r="W68" s="179">
        <f t="shared" si="40"/>
        <v>0</v>
      </c>
      <c r="X68" s="241"/>
      <c r="Y68" s="241"/>
      <c r="Z68" s="179">
        <f t="shared" si="41"/>
        <v>0</v>
      </c>
      <c r="AA68" s="241"/>
      <c r="AB68" s="241"/>
      <c r="AC68" s="176"/>
      <c r="AD68" s="177"/>
      <c r="AE68" s="178" t="str">
        <f t="shared" si="42"/>
        <v>I.1.1.1.82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/>
      <c r="D69" s="332"/>
      <c r="E69" s="332"/>
      <c r="F69" s="332"/>
      <c r="G69" s="332"/>
      <c r="H69" s="114"/>
      <c r="I69" s="176"/>
      <c r="J69" s="179"/>
      <c r="K69" s="176"/>
      <c r="L69" s="177"/>
      <c r="M69" s="270"/>
      <c r="N69" s="179"/>
      <c r="O69" s="241"/>
      <c r="P69" s="241"/>
      <c r="Q69" s="179"/>
      <c r="R69" s="241"/>
      <c r="S69" s="241"/>
      <c r="T69" s="179"/>
      <c r="U69" s="241"/>
      <c r="V69" s="241"/>
      <c r="W69" s="179"/>
      <c r="X69" s="241"/>
      <c r="Y69" s="241"/>
      <c r="Z69" s="179"/>
      <c r="AA69" s="241"/>
      <c r="AB69" s="241"/>
      <c r="AC69" s="176"/>
      <c r="AD69" s="177"/>
      <c r="AE69" s="178"/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/>
      <c r="D70" s="332"/>
      <c r="E70" s="332"/>
      <c r="F70" s="332"/>
      <c r="G70" s="332"/>
      <c r="H70" s="114"/>
      <c r="I70" s="176"/>
      <c r="J70" s="179"/>
      <c r="K70" s="176"/>
      <c r="L70" s="177"/>
      <c r="M70" s="270"/>
      <c r="N70" s="179"/>
      <c r="O70" s="241"/>
      <c r="P70" s="241"/>
      <c r="Q70" s="179"/>
      <c r="R70" s="241"/>
      <c r="S70" s="241"/>
      <c r="T70" s="179"/>
      <c r="U70" s="241"/>
      <c r="V70" s="241"/>
      <c r="W70" s="179"/>
      <c r="X70" s="241"/>
      <c r="Y70" s="241"/>
      <c r="Z70" s="179"/>
      <c r="AA70" s="241"/>
      <c r="AB70" s="241"/>
      <c r="AC70" s="176"/>
      <c r="AD70" s="177"/>
      <c r="AE70" s="178"/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/>
      <c r="D71" s="332"/>
      <c r="E71" s="332"/>
      <c r="F71" s="332"/>
      <c r="G71" s="332"/>
      <c r="H71" s="114"/>
      <c r="I71" s="286"/>
      <c r="J71" s="261"/>
      <c r="K71" s="176"/>
      <c r="L71" s="177"/>
      <c r="M71" s="270"/>
      <c r="N71" s="179"/>
      <c r="O71" s="241"/>
      <c r="P71" s="241"/>
      <c r="Q71" s="179"/>
      <c r="R71" s="241"/>
      <c r="S71" s="241"/>
      <c r="T71" s="179"/>
      <c r="U71" s="241"/>
      <c r="V71" s="241"/>
      <c r="W71" s="179"/>
      <c r="X71" s="241"/>
      <c r="Y71" s="241"/>
      <c r="Z71" s="179"/>
      <c r="AA71" s="241"/>
      <c r="AB71" s="241"/>
      <c r="AC71" s="176"/>
      <c r="AD71" s="177"/>
      <c r="AE71" s="178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18"/>
      <c r="D72" s="333"/>
      <c r="E72" s="333"/>
      <c r="F72" s="333"/>
      <c r="G72" s="333"/>
      <c r="H72" s="119"/>
      <c r="I72" s="180"/>
      <c r="J72" s="260"/>
      <c r="K72" s="180"/>
      <c r="L72" s="177"/>
      <c r="M72" s="271"/>
      <c r="N72" s="181"/>
      <c r="O72" s="242"/>
      <c r="P72" s="242"/>
      <c r="Q72" s="181"/>
      <c r="R72" s="242"/>
      <c r="S72" s="242"/>
      <c r="T72" s="181"/>
      <c r="U72" s="242"/>
      <c r="V72" s="242"/>
      <c r="W72" s="181"/>
      <c r="X72" s="242"/>
      <c r="Y72" s="242"/>
      <c r="Z72" s="181"/>
      <c r="AA72" s="242"/>
      <c r="AB72" s="242"/>
      <c r="AC72" s="182"/>
      <c r="AD72" s="177"/>
      <c r="AE72" s="183"/>
      <c r="AF72" s="184"/>
      <c r="AG72" s="184"/>
      <c r="AH72" s="184"/>
      <c r="AI72" s="184"/>
      <c r="AJ72" s="184"/>
      <c r="AK72" s="184"/>
      <c r="AL72" s="184"/>
      <c r="AM72" s="184"/>
      <c r="AN72" s="184"/>
      <c r="AO72" s="184"/>
      <c r="AP72" s="184"/>
      <c r="AQ72" s="184"/>
      <c r="AR72" s="184"/>
      <c r="AS72" s="184"/>
      <c r="AT72" s="184"/>
      <c r="AU72" s="184"/>
      <c r="AV72" s="184"/>
      <c r="AW72" s="184"/>
      <c r="AX72" s="184"/>
      <c r="AY72" s="184"/>
      <c r="AZ72" s="184"/>
      <c r="BA72" s="184"/>
      <c r="BB72" s="184"/>
      <c r="BC72" s="184"/>
      <c r="BD72" s="184"/>
      <c r="BE72" s="184"/>
      <c r="BF72" s="184"/>
      <c r="BG72" s="184"/>
      <c r="BH72" s="184"/>
      <c r="BI72" s="184"/>
      <c r="BJ72" s="184"/>
      <c r="BK72" s="283"/>
    </row>
    <row r="73" spans="1:63">
      <c r="C73" s="97"/>
      <c r="D73" s="330"/>
      <c r="E73" s="330"/>
      <c r="F73" s="330"/>
      <c r="G73" s="330"/>
      <c r="H73" s="98"/>
      <c r="I73" s="287"/>
      <c r="J73" s="262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 s="125" customFormat="1">
      <c r="A74" s="123"/>
      <c r="B74" s="123"/>
      <c r="C74" s="115" t="s">
        <v>17</v>
      </c>
      <c r="D74" s="334"/>
      <c r="E74" s="334"/>
      <c r="F74" s="334"/>
      <c r="G74" s="334"/>
      <c r="H74" s="113" t="s">
        <v>18</v>
      </c>
      <c r="I74" s="168">
        <f t="shared" ref="I74:I86" si="44">SUMIFS($N74:$AC74,$N$4:$AC$4,"W*")</f>
        <v>0</v>
      </c>
      <c r="J74" s="171">
        <f t="shared" ref="J74:J86" si="45">SUMIFS($N74:$AC74,$N$4:$AC$4,"F*")</f>
        <v>0</v>
      </c>
      <c r="K74" s="168">
        <f t="shared" ref="K74:K86" si="46">SUMIFS($N74:$AC74,$N$4:$AC$4,"B*")</f>
        <v>0</v>
      </c>
      <c r="L74" s="169"/>
      <c r="M74" s="268"/>
      <c r="N74" s="171">
        <f t="shared" ref="N74:N86" si="47">SUMIFS($AF74:$BJ74,$AF$3:$BJ$3,N$3)</f>
        <v>0</v>
      </c>
      <c r="O74" s="240">
        <f>SUM(O75:O76)</f>
        <v>0</v>
      </c>
      <c r="P74" s="240">
        <f>SUM(P75:P76)</f>
        <v>0</v>
      </c>
      <c r="Q74" s="171">
        <f t="shared" ref="Q74:Q86" si="48">SUMIFS($AF74:$BJ74,$AF$3:$BJ$3,Q$3)</f>
        <v>0</v>
      </c>
      <c r="R74" s="240">
        <f>SUM(R75:R76)</f>
        <v>0</v>
      </c>
      <c r="S74" s="240">
        <f>SUM(S75:S76)</f>
        <v>0</v>
      </c>
      <c r="T74" s="171">
        <f t="shared" ref="T74:T86" si="49">SUMIFS($AF74:$BJ74,$AF$3:$BJ$3,T$3)</f>
        <v>0</v>
      </c>
      <c r="U74" s="240">
        <f>SUM(U75:U76)</f>
        <v>0</v>
      </c>
      <c r="V74" s="240">
        <f>SUM(V75:V76)</f>
        <v>0</v>
      </c>
      <c r="W74" s="171">
        <f t="shared" ref="W74:W86" si="50">SUMIFS($AF74:$BJ74,$AF$3:$BJ$3,W$3)</f>
        <v>0</v>
      </c>
      <c r="X74" s="240">
        <f>SUM(X75:X76)</f>
        <v>0</v>
      </c>
      <c r="Y74" s="240">
        <f>SUM(Y75:Y76)</f>
        <v>0</v>
      </c>
      <c r="Z74" s="171">
        <f t="shared" ref="Z74:Z86" si="51">SUMIFS($AF74:$BJ74,$AF$3:$BJ$3,Z$3)</f>
        <v>0</v>
      </c>
      <c r="AA74" s="240">
        <f>SUM(AA75:AA76)</f>
        <v>0</v>
      </c>
      <c r="AB74" s="240">
        <f>SUM(AB75:AB76)</f>
        <v>0</v>
      </c>
      <c r="AC74" s="168"/>
      <c r="AD74" s="169"/>
      <c r="AE74" s="170" t="str">
        <f t="shared" ref="AE74:AE86" si="52">C74</f>
        <v>II</v>
      </c>
      <c r="AF74" s="171">
        <f>SUBTOTAL(9,AF75:AF76)</f>
        <v>0</v>
      </c>
      <c r="AG74" s="171">
        <f t="shared" ref="AG74:BJ74" si="53">SUBTOTAL(9,AG75:AG76)</f>
        <v>0</v>
      </c>
      <c r="AH74" s="171">
        <f t="shared" si="53"/>
        <v>0</v>
      </c>
      <c r="AI74" s="171">
        <f t="shared" si="53"/>
        <v>0</v>
      </c>
      <c r="AJ74" s="171">
        <f t="shared" si="53"/>
        <v>0</v>
      </c>
      <c r="AK74" s="171">
        <f t="shared" si="53"/>
        <v>0</v>
      </c>
      <c r="AL74" s="171">
        <f t="shared" si="53"/>
        <v>0</v>
      </c>
      <c r="AM74" s="171">
        <f t="shared" si="53"/>
        <v>0</v>
      </c>
      <c r="AN74" s="171">
        <f t="shared" si="53"/>
        <v>0</v>
      </c>
      <c r="AO74" s="171">
        <f t="shared" si="53"/>
        <v>0</v>
      </c>
      <c r="AP74" s="171">
        <f t="shared" si="53"/>
        <v>0</v>
      </c>
      <c r="AQ74" s="171">
        <f t="shared" si="53"/>
        <v>0</v>
      </c>
      <c r="AR74" s="171">
        <f t="shared" si="53"/>
        <v>0</v>
      </c>
      <c r="AS74" s="171">
        <f t="shared" si="53"/>
        <v>0</v>
      </c>
      <c r="AT74" s="171">
        <f t="shared" si="53"/>
        <v>0</v>
      </c>
      <c r="AU74" s="171">
        <f t="shared" si="53"/>
        <v>0</v>
      </c>
      <c r="AV74" s="171">
        <f t="shared" si="53"/>
        <v>0</v>
      </c>
      <c r="AW74" s="171">
        <f t="shared" si="53"/>
        <v>0</v>
      </c>
      <c r="AX74" s="171">
        <f t="shared" si="53"/>
        <v>0</v>
      </c>
      <c r="AY74" s="171">
        <f t="shared" si="53"/>
        <v>0</v>
      </c>
      <c r="AZ74" s="171">
        <f t="shared" si="53"/>
        <v>0</v>
      </c>
      <c r="BA74" s="171">
        <f t="shared" si="53"/>
        <v>0</v>
      </c>
      <c r="BB74" s="171">
        <f t="shared" si="53"/>
        <v>0</v>
      </c>
      <c r="BC74" s="171">
        <f t="shared" si="53"/>
        <v>0</v>
      </c>
      <c r="BD74" s="171">
        <f t="shared" si="53"/>
        <v>0</v>
      </c>
      <c r="BE74" s="171">
        <f t="shared" si="53"/>
        <v>0</v>
      </c>
      <c r="BF74" s="171">
        <f t="shared" si="53"/>
        <v>0</v>
      </c>
      <c r="BG74" s="171">
        <f t="shared" si="53"/>
        <v>0</v>
      </c>
      <c r="BH74" s="171">
        <f t="shared" si="53"/>
        <v>0</v>
      </c>
      <c r="BI74" s="171">
        <f t="shared" si="53"/>
        <v>0</v>
      </c>
      <c r="BJ74" s="171">
        <f t="shared" si="53"/>
        <v>0</v>
      </c>
      <c r="BK74" s="277"/>
    </row>
    <row r="75" spans="1:63" s="126" customFormat="1">
      <c r="A75" s="120"/>
      <c r="B75" s="120"/>
      <c r="C75" s="121" t="s">
        <v>249</v>
      </c>
      <c r="D75" s="329"/>
      <c r="E75" s="329"/>
      <c r="F75" s="329"/>
      <c r="G75" s="329"/>
      <c r="H75" s="122" t="s">
        <v>34</v>
      </c>
      <c r="I75" s="172">
        <f t="shared" si="44"/>
        <v>0</v>
      </c>
      <c r="J75" s="175">
        <f t="shared" si="45"/>
        <v>0</v>
      </c>
      <c r="K75" s="172">
        <f t="shared" si="46"/>
        <v>0</v>
      </c>
      <c r="L75" s="173"/>
      <c r="M75" s="269"/>
      <c r="N75" s="175">
        <f t="shared" si="47"/>
        <v>0</v>
      </c>
      <c r="O75" s="175">
        <f>SUMIFS(O79:O86,$H79:$H86,$H75)</f>
        <v>0</v>
      </c>
      <c r="P75" s="175">
        <f>SUMIFS(P79:P86,$H79:$H86,$H75)</f>
        <v>0</v>
      </c>
      <c r="Q75" s="175">
        <f t="shared" si="48"/>
        <v>0</v>
      </c>
      <c r="R75" s="175">
        <f>SUMIFS(R79:R86,$H79:$H86,$H75)</f>
        <v>0</v>
      </c>
      <c r="S75" s="175">
        <f>SUMIFS(S79:S86,$H79:$H86,$H75)</f>
        <v>0</v>
      </c>
      <c r="T75" s="175">
        <f t="shared" si="49"/>
        <v>0</v>
      </c>
      <c r="U75" s="175">
        <f>SUMIFS(U79:U86,$H79:$H86,$H75)</f>
        <v>0</v>
      </c>
      <c r="V75" s="175">
        <f>SUMIFS(V79:V86,$H79:$H86,$H75)</f>
        <v>0</v>
      </c>
      <c r="W75" s="175">
        <f t="shared" si="50"/>
        <v>0</v>
      </c>
      <c r="X75" s="175">
        <f>SUMIFS(X79:X86,$H79:$H86,$H75)</f>
        <v>0</v>
      </c>
      <c r="Y75" s="175">
        <f>SUMIFS(Y79:Y86,$H79:$H86,$H75)</f>
        <v>0</v>
      </c>
      <c r="Z75" s="175">
        <f t="shared" si="51"/>
        <v>0</v>
      </c>
      <c r="AA75" s="175">
        <f>SUMIFS(AA79:AA86,$H79:$H86,$H75)</f>
        <v>0</v>
      </c>
      <c r="AB75" s="175">
        <f>SUMIFS(AB79:AB86,$H79:$H86,$H75)</f>
        <v>0</v>
      </c>
      <c r="AC75" s="172"/>
      <c r="AD75" s="173"/>
      <c r="AE75" s="174" t="str">
        <f t="shared" si="52"/>
        <v>II.DC</v>
      </c>
      <c r="AF75" s="175">
        <f t="shared" ref="AF75:BJ75" si="54">SUMIFS(AF79:AF87,$H79:$H87,$H75)</f>
        <v>0</v>
      </c>
      <c r="AG75" s="175">
        <f t="shared" si="54"/>
        <v>0</v>
      </c>
      <c r="AH75" s="175">
        <f t="shared" si="54"/>
        <v>0</v>
      </c>
      <c r="AI75" s="175">
        <f t="shared" si="54"/>
        <v>0</v>
      </c>
      <c r="AJ75" s="175">
        <f t="shared" si="54"/>
        <v>0</v>
      </c>
      <c r="AK75" s="175">
        <f t="shared" si="54"/>
        <v>0</v>
      </c>
      <c r="AL75" s="175">
        <f t="shared" si="54"/>
        <v>0</v>
      </c>
      <c r="AM75" s="175">
        <f t="shared" si="54"/>
        <v>0</v>
      </c>
      <c r="AN75" s="175">
        <f t="shared" si="54"/>
        <v>0</v>
      </c>
      <c r="AO75" s="175">
        <f t="shared" si="54"/>
        <v>0</v>
      </c>
      <c r="AP75" s="175">
        <f t="shared" si="54"/>
        <v>0</v>
      </c>
      <c r="AQ75" s="175">
        <f t="shared" si="54"/>
        <v>0</v>
      </c>
      <c r="AR75" s="175">
        <f t="shared" si="54"/>
        <v>0</v>
      </c>
      <c r="AS75" s="175">
        <f t="shared" si="54"/>
        <v>0</v>
      </c>
      <c r="AT75" s="175">
        <f t="shared" si="54"/>
        <v>0</v>
      </c>
      <c r="AU75" s="175">
        <f t="shared" si="54"/>
        <v>0</v>
      </c>
      <c r="AV75" s="175">
        <f t="shared" si="54"/>
        <v>0</v>
      </c>
      <c r="AW75" s="175">
        <f t="shared" si="54"/>
        <v>0</v>
      </c>
      <c r="AX75" s="175">
        <f t="shared" si="54"/>
        <v>0</v>
      </c>
      <c r="AY75" s="175">
        <f t="shared" si="54"/>
        <v>0</v>
      </c>
      <c r="AZ75" s="175">
        <f t="shared" si="54"/>
        <v>0</v>
      </c>
      <c r="BA75" s="175">
        <f t="shared" si="54"/>
        <v>0</v>
      </c>
      <c r="BB75" s="175">
        <f t="shared" si="54"/>
        <v>0</v>
      </c>
      <c r="BC75" s="175">
        <f t="shared" si="54"/>
        <v>0</v>
      </c>
      <c r="BD75" s="175">
        <f t="shared" si="54"/>
        <v>0</v>
      </c>
      <c r="BE75" s="175">
        <f t="shared" si="54"/>
        <v>0</v>
      </c>
      <c r="BF75" s="175">
        <f t="shared" si="54"/>
        <v>0</v>
      </c>
      <c r="BG75" s="175">
        <f t="shared" si="54"/>
        <v>0</v>
      </c>
      <c r="BH75" s="175">
        <f t="shared" si="54"/>
        <v>0</v>
      </c>
      <c r="BI75" s="175">
        <f t="shared" si="54"/>
        <v>0</v>
      </c>
      <c r="BJ75" s="175">
        <f t="shared" si="54"/>
        <v>0</v>
      </c>
      <c r="BK75" s="278"/>
    </row>
    <row r="76" spans="1:63" s="126" customFormat="1">
      <c r="A76" s="120"/>
      <c r="B76" s="120"/>
      <c r="C76" s="121" t="s">
        <v>250</v>
      </c>
      <c r="D76" s="329"/>
      <c r="E76" s="329"/>
      <c r="F76" s="329"/>
      <c r="G76" s="329"/>
      <c r="H76" s="122" t="s">
        <v>32</v>
      </c>
      <c r="I76" s="172">
        <f t="shared" si="44"/>
        <v>0</v>
      </c>
      <c r="J76" s="175">
        <f t="shared" si="45"/>
        <v>0</v>
      </c>
      <c r="K76" s="172">
        <f t="shared" si="46"/>
        <v>0</v>
      </c>
      <c r="L76" s="173"/>
      <c r="M76" s="269"/>
      <c r="N76" s="175">
        <f t="shared" si="47"/>
        <v>0</v>
      </c>
      <c r="O76" s="175">
        <f>SUMIFS(O79:O86,$H79:$H86,$H76)</f>
        <v>0</v>
      </c>
      <c r="P76" s="175">
        <f>SUMIFS(P79:P86,$H79:$H86,$H76)</f>
        <v>0</v>
      </c>
      <c r="Q76" s="175">
        <f t="shared" si="48"/>
        <v>0</v>
      </c>
      <c r="R76" s="175">
        <f>SUMIFS(R79:R86,$H79:$H86,$H76)</f>
        <v>0</v>
      </c>
      <c r="S76" s="175">
        <f>SUMIFS(S79:S86,$H79:$H86,$H76)</f>
        <v>0</v>
      </c>
      <c r="T76" s="175">
        <f t="shared" si="49"/>
        <v>0</v>
      </c>
      <c r="U76" s="175">
        <f>SUMIFS(U79:U86,$H79:$H86,$H76)</f>
        <v>0</v>
      </c>
      <c r="V76" s="175">
        <f>SUMIFS(V79:V86,$H79:$H86,$H76)</f>
        <v>0</v>
      </c>
      <c r="W76" s="175">
        <f t="shared" si="50"/>
        <v>0</v>
      </c>
      <c r="X76" s="175">
        <f>SUMIFS(X79:X86,$H79:$H86,$H76)</f>
        <v>0</v>
      </c>
      <c r="Y76" s="175">
        <f>SUMIFS(Y79:Y86,$H79:$H86,$H76)</f>
        <v>0</v>
      </c>
      <c r="Z76" s="175">
        <f t="shared" si="51"/>
        <v>0</v>
      </c>
      <c r="AA76" s="175">
        <f>SUMIFS(AA79:AA86,$H79:$H86,$H76)</f>
        <v>0</v>
      </c>
      <c r="AB76" s="175">
        <f>SUMIFS(AB79:AB86,$H79:$H86,$H76)</f>
        <v>0</v>
      </c>
      <c r="AC76" s="172"/>
      <c r="AD76" s="173"/>
      <c r="AE76" s="174" t="str">
        <f t="shared" si="52"/>
        <v>II.IC</v>
      </c>
      <c r="AF76" s="175">
        <f t="shared" ref="AF76:BJ76" si="55">SUMIFS(AF79:AF87,$H79:$H87,$H76)</f>
        <v>0</v>
      </c>
      <c r="AG76" s="175">
        <f t="shared" si="55"/>
        <v>0</v>
      </c>
      <c r="AH76" s="175">
        <f t="shared" si="55"/>
        <v>0</v>
      </c>
      <c r="AI76" s="175">
        <f t="shared" si="55"/>
        <v>0</v>
      </c>
      <c r="AJ76" s="175">
        <f t="shared" si="55"/>
        <v>0</v>
      </c>
      <c r="AK76" s="175">
        <f t="shared" si="55"/>
        <v>0</v>
      </c>
      <c r="AL76" s="175">
        <f t="shared" si="55"/>
        <v>0</v>
      </c>
      <c r="AM76" s="175">
        <f t="shared" si="55"/>
        <v>0</v>
      </c>
      <c r="AN76" s="175">
        <f t="shared" si="55"/>
        <v>0</v>
      </c>
      <c r="AO76" s="175">
        <f t="shared" si="55"/>
        <v>0</v>
      </c>
      <c r="AP76" s="175">
        <f t="shared" si="55"/>
        <v>0</v>
      </c>
      <c r="AQ76" s="175">
        <f t="shared" si="55"/>
        <v>0</v>
      </c>
      <c r="AR76" s="175">
        <f t="shared" si="55"/>
        <v>0</v>
      </c>
      <c r="AS76" s="175">
        <f t="shared" si="55"/>
        <v>0</v>
      </c>
      <c r="AT76" s="175">
        <f t="shared" si="55"/>
        <v>0</v>
      </c>
      <c r="AU76" s="175">
        <f t="shared" si="55"/>
        <v>0</v>
      </c>
      <c r="AV76" s="175">
        <f t="shared" si="55"/>
        <v>0</v>
      </c>
      <c r="AW76" s="175">
        <f t="shared" si="55"/>
        <v>0</v>
      </c>
      <c r="AX76" s="175">
        <f t="shared" si="55"/>
        <v>0</v>
      </c>
      <c r="AY76" s="175">
        <f t="shared" si="55"/>
        <v>0</v>
      </c>
      <c r="AZ76" s="175">
        <f t="shared" si="55"/>
        <v>0</v>
      </c>
      <c r="BA76" s="175">
        <f t="shared" si="55"/>
        <v>0</v>
      </c>
      <c r="BB76" s="175">
        <f t="shared" si="55"/>
        <v>0</v>
      </c>
      <c r="BC76" s="175">
        <f t="shared" si="55"/>
        <v>0</v>
      </c>
      <c r="BD76" s="175">
        <f t="shared" si="55"/>
        <v>0</v>
      </c>
      <c r="BE76" s="175">
        <f t="shared" si="55"/>
        <v>0</v>
      </c>
      <c r="BF76" s="175">
        <f t="shared" si="55"/>
        <v>0</v>
      </c>
      <c r="BG76" s="175">
        <f t="shared" si="55"/>
        <v>0</v>
      </c>
      <c r="BH76" s="175">
        <f t="shared" si="55"/>
        <v>0</v>
      </c>
      <c r="BI76" s="175">
        <f t="shared" si="55"/>
        <v>0</v>
      </c>
      <c r="BJ76" s="175">
        <f t="shared" si="55"/>
        <v>0</v>
      </c>
      <c r="BK76" s="278"/>
    </row>
    <row r="77" spans="1:63" s="125" customFormat="1">
      <c r="A77" s="123"/>
      <c r="B77" s="123"/>
      <c r="C77" s="97" t="s">
        <v>68</v>
      </c>
      <c r="D77" s="330"/>
      <c r="E77" s="330"/>
      <c r="F77" s="330"/>
      <c r="G77" s="330"/>
      <c r="H77" s="98" t="s">
        <v>258</v>
      </c>
      <c r="I77" s="168">
        <f t="shared" si="44"/>
        <v>0</v>
      </c>
      <c r="J77" s="171">
        <f t="shared" si="45"/>
        <v>0</v>
      </c>
      <c r="K77" s="168">
        <f t="shared" si="46"/>
        <v>0</v>
      </c>
      <c r="L77" s="169"/>
      <c r="M77" s="268"/>
      <c r="N77" s="179">
        <f t="shared" si="47"/>
        <v>0</v>
      </c>
      <c r="O77" s="240">
        <f>SUBTOTAL(9,O78:O86)</f>
        <v>0</v>
      </c>
      <c r="P77" s="240">
        <f>SUBTOTAL(9,P78:P86)</f>
        <v>0</v>
      </c>
      <c r="Q77" s="171">
        <f t="shared" si="48"/>
        <v>0</v>
      </c>
      <c r="R77" s="240">
        <f>SUBTOTAL(9,R78:R86)</f>
        <v>0</v>
      </c>
      <c r="S77" s="240">
        <f>SUBTOTAL(9,S78:S86)</f>
        <v>0</v>
      </c>
      <c r="T77" s="171">
        <f t="shared" si="49"/>
        <v>0</v>
      </c>
      <c r="U77" s="240">
        <f>SUBTOTAL(9,U78:U86)</f>
        <v>0</v>
      </c>
      <c r="V77" s="240">
        <f>SUBTOTAL(9,V78:V86)</f>
        <v>0</v>
      </c>
      <c r="W77" s="171">
        <f t="shared" si="50"/>
        <v>0</v>
      </c>
      <c r="X77" s="240">
        <f>SUBTOTAL(9,X78:X86)</f>
        <v>0</v>
      </c>
      <c r="Y77" s="240">
        <f>SUBTOTAL(9,Y78:Y86)</f>
        <v>0</v>
      </c>
      <c r="Z77" s="171">
        <f t="shared" si="51"/>
        <v>0</v>
      </c>
      <c r="AA77" s="240">
        <f>SUBTOTAL(9,AA78:AA86)</f>
        <v>0</v>
      </c>
      <c r="AB77" s="240">
        <f>SUBTOTAL(9,AB78:AB86)</f>
        <v>0</v>
      </c>
      <c r="AC77" s="168"/>
      <c r="AD77" s="169"/>
      <c r="AE77" s="170" t="str">
        <f t="shared" si="52"/>
        <v>II.1</v>
      </c>
      <c r="AF77" s="171">
        <f>SUBTOTAL(9,AF78:AF86)</f>
        <v>0</v>
      </c>
      <c r="AG77" s="171">
        <f t="shared" ref="AG77:BJ77" si="56">SUBTOTAL(9,AG78:AG86)</f>
        <v>0</v>
      </c>
      <c r="AH77" s="171">
        <f t="shared" si="56"/>
        <v>0</v>
      </c>
      <c r="AI77" s="171">
        <f t="shared" si="56"/>
        <v>0</v>
      </c>
      <c r="AJ77" s="171">
        <f t="shared" si="56"/>
        <v>0</v>
      </c>
      <c r="AK77" s="171">
        <f t="shared" si="56"/>
        <v>0</v>
      </c>
      <c r="AL77" s="171">
        <f t="shared" si="56"/>
        <v>0</v>
      </c>
      <c r="AM77" s="171">
        <f t="shared" si="56"/>
        <v>0</v>
      </c>
      <c r="AN77" s="171">
        <f t="shared" si="56"/>
        <v>0</v>
      </c>
      <c r="AO77" s="171">
        <f t="shared" si="56"/>
        <v>0</v>
      </c>
      <c r="AP77" s="171">
        <f t="shared" si="56"/>
        <v>0</v>
      </c>
      <c r="AQ77" s="171">
        <f t="shared" si="56"/>
        <v>0</v>
      </c>
      <c r="AR77" s="171">
        <f t="shared" si="56"/>
        <v>0</v>
      </c>
      <c r="AS77" s="171">
        <f t="shared" si="56"/>
        <v>0</v>
      </c>
      <c r="AT77" s="171">
        <f t="shared" si="56"/>
        <v>0</v>
      </c>
      <c r="AU77" s="171">
        <f t="shared" si="56"/>
        <v>0</v>
      </c>
      <c r="AV77" s="171">
        <f t="shared" si="56"/>
        <v>0</v>
      </c>
      <c r="AW77" s="171">
        <f t="shared" si="56"/>
        <v>0</v>
      </c>
      <c r="AX77" s="171">
        <f t="shared" si="56"/>
        <v>0</v>
      </c>
      <c r="AY77" s="171">
        <f t="shared" si="56"/>
        <v>0</v>
      </c>
      <c r="AZ77" s="171">
        <f t="shared" si="56"/>
        <v>0</v>
      </c>
      <c r="BA77" s="171">
        <f t="shared" si="56"/>
        <v>0</v>
      </c>
      <c r="BB77" s="171">
        <f t="shared" si="56"/>
        <v>0</v>
      </c>
      <c r="BC77" s="171">
        <f t="shared" si="56"/>
        <v>0</v>
      </c>
      <c r="BD77" s="171">
        <f t="shared" si="56"/>
        <v>0</v>
      </c>
      <c r="BE77" s="171">
        <f t="shared" si="56"/>
        <v>0</v>
      </c>
      <c r="BF77" s="171">
        <f t="shared" si="56"/>
        <v>0</v>
      </c>
      <c r="BG77" s="171">
        <f t="shared" si="56"/>
        <v>0</v>
      </c>
      <c r="BH77" s="171">
        <f t="shared" si="56"/>
        <v>0</v>
      </c>
      <c r="BI77" s="171">
        <f t="shared" si="56"/>
        <v>0</v>
      </c>
      <c r="BJ77" s="171">
        <f t="shared" si="56"/>
        <v>0</v>
      </c>
      <c r="BK77" s="277"/>
    </row>
    <row r="78" spans="1:63" s="125" customFormat="1">
      <c r="A78" s="123"/>
      <c r="B78" s="123"/>
      <c r="C78" s="97" t="s">
        <v>70</v>
      </c>
      <c r="D78" s="330"/>
      <c r="E78" s="330"/>
      <c r="F78" s="330"/>
      <c r="G78" s="330"/>
      <c r="H78" s="124"/>
      <c r="I78" s="168">
        <f t="shared" si="44"/>
        <v>0</v>
      </c>
      <c r="J78" s="171">
        <f t="shared" si="45"/>
        <v>0</v>
      </c>
      <c r="K78" s="168">
        <f t="shared" si="46"/>
        <v>0</v>
      </c>
      <c r="L78" s="169"/>
      <c r="M78" s="268"/>
      <c r="N78" s="171">
        <f t="shared" si="47"/>
        <v>0</v>
      </c>
      <c r="O78" s="240"/>
      <c r="P78" s="240"/>
      <c r="Q78" s="171">
        <f t="shared" si="48"/>
        <v>0</v>
      </c>
      <c r="R78" s="240"/>
      <c r="S78" s="240"/>
      <c r="T78" s="171">
        <f t="shared" si="49"/>
        <v>0</v>
      </c>
      <c r="U78" s="240"/>
      <c r="V78" s="240"/>
      <c r="W78" s="171">
        <f t="shared" si="50"/>
        <v>0</v>
      </c>
      <c r="X78" s="240"/>
      <c r="Y78" s="240"/>
      <c r="Z78" s="171">
        <f t="shared" si="51"/>
        <v>0</v>
      </c>
      <c r="AA78" s="240"/>
      <c r="AB78" s="240"/>
      <c r="AC78" s="168"/>
      <c r="AD78" s="169"/>
      <c r="AE78" s="170" t="str">
        <f t="shared" si="52"/>
        <v>II.1.1</v>
      </c>
      <c r="AF78" s="171"/>
      <c r="AG78" s="171"/>
      <c r="AH78" s="171"/>
      <c r="AI78" s="171"/>
      <c r="AJ78" s="171"/>
      <c r="AK78" s="171"/>
      <c r="AL78" s="171"/>
      <c r="AM78" s="171"/>
      <c r="AN78" s="171"/>
      <c r="AO78" s="171"/>
      <c r="AP78" s="171"/>
      <c r="AQ78" s="171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277"/>
    </row>
    <row r="79" spans="1:63" s="125" customFormat="1">
      <c r="A79" s="123"/>
      <c r="B79" s="123"/>
      <c r="C79" s="99" t="s">
        <v>71</v>
      </c>
      <c r="D79" s="331"/>
      <c r="E79" s="331"/>
      <c r="F79" s="331"/>
      <c r="G79" s="331"/>
      <c r="H79" s="100" t="s">
        <v>34</v>
      </c>
      <c r="I79" s="168">
        <f t="shared" si="44"/>
        <v>0</v>
      </c>
      <c r="J79" s="171">
        <f t="shared" si="45"/>
        <v>0</v>
      </c>
      <c r="K79" s="168">
        <f t="shared" si="46"/>
        <v>0</v>
      </c>
      <c r="L79" s="169"/>
      <c r="M79" s="268"/>
      <c r="N79" s="171">
        <f t="shared" si="47"/>
        <v>0</v>
      </c>
      <c r="O79" s="240">
        <f>SUBTOTAL(9,O80:O81)</f>
        <v>0</v>
      </c>
      <c r="P79" s="240">
        <f>SUBTOTAL(9,P80:P81)</f>
        <v>0</v>
      </c>
      <c r="Q79" s="171">
        <f t="shared" si="48"/>
        <v>0</v>
      </c>
      <c r="R79" s="240">
        <f>SUBTOTAL(9,R80:R81)</f>
        <v>0</v>
      </c>
      <c r="S79" s="240">
        <f>SUBTOTAL(9,S80:S81)</f>
        <v>0</v>
      </c>
      <c r="T79" s="171">
        <f t="shared" si="49"/>
        <v>0</v>
      </c>
      <c r="U79" s="240">
        <f>SUBTOTAL(9,U80:U81)</f>
        <v>0</v>
      </c>
      <c r="V79" s="240">
        <f>SUBTOTAL(9,V80:V81)</f>
        <v>0</v>
      </c>
      <c r="W79" s="171">
        <f t="shared" si="50"/>
        <v>0</v>
      </c>
      <c r="X79" s="240">
        <f>SUBTOTAL(9,X80:X81)</f>
        <v>0</v>
      </c>
      <c r="Y79" s="240">
        <f>SUBTOTAL(9,Y80:Y81)</f>
        <v>0</v>
      </c>
      <c r="Z79" s="171">
        <f t="shared" si="51"/>
        <v>0</v>
      </c>
      <c r="AA79" s="240">
        <f>SUBTOTAL(9,AA80:AA81)</f>
        <v>0</v>
      </c>
      <c r="AB79" s="240">
        <f>SUBTOTAL(9,AB80:AB81)</f>
        <v>0</v>
      </c>
      <c r="AC79" s="168"/>
      <c r="AD79" s="169"/>
      <c r="AE79" s="170" t="str">
        <f t="shared" si="52"/>
        <v>II.1.1.1</v>
      </c>
      <c r="AF79" s="171">
        <f t="shared" ref="AF79:BJ79" si="57">SUBTOTAL(9,AF80:AF81)</f>
        <v>0</v>
      </c>
      <c r="AG79" s="171">
        <f t="shared" si="57"/>
        <v>0</v>
      </c>
      <c r="AH79" s="171">
        <f t="shared" si="57"/>
        <v>0</v>
      </c>
      <c r="AI79" s="171">
        <f t="shared" si="57"/>
        <v>0</v>
      </c>
      <c r="AJ79" s="171">
        <f t="shared" si="57"/>
        <v>0</v>
      </c>
      <c r="AK79" s="171">
        <f t="shared" si="57"/>
        <v>0</v>
      </c>
      <c r="AL79" s="171">
        <f t="shared" si="57"/>
        <v>0</v>
      </c>
      <c r="AM79" s="171">
        <f t="shared" si="57"/>
        <v>0</v>
      </c>
      <c r="AN79" s="171">
        <f t="shared" si="57"/>
        <v>0</v>
      </c>
      <c r="AO79" s="171">
        <f t="shared" si="57"/>
        <v>0</v>
      </c>
      <c r="AP79" s="171">
        <f t="shared" si="57"/>
        <v>0</v>
      </c>
      <c r="AQ79" s="171">
        <f t="shared" si="57"/>
        <v>0</v>
      </c>
      <c r="AR79" s="171">
        <f t="shared" si="57"/>
        <v>0</v>
      </c>
      <c r="AS79" s="171">
        <f t="shared" si="57"/>
        <v>0</v>
      </c>
      <c r="AT79" s="171">
        <f t="shared" si="57"/>
        <v>0</v>
      </c>
      <c r="AU79" s="171">
        <f t="shared" si="57"/>
        <v>0</v>
      </c>
      <c r="AV79" s="171">
        <f t="shared" si="57"/>
        <v>0</v>
      </c>
      <c r="AW79" s="171">
        <f t="shared" si="57"/>
        <v>0</v>
      </c>
      <c r="AX79" s="171">
        <f t="shared" si="57"/>
        <v>0</v>
      </c>
      <c r="AY79" s="171">
        <f t="shared" si="57"/>
        <v>0</v>
      </c>
      <c r="AZ79" s="171">
        <f t="shared" si="57"/>
        <v>0</v>
      </c>
      <c r="BA79" s="171">
        <f t="shared" si="57"/>
        <v>0</v>
      </c>
      <c r="BB79" s="171">
        <f t="shared" si="57"/>
        <v>0</v>
      </c>
      <c r="BC79" s="171">
        <f t="shared" si="57"/>
        <v>0</v>
      </c>
      <c r="BD79" s="171">
        <f t="shared" si="57"/>
        <v>0</v>
      </c>
      <c r="BE79" s="171">
        <f t="shared" si="57"/>
        <v>0</v>
      </c>
      <c r="BF79" s="171">
        <f t="shared" si="57"/>
        <v>0</v>
      </c>
      <c r="BG79" s="171">
        <f t="shared" si="57"/>
        <v>0</v>
      </c>
      <c r="BH79" s="171">
        <f t="shared" si="57"/>
        <v>0</v>
      </c>
      <c r="BI79" s="171">
        <f t="shared" si="57"/>
        <v>0</v>
      </c>
      <c r="BJ79" s="171">
        <f t="shared" si="57"/>
        <v>0</v>
      </c>
      <c r="BK79" s="277"/>
    </row>
    <row r="80" spans="1:63">
      <c r="C80" s="101" t="s">
        <v>72</v>
      </c>
      <c r="D80" s="332"/>
      <c r="E80" s="332"/>
      <c r="F80" s="332"/>
      <c r="G80" s="332"/>
      <c r="H80" s="114" t="s">
        <v>36</v>
      </c>
      <c r="I80" s="176">
        <f t="shared" si="44"/>
        <v>0</v>
      </c>
      <c r="J80" s="179">
        <f t="shared" si="45"/>
        <v>0</v>
      </c>
      <c r="K80" s="176">
        <f t="shared" si="46"/>
        <v>0</v>
      </c>
      <c r="L80" s="177"/>
      <c r="M80" s="270"/>
      <c r="N80" s="179">
        <f t="shared" si="47"/>
        <v>0</v>
      </c>
      <c r="O80" s="241"/>
      <c r="P80" s="241"/>
      <c r="Q80" s="179">
        <f t="shared" si="48"/>
        <v>0</v>
      </c>
      <c r="R80" s="241"/>
      <c r="S80" s="241"/>
      <c r="T80" s="179">
        <f t="shared" si="49"/>
        <v>0</v>
      </c>
      <c r="U80" s="241"/>
      <c r="V80" s="241"/>
      <c r="W80" s="179">
        <f t="shared" si="50"/>
        <v>0</v>
      </c>
      <c r="X80" s="241"/>
      <c r="Y80" s="241"/>
      <c r="Z80" s="179">
        <f t="shared" si="51"/>
        <v>0</v>
      </c>
      <c r="AA80" s="241"/>
      <c r="AB80" s="241"/>
      <c r="AC80" s="176"/>
      <c r="AD80" s="177"/>
      <c r="AE80" s="178" t="str">
        <f t="shared" si="52"/>
        <v>II.1.1.1.1</v>
      </c>
      <c r="AF80" s="179"/>
      <c r="AG80" s="179"/>
      <c r="AH80" s="179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279"/>
    </row>
    <row r="81" spans="1:63">
      <c r="C81" s="101" t="s">
        <v>73</v>
      </c>
      <c r="D81" s="332"/>
      <c r="E81" s="332"/>
      <c r="F81" s="332"/>
      <c r="G81" s="332"/>
      <c r="H81" s="114" t="s">
        <v>44</v>
      </c>
      <c r="I81" s="176">
        <f t="shared" si="44"/>
        <v>0</v>
      </c>
      <c r="J81" s="179">
        <f t="shared" si="45"/>
        <v>0</v>
      </c>
      <c r="K81" s="176">
        <f t="shared" si="46"/>
        <v>0</v>
      </c>
      <c r="L81" s="177"/>
      <c r="M81" s="270"/>
      <c r="N81" s="179">
        <f t="shared" si="47"/>
        <v>0</v>
      </c>
      <c r="O81" s="241"/>
      <c r="P81" s="241"/>
      <c r="Q81" s="179">
        <f t="shared" si="48"/>
        <v>0</v>
      </c>
      <c r="R81" s="241"/>
      <c r="S81" s="241"/>
      <c r="T81" s="179">
        <f t="shared" si="49"/>
        <v>0</v>
      </c>
      <c r="U81" s="241"/>
      <c r="V81" s="241"/>
      <c r="W81" s="179">
        <f t="shared" si="50"/>
        <v>0</v>
      </c>
      <c r="X81" s="241"/>
      <c r="Y81" s="241"/>
      <c r="Z81" s="179">
        <f t="shared" si="51"/>
        <v>0</v>
      </c>
      <c r="AA81" s="241"/>
      <c r="AB81" s="241"/>
      <c r="AC81" s="176"/>
      <c r="AD81" s="177"/>
      <c r="AE81" s="178" t="str">
        <f t="shared" si="52"/>
        <v>II.1.1.1.2</v>
      </c>
      <c r="AF81" s="179"/>
      <c r="AG81" s="179"/>
      <c r="AH81" s="179"/>
      <c r="AI81" s="179"/>
      <c r="AJ81" s="179"/>
      <c r="AK81" s="179"/>
      <c r="AL81" s="179"/>
      <c r="AM81" s="179"/>
      <c r="AN81" s="179"/>
      <c r="AO81" s="179"/>
      <c r="AP81" s="179"/>
      <c r="AQ81" s="179"/>
      <c r="AR81" s="179"/>
      <c r="AS81" s="179"/>
      <c r="AT81" s="179"/>
      <c r="AU81" s="179"/>
      <c r="AV81" s="179"/>
      <c r="AW81" s="179"/>
      <c r="AX81" s="179"/>
      <c r="AY81" s="179"/>
      <c r="AZ81" s="179"/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279"/>
    </row>
    <row r="82" spans="1:63" s="125" customFormat="1">
      <c r="A82" s="123"/>
      <c r="B82" s="123"/>
      <c r="C82" s="99" t="s">
        <v>74</v>
      </c>
      <c r="D82" s="331"/>
      <c r="E82" s="331"/>
      <c r="F82" s="331"/>
      <c r="G82" s="331"/>
      <c r="H82" s="100" t="s">
        <v>32</v>
      </c>
      <c r="I82" s="168">
        <f t="shared" si="44"/>
        <v>0</v>
      </c>
      <c r="J82" s="171">
        <f t="shared" si="45"/>
        <v>0</v>
      </c>
      <c r="K82" s="168">
        <f t="shared" si="46"/>
        <v>0</v>
      </c>
      <c r="L82" s="169"/>
      <c r="M82" s="268"/>
      <c r="N82" s="171">
        <f t="shared" si="47"/>
        <v>0</v>
      </c>
      <c r="O82" s="240">
        <f>SUBTOTAL(9,O83:O86)</f>
        <v>0</v>
      </c>
      <c r="P82" s="240">
        <f>SUBTOTAL(9,P83:P86)</f>
        <v>0</v>
      </c>
      <c r="Q82" s="171">
        <f t="shared" si="48"/>
        <v>0</v>
      </c>
      <c r="R82" s="240">
        <f>SUBTOTAL(9,R83:R86)</f>
        <v>0</v>
      </c>
      <c r="S82" s="240">
        <f>SUBTOTAL(9,S83:S86)</f>
        <v>0</v>
      </c>
      <c r="T82" s="171">
        <f t="shared" si="49"/>
        <v>0</v>
      </c>
      <c r="U82" s="240">
        <f>SUBTOTAL(9,U83:U86)</f>
        <v>0</v>
      </c>
      <c r="V82" s="240">
        <f>SUBTOTAL(9,V83:V86)</f>
        <v>0</v>
      </c>
      <c r="W82" s="171">
        <f t="shared" si="50"/>
        <v>0</v>
      </c>
      <c r="X82" s="240">
        <f>SUBTOTAL(9,X83:X86)</f>
        <v>0</v>
      </c>
      <c r="Y82" s="240">
        <f>SUBTOTAL(9,Y83:Y86)</f>
        <v>0</v>
      </c>
      <c r="Z82" s="171">
        <f t="shared" si="51"/>
        <v>0</v>
      </c>
      <c r="AA82" s="240">
        <f>SUBTOTAL(9,AA83:AA86)</f>
        <v>0</v>
      </c>
      <c r="AB82" s="240">
        <f>SUBTOTAL(9,AB83:AB86)</f>
        <v>0</v>
      </c>
      <c r="AC82" s="168"/>
      <c r="AD82" s="169"/>
      <c r="AE82" s="170" t="str">
        <f t="shared" si="52"/>
        <v>II.1.1.2</v>
      </c>
      <c r="AF82" s="171">
        <f>SUBTOTAL(9,AF83:AF86)</f>
        <v>0</v>
      </c>
      <c r="AG82" s="171">
        <f t="shared" ref="AG82:BJ82" si="58">SUBTOTAL(9,AG83:AG86)</f>
        <v>0</v>
      </c>
      <c r="AH82" s="171">
        <f t="shared" si="58"/>
        <v>0</v>
      </c>
      <c r="AI82" s="171">
        <f t="shared" si="58"/>
        <v>0</v>
      </c>
      <c r="AJ82" s="171">
        <f t="shared" si="58"/>
        <v>0</v>
      </c>
      <c r="AK82" s="171">
        <f t="shared" si="58"/>
        <v>0</v>
      </c>
      <c r="AL82" s="171">
        <f t="shared" si="58"/>
        <v>0</v>
      </c>
      <c r="AM82" s="171">
        <f t="shared" si="58"/>
        <v>0</v>
      </c>
      <c r="AN82" s="171">
        <f t="shared" si="58"/>
        <v>0</v>
      </c>
      <c r="AO82" s="171">
        <f t="shared" si="58"/>
        <v>0</v>
      </c>
      <c r="AP82" s="171">
        <f t="shared" si="58"/>
        <v>0</v>
      </c>
      <c r="AQ82" s="171">
        <f t="shared" si="58"/>
        <v>0</v>
      </c>
      <c r="AR82" s="171">
        <f t="shared" si="58"/>
        <v>0</v>
      </c>
      <c r="AS82" s="171">
        <f t="shared" si="58"/>
        <v>0</v>
      </c>
      <c r="AT82" s="171">
        <f t="shared" si="58"/>
        <v>0</v>
      </c>
      <c r="AU82" s="171">
        <f t="shared" si="58"/>
        <v>0</v>
      </c>
      <c r="AV82" s="171">
        <f t="shared" si="58"/>
        <v>0</v>
      </c>
      <c r="AW82" s="171">
        <f t="shared" si="58"/>
        <v>0</v>
      </c>
      <c r="AX82" s="171">
        <f t="shared" si="58"/>
        <v>0</v>
      </c>
      <c r="AY82" s="171">
        <f t="shared" si="58"/>
        <v>0</v>
      </c>
      <c r="AZ82" s="171">
        <f t="shared" si="58"/>
        <v>0</v>
      </c>
      <c r="BA82" s="171">
        <f t="shared" si="58"/>
        <v>0</v>
      </c>
      <c r="BB82" s="171">
        <f t="shared" si="58"/>
        <v>0</v>
      </c>
      <c r="BC82" s="171">
        <f t="shared" si="58"/>
        <v>0</v>
      </c>
      <c r="BD82" s="171">
        <f t="shared" si="58"/>
        <v>0</v>
      </c>
      <c r="BE82" s="171">
        <f t="shared" si="58"/>
        <v>0</v>
      </c>
      <c r="BF82" s="171">
        <f t="shared" si="58"/>
        <v>0</v>
      </c>
      <c r="BG82" s="171">
        <f t="shared" si="58"/>
        <v>0</v>
      </c>
      <c r="BH82" s="171">
        <f t="shared" si="58"/>
        <v>0</v>
      </c>
      <c r="BI82" s="171">
        <f t="shared" si="58"/>
        <v>0</v>
      </c>
      <c r="BJ82" s="171">
        <f t="shared" si="58"/>
        <v>0</v>
      </c>
      <c r="BK82" s="277"/>
    </row>
    <row r="83" spans="1:63">
      <c r="C83" s="101" t="s">
        <v>75</v>
      </c>
      <c r="D83" s="332"/>
      <c r="E83" s="332"/>
      <c r="F83" s="332"/>
      <c r="G83" s="332"/>
      <c r="H83" s="114" t="s">
        <v>45</v>
      </c>
      <c r="I83" s="176">
        <f t="shared" si="44"/>
        <v>0</v>
      </c>
      <c r="J83" s="179">
        <f t="shared" si="45"/>
        <v>0</v>
      </c>
      <c r="K83" s="176">
        <f t="shared" si="46"/>
        <v>0</v>
      </c>
      <c r="L83" s="177"/>
      <c r="M83" s="270"/>
      <c r="N83" s="179">
        <f t="shared" si="47"/>
        <v>0</v>
      </c>
      <c r="O83" s="241"/>
      <c r="P83" s="241"/>
      <c r="Q83" s="179">
        <f t="shared" si="48"/>
        <v>0</v>
      </c>
      <c r="R83" s="241"/>
      <c r="S83" s="241"/>
      <c r="T83" s="179">
        <f t="shared" si="49"/>
        <v>0</v>
      </c>
      <c r="U83" s="241"/>
      <c r="V83" s="241"/>
      <c r="W83" s="179">
        <f t="shared" si="50"/>
        <v>0</v>
      </c>
      <c r="X83" s="241"/>
      <c r="Y83" s="241"/>
      <c r="Z83" s="179">
        <f t="shared" si="51"/>
        <v>0</v>
      </c>
      <c r="AA83" s="241"/>
      <c r="AB83" s="241"/>
      <c r="AC83" s="176"/>
      <c r="AD83" s="177"/>
      <c r="AE83" s="178" t="str">
        <f t="shared" si="52"/>
        <v>II.1.1.2.1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76</v>
      </c>
      <c r="D84" s="332"/>
      <c r="E84" s="332"/>
      <c r="F84" s="332"/>
      <c r="G84" s="332"/>
      <c r="H84" s="114" t="s">
        <v>46</v>
      </c>
      <c r="I84" s="176">
        <f t="shared" si="44"/>
        <v>0</v>
      </c>
      <c r="J84" s="179">
        <f t="shared" si="45"/>
        <v>0</v>
      </c>
      <c r="K84" s="176">
        <f t="shared" si="46"/>
        <v>0</v>
      </c>
      <c r="L84" s="177"/>
      <c r="M84" s="270"/>
      <c r="N84" s="179">
        <f t="shared" si="47"/>
        <v>0</v>
      </c>
      <c r="O84" s="241"/>
      <c r="P84" s="241"/>
      <c r="Q84" s="179">
        <f t="shared" si="48"/>
        <v>0</v>
      </c>
      <c r="R84" s="241"/>
      <c r="S84" s="241"/>
      <c r="T84" s="179">
        <f t="shared" si="49"/>
        <v>0</v>
      </c>
      <c r="U84" s="241"/>
      <c r="V84" s="241"/>
      <c r="W84" s="179">
        <f t="shared" si="50"/>
        <v>0</v>
      </c>
      <c r="X84" s="241"/>
      <c r="Y84" s="241"/>
      <c r="Z84" s="179">
        <f t="shared" si="51"/>
        <v>0</v>
      </c>
      <c r="AA84" s="241"/>
      <c r="AB84" s="241"/>
      <c r="AC84" s="176"/>
      <c r="AD84" s="177"/>
      <c r="AE84" s="178" t="str">
        <f t="shared" si="52"/>
        <v>II.1.1.2.2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>
      <c r="C85" s="101" t="s">
        <v>77</v>
      </c>
      <c r="D85" s="332"/>
      <c r="E85" s="332"/>
      <c r="F85" s="332"/>
      <c r="G85" s="332"/>
      <c r="H85" s="114" t="s">
        <v>33</v>
      </c>
      <c r="I85" s="176">
        <f t="shared" si="44"/>
        <v>0</v>
      </c>
      <c r="J85" s="179">
        <f t="shared" si="45"/>
        <v>0</v>
      </c>
      <c r="K85" s="176">
        <f t="shared" si="46"/>
        <v>0</v>
      </c>
      <c r="L85" s="177"/>
      <c r="M85" s="270"/>
      <c r="N85" s="179">
        <f t="shared" si="47"/>
        <v>0</v>
      </c>
      <c r="O85" s="241"/>
      <c r="P85" s="241"/>
      <c r="Q85" s="179">
        <f t="shared" si="48"/>
        <v>0</v>
      </c>
      <c r="R85" s="241"/>
      <c r="S85" s="241"/>
      <c r="T85" s="179">
        <f t="shared" si="49"/>
        <v>0</v>
      </c>
      <c r="U85" s="241"/>
      <c r="V85" s="241"/>
      <c r="W85" s="179">
        <f t="shared" si="50"/>
        <v>0</v>
      </c>
      <c r="X85" s="241"/>
      <c r="Y85" s="241"/>
      <c r="Z85" s="179">
        <f t="shared" si="51"/>
        <v>0</v>
      </c>
      <c r="AA85" s="241"/>
      <c r="AB85" s="241"/>
      <c r="AC85" s="176"/>
      <c r="AD85" s="177"/>
      <c r="AE85" s="178" t="str">
        <f t="shared" si="52"/>
        <v>II.1.1.2.3</v>
      </c>
      <c r="AF85" s="179"/>
      <c r="AG85" s="179"/>
      <c r="AH85" s="179"/>
      <c r="AI85" s="179"/>
      <c r="AJ85" s="179"/>
      <c r="AK85" s="179"/>
      <c r="AL85" s="179"/>
      <c r="AM85" s="179"/>
      <c r="AN85" s="179"/>
      <c r="AO85" s="179"/>
      <c r="AP85" s="179"/>
      <c r="AQ85" s="179"/>
      <c r="AR85" s="179"/>
      <c r="AS85" s="179"/>
      <c r="AT85" s="179"/>
      <c r="AU85" s="179"/>
      <c r="AV85" s="179"/>
      <c r="AW85" s="179"/>
      <c r="AX85" s="179"/>
      <c r="AY85" s="179"/>
      <c r="AZ85" s="179"/>
      <c r="BA85" s="179"/>
      <c r="BB85" s="179"/>
      <c r="BC85" s="179"/>
      <c r="BD85" s="179"/>
      <c r="BE85" s="179"/>
      <c r="BF85" s="179"/>
      <c r="BG85" s="179"/>
      <c r="BH85" s="179"/>
      <c r="BI85" s="179"/>
      <c r="BJ85" s="179"/>
      <c r="BK85" s="279"/>
    </row>
    <row r="86" spans="1:63">
      <c r="C86" s="101" t="s">
        <v>78</v>
      </c>
      <c r="D86" s="332"/>
      <c r="E86" s="332"/>
      <c r="F86" s="332"/>
      <c r="G86" s="332"/>
      <c r="H86" s="114" t="s">
        <v>35</v>
      </c>
      <c r="I86" s="176">
        <f t="shared" si="44"/>
        <v>0</v>
      </c>
      <c r="J86" s="179">
        <f t="shared" si="45"/>
        <v>0</v>
      </c>
      <c r="K86" s="176">
        <f t="shared" si="46"/>
        <v>0</v>
      </c>
      <c r="L86" s="177"/>
      <c r="M86" s="270"/>
      <c r="N86" s="179">
        <f t="shared" si="47"/>
        <v>0</v>
      </c>
      <c r="O86" s="241"/>
      <c r="P86" s="241"/>
      <c r="Q86" s="179">
        <f t="shared" si="48"/>
        <v>0</v>
      </c>
      <c r="R86" s="241"/>
      <c r="S86" s="241"/>
      <c r="T86" s="179">
        <f t="shared" si="49"/>
        <v>0</v>
      </c>
      <c r="U86" s="241"/>
      <c r="V86" s="241"/>
      <c r="W86" s="179">
        <f t="shared" si="50"/>
        <v>0</v>
      </c>
      <c r="X86" s="241"/>
      <c r="Y86" s="241"/>
      <c r="Z86" s="179">
        <f t="shared" si="51"/>
        <v>0</v>
      </c>
      <c r="AA86" s="241"/>
      <c r="AB86" s="241"/>
      <c r="AC86" s="176"/>
      <c r="AD86" s="177"/>
      <c r="AE86" s="178" t="str">
        <f t="shared" si="52"/>
        <v>II.1.1.2.4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/>
      <c r="D87" s="332"/>
      <c r="E87" s="332"/>
      <c r="F87" s="332"/>
      <c r="G87" s="332"/>
      <c r="H87" s="114"/>
      <c r="I87" s="286"/>
      <c r="J87" s="261"/>
      <c r="K87" s="176"/>
      <c r="L87" s="177"/>
      <c r="M87" s="270"/>
      <c r="N87" s="179"/>
      <c r="O87" s="241"/>
      <c r="P87" s="241"/>
      <c r="Q87" s="179"/>
      <c r="R87" s="241"/>
      <c r="S87" s="241"/>
      <c r="T87" s="179"/>
      <c r="U87" s="241"/>
      <c r="V87" s="241"/>
      <c r="W87" s="179"/>
      <c r="X87" s="241"/>
      <c r="Y87" s="241"/>
      <c r="Z87" s="179"/>
      <c r="AA87" s="241"/>
      <c r="AB87" s="241"/>
      <c r="AC87" s="176"/>
      <c r="AD87" s="177"/>
      <c r="AE87" s="178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18"/>
      <c r="D88" s="333"/>
      <c r="E88" s="333"/>
      <c r="F88" s="333"/>
      <c r="G88" s="333"/>
      <c r="H88" s="119"/>
      <c r="I88" s="180"/>
      <c r="J88" s="260"/>
      <c r="K88" s="180"/>
      <c r="L88" s="177"/>
      <c r="M88" s="276"/>
      <c r="N88" s="181"/>
      <c r="O88" s="242"/>
      <c r="P88" s="242"/>
      <c r="Q88" s="181"/>
      <c r="R88" s="242"/>
      <c r="S88" s="242"/>
      <c r="T88" s="181"/>
      <c r="U88" s="242"/>
      <c r="V88" s="242"/>
      <c r="W88" s="181"/>
      <c r="X88" s="242"/>
      <c r="Y88" s="242"/>
      <c r="Z88" s="181"/>
      <c r="AA88" s="242"/>
      <c r="AB88" s="242"/>
      <c r="AC88" s="182"/>
      <c r="AD88" s="177"/>
      <c r="AE88" s="183"/>
      <c r="AF88" s="184"/>
      <c r="AG88" s="184"/>
      <c r="AH88" s="184"/>
      <c r="AI88" s="184"/>
      <c r="AJ88" s="184"/>
      <c r="AK88" s="184"/>
      <c r="AL88" s="184"/>
      <c r="AM88" s="184"/>
      <c r="AN88" s="184"/>
      <c r="AO88" s="184"/>
      <c r="AP88" s="184"/>
      <c r="AQ88" s="184"/>
      <c r="AR88" s="184"/>
      <c r="AS88" s="184"/>
      <c r="AT88" s="184"/>
      <c r="AU88" s="184"/>
      <c r="AV88" s="184"/>
      <c r="AW88" s="184"/>
      <c r="AX88" s="184"/>
      <c r="AY88" s="184"/>
      <c r="AZ88" s="184"/>
      <c r="BA88" s="184"/>
      <c r="BB88" s="184"/>
      <c r="BC88" s="184"/>
      <c r="BD88" s="184"/>
      <c r="BE88" s="184"/>
      <c r="BF88" s="184"/>
      <c r="BG88" s="184"/>
      <c r="BH88" s="184"/>
      <c r="BI88" s="184"/>
      <c r="BJ88" s="184"/>
      <c r="BK88" s="279"/>
    </row>
    <row r="89" spans="1:63">
      <c r="C89" s="99"/>
      <c r="D89" s="331"/>
      <c r="E89" s="331"/>
      <c r="F89" s="331"/>
      <c r="G89" s="331"/>
      <c r="H89" s="100"/>
      <c r="I89" s="287"/>
      <c r="J89" s="262"/>
      <c r="K89" s="176"/>
      <c r="L89" s="177"/>
      <c r="M89" s="270"/>
      <c r="N89" s="179"/>
      <c r="O89" s="241"/>
      <c r="P89" s="241"/>
      <c r="Q89" s="179"/>
      <c r="R89" s="241"/>
      <c r="S89" s="241"/>
      <c r="T89" s="179"/>
      <c r="U89" s="241"/>
      <c r="V89" s="241"/>
      <c r="W89" s="179"/>
      <c r="X89" s="241"/>
      <c r="Y89" s="241"/>
      <c r="Z89" s="179"/>
      <c r="AA89" s="241"/>
      <c r="AB89" s="241"/>
      <c r="AC89" s="176"/>
      <c r="AD89" s="177"/>
      <c r="AE89" s="178"/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 s="125" customFormat="1">
      <c r="A90" s="123"/>
      <c r="B90" s="123"/>
      <c r="C90" s="115" t="s">
        <v>86</v>
      </c>
      <c r="D90" s="334"/>
      <c r="E90" s="334"/>
      <c r="F90" s="334"/>
      <c r="G90" s="334"/>
      <c r="H90" s="113" t="s">
        <v>85</v>
      </c>
      <c r="I90" s="168">
        <f t="shared" ref="I90:I98" si="59">SUMIFS($N90:$AC90,$N$4:$AC$4,"W*")</f>
        <v>0</v>
      </c>
      <c r="J90" s="171">
        <f t="shared" ref="J90:J98" si="60">SUMIFS($N90:$AC90,$N$4:$AC$4,"F*")</f>
        <v>0</v>
      </c>
      <c r="K90" s="168">
        <f t="shared" ref="K90:K98" si="61">SUMIFS($N90:$AC90,$N$4:$AC$4,"B*")</f>
        <v>0</v>
      </c>
      <c r="L90" s="169"/>
      <c r="M90" s="268"/>
      <c r="N90" s="171">
        <f t="shared" ref="N90:N98" si="62">SUMIFS($AF90:$BJ90,$AF$3:$BJ$3,N$3)</f>
        <v>0</v>
      </c>
      <c r="O90" s="240">
        <f>SUBTOTAL(9,O91:O98)</f>
        <v>0</v>
      </c>
      <c r="P90" s="240">
        <f>SUBTOTAL(9,P91:P98)</f>
        <v>0</v>
      </c>
      <c r="Q90" s="171">
        <f t="shared" ref="Q90:Q98" si="63">SUMIFS($AF90:$BJ90,$AF$3:$BJ$3,Q$3)</f>
        <v>0</v>
      </c>
      <c r="R90" s="240">
        <f>SUBTOTAL(9,R91:R98)</f>
        <v>0</v>
      </c>
      <c r="S90" s="240">
        <f>SUBTOTAL(9,S91:S98)</f>
        <v>0</v>
      </c>
      <c r="T90" s="171">
        <f t="shared" ref="T90:T98" si="64">SUMIFS($AF90:$BJ90,$AF$3:$BJ$3,T$3)</f>
        <v>0</v>
      </c>
      <c r="U90" s="240">
        <f>SUBTOTAL(9,U91:U98)</f>
        <v>0</v>
      </c>
      <c r="V90" s="240">
        <f>SUBTOTAL(9,V91:V98)</f>
        <v>0</v>
      </c>
      <c r="W90" s="171">
        <f t="shared" ref="W90:W98" si="65">SUMIFS($AF90:$BJ90,$AF$3:$BJ$3,W$3)</f>
        <v>0</v>
      </c>
      <c r="X90" s="240">
        <f>SUBTOTAL(9,X91:X98)</f>
        <v>0</v>
      </c>
      <c r="Y90" s="240">
        <f>SUBTOTAL(9,Y91:Y98)</f>
        <v>0</v>
      </c>
      <c r="Z90" s="171">
        <f t="shared" ref="Z90:Z98" si="66">SUMIFS($AF90:$BJ90,$AF$3:$BJ$3,Z$3)</f>
        <v>0</v>
      </c>
      <c r="AA90" s="240">
        <f>SUBTOTAL(9,AA91:AA98)</f>
        <v>0</v>
      </c>
      <c r="AB90" s="240">
        <f>SUBTOTAL(9,AB91:AB98)</f>
        <v>0</v>
      </c>
      <c r="AC90" s="168"/>
      <c r="AD90" s="169"/>
      <c r="AE90" s="170" t="str">
        <f t="shared" ref="AE90:AE98" si="67">C90</f>
        <v>III</v>
      </c>
      <c r="AF90" s="171">
        <f t="shared" ref="AF90:BJ90" si="68">SUBTOTAL(9,AF91:AF98)</f>
        <v>0</v>
      </c>
      <c r="AG90" s="171">
        <f t="shared" si="68"/>
        <v>0</v>
      </c>
      <c r="AH90" s="171">
        <f t="shared" si="68"/>
        <v>0</v>
      </c>
      <c r="AI90" s="171">
        <f t="shared" si="68"/>
        <v>0</v>
      </c>
      <c r="AJ90" s="171">
        <f t="shared" si="68"/>
        <v>0</v>
      </c>
      <c r="AK90" s="171">
        <f t="shared" si="68"/>
        <v>0</v>
      </c>
      <c r="AL90" s="171">
        <f t="shared" si="68"/>
        <v>0</v>
      </c>
      <c r="AM90" s="171">
        <f t="shared" si="68"/>
        <v>0</v>
      </c>
      <c r="AN90" s="171">
        <f t="shared" si="68"/>
        <v>0</v>
      </c>
      <c r="AO90" s="171">
        <f t="shared" si="68"/>
        <v>0</v>
      </c>
      <c r="AP90" s="171">
        <f t="shared" si="68"/>
        <v>0</v>
      </c>
      <c r="AQ90" s="171">
        <f t="shared" si="68"/>
        <v>0</v>
      </c>
      <c r="AR90" s="171">
        <f t="shared" si="68"/>
        <v>0</v>
      </c>
      <c r="AS90" s="171">
        <f t="shared" si="68"/>
        <v>0</v>
      </c>
      <c r="AT90" s="171">
        <f t="shared" si="68"/>
        <v>0</v>
      </c>
      <c r="AU90" s="171">
        <f t="shared" si="68"/>
        <v>0</v>
      </c>
      <c r="AV90" s="171">
        <f t="shared" si="68"/>
        <v>0</v>
      </c>
      <c r="AW90" s="171">
        <f t="shared" si="68"/>
        <v>0</v>
      </c>
      <c r="AX90" s="171">
        <f t="shared" si="68"/>
        <v>0</v>
      </c>
      <c r="AY90" s="171">
        <f t="shared" si="68"/>
        <v>0</v>
      </c>
      <c r="AZ90" s="171">
        <f t="shared" si="68"/>
        <v>0</v>
      </c>
      <c r="BA90" s="171">
        <f t="shared" si="68"/>
        <v>0</v>
      </c>
      <c r="BB90" s="171">
        <f t="shared" si="68"/>
        <v>0</v>
      </c>
      <c r="BC90" s="171">
        <f t="shared" si="68"/>
        <v>0</v>
      </c>
      <c r="BD90" s="171">
        <f t="shared" si="68"/>
        <v>0</v>
      </c>
      <c r="BE90" s="171">
        <f t="shared" si="68"/>
        <v>0</v>
      </c>
      <c r="BF90" s="171">
        <f t="shared" si="68"/>
        <v>0</v>
      </c>
      <c r="BG90" s="171">
        <f t="shared" si="68"/>
        <v>0</v>
      </c>
      <c r="BH90" s="171">
        <f t="shared" si="68"/>
        <v>0</v>
      </c>
      <c r="BI90" s="171">
        <f t="shared" si="68"/>
        <v>0</v>
      </c>
      <c r="BJ90" s="171">
        <f t="shared" si="68"/>
        <v>0</v>
      </c>
      <c r="BK90" s="277"/>
    </row>
    <row r="91" spans="1:63" s="125" customFormat="1">
      <c r="A91" s="123"/>
      <c r="B91" s="123"/>
      <c r="C91" s="97" t="s">
        <v>87</v>
      </c>
      <c r="D91" s="330"/>
      <c r="E91" s="330"/>
      <c r="F91" s="330"/>
      <c r="G91" s="330"/>
      <c r="H91" s="98" t="s">
        <v>88</v>
      </c>
      <c r="I91" s="168">
        <f t="shared" si="59"/>
        <v>0</v>
      </c>
      <c r="J91" s="171">
        <f t="shared" si="60"/>
        <v>0</v>
      </c>
      <c r="K91" s="168">
        <f t="shared" si="61"/>
        <v>0</v>
      </c>
      <c r="L91" s="169"/>
      <c r="M91" s="268"/>
      <c r="N91" s="171">
        <f t="shared" si="62"/>
        <v>0</v>
      </c>
      <c r="O91" s="240">
        <f>SUBTOTAL(9,O92:O98)</f>
        <v>0</v>
      </c>
      <c r="P91" s="240">
        <f>SUBTOTAL(9,P92:P98)</f>
        <v>0</v>
      </c>
      <c r="Q91" s="171">
        <f t="shared" si="63"/>
        <v>0</v>
      </c>
      <c r="R91" s="240">
        <f>SUBTOTAL(9,R92:R98)</f>
        <v>0</v>
      </c>
      <c r="S91" s="240">
        <f>SUBTOTAL(9,S92:S98)</f>
        <v>0</v>
      </c>
      <c r="T91" s="171">
        <f t="shared" si="64"/>
        <v>0</v>
      </c>
      <c r="U91" s="240">
        <f>SUBTOTAL(9,U92:U98)</f>
        <v>0</v>
      </c>
      <c r="V91" s="240">
        <f>SUBTOTAL(9,V92:V98)</f>
        <v>0</v>
      </c>
      <c r="W91" s="171">
        <f t="shared" si="65"/>
        <v>0</v>
      </c>
      <c r="X91" s="240">
        <f>SUBTOTAL(9,X92:X98)</f>
        <v>0</v>
      </c>
      <c r="Y91" s="240">
        <f>SUBTOTAL(9,Y92:Y98)</f>
        <v>0</v>
      </c>
      <c r="Z91" s="171">
        <f t="shared" si="66"/>
        <v>0</v>
      </c>
      <c r="AA91" s="240">
        <f>SUBTOTAL(9,AA92:AA98)</f>
        <v>0</v>
      </c>
      <c r="AB91" s="240">
        <f>SUBTOTAL(9,AB92:AB98)</f>
        <v>0</v>
      </c>
      <c r="AC91" s="168"/>
      <c r="AD91" s="169"/>
      <c r="AE91" s="170" t="str">
        <f t="shared" si="67"/>
        <v>III.1</v>
      </c>
      <c r="AF91" s="171">
        <f t="shared" ref="AF91:BJ91" si="69">SUBTOTAL(9,AF92:AF98)</f>
        <v>0</v>
      </c>
      <c r="AG91" s="171">
        <f t="shared" si="69"/>
        <v>0</v>
      </c>
      <c r="AH91" s="171">
        <f t="shared" si="69"/>
        <v>0</v>
      </c>
      <c r="AI91" s="171">
        <f t="shared" si="69"/>
        <v>0</v>
      </c>
      <c r="AJ91" s="171">
        <f t="shared" si="69"/>
        <v>0</v>
      </c>
      <c r="AK91" s="171">
        <f t="shared" si="69"/>
        <v>0</v>
      </c>
      <c r="AL91" s="171">
        <f t="shared" si="69"/>
        <v>0</v>
      </c>
      <c r="AM91" s="171">
        <f t="shared" si="69"/>
        <v>0</v>
      </c>
      <c r="AN91" s="171">
        <f t="shared" si="69"/>
        <v>0</v>
      </c>
      <c r="AO91" s="171">
        <f t="shared" si="69"/>
        <v>0</v>
      </c>
      <c r="AP91" s="171">
        <f t="shared" si="69"/>
        <v>0</v>
      </c>
      <c r="AQ91" s="171">
        <f t="shared" si="69"/>
        <v>0</v>
      </c>
      <c r="AR91" s="171">
        <f t="shared" si="69"/>
        <v>0</v>
      </c>
      <c r="AS91" s="171">
        <f t="shared" si="69"/>
        <v>0</v>
      </c>
      <c r="AT91" s="171">
        <f t="shared" si="69"/>
        <v>0</v>
      </c>
      <c r="AU91" s="171">
        <f t="shared" si="69"/>
        <v>0</v>
      </c>
      <c r="AV91" s="171">
        <f t="shared" si="69"/>
        <v>0</v>
      </c>
      <c r="AW91" s="171">
        <f t="shared" si="69"/>
        <v>0</v>
      </c>
      <c r="AX91" s="171">
        <f t="shared" si="69"/>
        <v>0</v>
      </c>
      <c r="AY91" s="171">
        <f t="shared" si="69"/>
        <v>0</v>
      </c>
      <c r="AZ91" s="171">
        <f t="shared" si="69"/>
        <v>0</v>
      </c>
      <c r="BA91" s="171">
        <f t="shared" si="69"/>
        <v>0</v>
      </c>
      <c r="BB91" s="171">
        <f t="shared" si="69"/>
        <v>0</v>
      </c>
      <c r="BC91" s="171">
        <f t="shared" si="69"/>
        <v>0</v>
      </c>
      <c r="BD91" s="171">
        <f t="shared" si="69"/>
        <v>0</v>
      </c>
      <c r="BE91" s="171">
        <f t="shared" si="69"/>
        <v>0</v>
      </c>
      <c r="BF91" s="171">
        <f t="shared" si="69"/>
        <v>0</v>
      </c>
      <c r="BG91" s="171">
        <f t="shared" si="69"/>
        <v>0</v>
      </c>
      <c r="BH91" s="171">
        <f t="shared" si="69"/>
        <v>0</v>
      </c>
      <c r="BI91" s="171">
        <f t="shared" si="69"/>
        <v>0</v>
      </c>
      <c r="BJ91" s="171">
        <f t="shared" si="69"/>
        <v>0</v>
      </c>
      <c r="BK91" s="277"/>
    </row>
    <row r="92" spans="1:63" s="192" customFormat="1">
      <c r="A92" s="185"/>
      <c r="B92" s="185"/>
      <c r="C92" s="186" t="s">
        <v>89</v>
      </c>
      <c r="D92" s="335"/>
      <c r="E92" s="335"/>
      <c r="F92" s="335"/>
      <c r="G92" s="335"/>
      <c r="H92" s="187" t="s">
        <v>37</v>
      </c>
      <c r="I92" s="188">
        <f t="shared" si="59"/>
        <v>0</v>
      </c>
      <c r="J92" s="191">
        <f t="shared" si="60"/>
        <v>0</v>
      </c>
      <c r="K92" s="188">
        <f t="shared" si="61"/>
        <v>0</v>
      </c>
      <c r="L92" s="189"/>
      <c r="M92" s="272"/>
      <c r="N92" s="191">
        <f t="shared" si="62"/>
        <v>0</v>
      </c>
      <c r="O92" s="243"/>
      <c r="P92" s="243"/>
      <c r="Q92" s="191">
        <f t="shared" si="63"/>
        <v>0</v>
      </c>
      <c r="R92" s="243"/>
      <c r="S92" s="243"/>
      <c r="T92" s="191">
        <f t="shared" si="64"/>
        <v>0</v>
      </c>
      <c r="U92" s="243"/>
      <c r="V92" s="243"/>
      <c r="W92" s="191">
        <f t="shared" si="65"/>
        <v>0</v>
      </c>
      <c r="X92" s="243"/>
      <c r="Y92" s="243"/>
      <c r="Z92" s="191">
        <f t="shared" si="66"/>
        <v>0</v>
      </c>
      <c r="AA92" s="243"/>
      <c r="AB92" s="243"/>
      <c r="AC92" s="188"/>
      <c r="AD92" s="189"/>
      <c r="AE92" s="190" t="str">
        <f t="shared" si="67"/>
        <v>III.1.1</v>
      </c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280"/>
    </row>
    <row r="93" spans="1:63" s="192" customFormat="1">
      <c r="A93" s="185"/>
      <c r="B93" s="185"/>
      <c r="C93" s="186" t="s">
        <v>90</v>
      </c>
      <c r="D93" s="335"/>
      <c r="E93" s="335"/>
      <c r="F93" s="335"/>
      <c r="G93" s="335"/>
      <c r="H93" s="187" t="s">
        <v>38</v>
      </c>
      <c r="I93" s="188">
        <f t="shared" si="59"/>
        <v>0</v>
      </c>
      <c r="J93" s="191">
        <f t="shared" si="60"/>
        <v>0</v>
      </c>
      <c r="K93" s="188">
        <f t="shared" si="61"/>
        <v>0</v>
      </c>
      <c r="L93" s="189"/>
      <c r="M93" s="272"/>
      <c r="N93" s="191">
        <f t="shared" si="62"/>
        <v>0</v>
      </c>
      <c r="O93" s="243"/>
      <c r="P93" s="243"/>
      <c r="Q93" s="191">
        <f t="shared" si="63"/>
        <v>0</v>
      </c>
      <c r="R93" s="243"/>
      <c r="S93" s="243"/>
      <c r="T93" s="191">
        <f t="shared" si="64"/>
        <v>0</v>
      </c>
      <c r="U93" s="243"/>
      <c r="V93" s="243"/>
      <c r="W93" s="191">
        <f t="shared" si="65"/>
        <v>0</v>
      </c>
      <c r="X93" s="243"/>
      <c r="Y93" s="243"/>
      <c r="Z93" s="191">
        <f t="shared" si="66"/>
        <v>0</v>
      </c>
      <c r="AA93" s="243"/>
      <c r="AB93" s="243"/>
      <c r="AC93" s="188"/>
      <c r="AD93" s="189"/>
      <c r="AE93" s="190" t="str">
        <f t="shared" si="67"/>
        <v>III.1.2</v>
      </c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280"/>
    </row>
    <row r="94" spans="1:63" s="192" customFormat="1">
      <c r="A94" s="185"/>
      <c r="B94" s="185"/>
      <c r="C94" s="186" t="s">
        <v>91</v>
      </c>
      <c r="D94" s="335"/>
      <c r="E94" s="335"/>
      <c r="F94" s="335"/>
      <c r="G94" s="335"/>
      <c r="H94" s="187" t="s">
        <v>39</v>
      </c>
      <c r="I94" s="188">
        <f t="shared" si="59"/>
        <v>0</v>
      </c>
      <c r="J94" s="191">
        <f t="shared" si="60"/>
        <v>0</v>
      </c>
      <c r="K94" s="188">
        <f t="shared" si="61"/>
        <v>0</v>
      </c>
      <c r="L94" s="189"/>
      <c r="M94" s="272"/>
      <c r="N94" s="191">
        <f t="shared" si="62"/>
        <v>0</v>
      </c>
      <c r="O94" s="243"/>
      <c r="P94" s="243"/>
      <c r="Q94" s="191">
        <f t="shared" si="63"/>
        <v>0</v>
      </c>
      <c r="R94" s="243"/>
      <c r="S94" s="243"/>
      <c r="T94" s="191">
        <f t="shared" si="64"/>
        <v>0</v>
      </c>
      <c r="U94" s="243"/>
      <c r="V94" s="243"/>
      <c r="W94" s="191">
        <f t="shared" si="65"/>
        <v>0</v>
      </c>
      <c r="X94" s="243"/>
      <c r="Y94" s="243"/>
      <c r="Z94" s="191">
        <f t="shared" si="66"/>
        <v>0</v>
      </c>
      <c r="AA94" s="243"/>
      <c r="AB94" s="243"/>
      <c r="AC94" s="188"/>
      <c r="AD94" s="189"/>
      <c r="AE94" s="190" t="str">
        <f t="shared" si="67"/>
        <v>III.1.3</v>
      </c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280"/>
    </row>
    <row r="95" spans="1:63" s="192" customFormat="1">
      <c r="A95" s="185"/>
      <c r="B95" s="185"/>
      <c r="C95" s="186" t="s">
        <v>92</v>
      </c>
      <c r="D95" s="335"/>
      <c r="E95" s="335"/>
      <c r="F95" s="335"/>
      <c r="G95" s="335"/>
      <c r="H95" s="187" t="s">
        <v>40</v>
      </c>
      <c r="I95" s="188">
        <f t="shared" si="59"/>
        <v>0</v>
      </c>
      <c r="J95" s="191">
        <f t="shared" si="60"/>
        <v>0</v>
      </c>
      <c r="K95" s="188">
        <f t="shared" si="61"/>
        <v>0</v>
      </c>
      <c r="L95" s="189"/>
      <c r="M95" s="272"/>
      <c r="N95" s="191">
        <f t="shared" si="62"/>
        <v>0</v>
      </c>
      <c r="O95" s="243"/>
      <c r="P95" s="243"/>
      <c r="Q95" s="191">
        <f t="shared" si="63"/>
        <v>0</v>
      </c>
      <c r="R95" s="243"/>
      <c r="S95" s="243"/>
      <c r="T95" s="191">
        <f t="shared" si="64"/>
        <v>0</v>
      </c>
      <c r="U95" s="243"/>
      <c r="V95" s="243"/>
      <c r="W95" s="191">
        <f t="shared" si="65"/>
        <v>0</v>
      </c>
      <c r="X95" s="243"/>
      <c r="Y95" s="243"/>
      <c r="Z95" s="191">
        <f t="shared" si="66"/>
        <v>0</v>
      </c>
      <c r="AA95" s="243"/>
      <c r="AB95" s="243"/>
      <c r="AC95" s="188"/>
      <c r="AD95" s="189"/>
      <c r="AE95" s="190" t="str">
        <f t="shared" si="67"/>
        <v>III.1.4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93</v>
      </c>
      <c r="D96" s="335"/>
      <c r="E96" s="335"/>
      <c r="F96" s="335"/>
      <c r="G96" s="335"/>
      <c r="H96" s="187" t="s">
        <v>41</v>
      </c>
      <c r="I96" s="188">
        <f t="shared" si="59"/>
        <v>0</v>
      </c>
      <c r="J96" s="191">
        <f t="shared" si="60"/>
        <v>0</v>
      </c>
      <c r="K96" s="188">
        <f t="shared" si="61"/>
        <v>0</v>
      </c>
      <c r="L96" s="189"/>
      <c r="M96" s="272"/>
      <c r="N96" s="191">
        <f t="shared" si="62"/>
        <v>0</v>
      </c>
      <c r="O96" s="243"/>
      <c r="P96" s="243"/>
      <c r="Q96" s="191">
        <f t="shared" si="63"/>
        <v>0</v>
      </c>
      <c r="R96" s="243"/>
      <c r="S96" s="243"/>
      <c r="T96" s="191">
        <f t="shared" si="64"/>
        <v>0</v>
      </c>
      <c r="U96" s="243"/>
      <c r="V96" s="243"/>
      <c r="W96" s="191">
        <f t="shared" si="65"/>
        <v>0</v>
      </c>
      <c r="X96" s="243"/>
      <c r="Y96" s="243"/>
      <c r="Z96" s="191">
        <f t="shared" si="66"/>
        <v>0</v>
      </c>
      <c r="AA96" s="243"/>
      <c r="AB96" s="243"/>
      <c r="AC96" s="188"/>
      <c r="AD96" s="189"/>
      <c r="AE96" s="190" t="str">
        <f t="shared" si="67"/>
        <v>III.1.5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94</v>
      </c>
      <c r="D97" s="335"/>
      <c r="E97" s="335"/>
      <c r="F97" s="335"/>
      <c r="G97" s="335"/>
      <c r="H97" s="187" t="s">
        <v>42</v>
      </c>
      <c r="I97" s="188">
        <f t="shared" si="59"/>
        <v>0</v>
      </c>
      <c r="J97" s="191">
        <f t="shared" si="60"/>
        <v>0</v>
      </c>
      <c r="K97" s="188">
        <f t="shared" si="61"/>
        <v>0</v>
      </c>
      <c r="L97" s="189"/>
      <c r="M97" s="272"/>
      <c r="N97" s="191">
        <f t="shared" si="62"/>
        <v>0</v>
      </c>
      <c r="O97" s="243"/>
      <c r="P97" s="243"/>
      <c r="Q97" s="191">
        <f t="shared" si="63"/>
        <v>0</v>
      </c>
      <c r="R97" s="243"/>
      <c r="S97" s="243"/>
      <c r="T97" s="191">
        <f t="shared" si="64"/>
        <v>0</v>
      </c>
      <c r="U97" s="243"/>
      <c r="V97" s="243"/>
      <c r="W97" s="191">
        <f t="shared" si="65"/>
        <v>0</v>
      </c>
      <c r="X97" s="243"/>
      <c r="Y97" s="243"/>
      <c r="Z97" s="191">
        <f t="shared" si="66"/>
        <v>0</v>
      </c>
      <c r="AA97" s="243"/>
      <c r="AB97" s="243"/>
      <c r="AC97" s="188"/>
      <c r="AD97" s="189"/>
      <c r="AE97" s="190" t="str">
        <f t="shared" si="67"/>
        <v>III.1.6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95</v>
      </c>
      <c r="D98" s="335"/>
      <c r="E98" s="335"/>
      <c r="F98" s="335"/>
      <c r="G98" s="335"/>
      <c r="H98" s="187" t="s">
        <v>43</v>
      </c>
      <c r="I98" s="188">
        <f t="shared" si="59"/>
        <v>0</v>
      </c>
      <c r="J98" s="191">
        <f t="shared" si="60"/>
        <v>0</v>
      </c>
      <c r="K98" s="188">
        <f t="shared" si="61"/>
        <v>0</v>
      </c>
      <c r="L98" s="189"/>
      <c r="M98" s="272"/>
      <c r="N98" s="191">
        <f t="shared" si="62"/>
        <v>0</v>
      </c>
      <c r="O98" s="243"/>
      <c r="P98" s="243"/>
      <c r="Q98" s="191">
        <f t="shared" si="63"/>
        <v>0</v>
      </c>
      <c r="R98" s="243"/>
      <c r="S98" s="243"/>
      <c r="T98" s="191">
        <f t="shared" si="64"/>
        <v>0</v>
      </c>
      <c r="U98" s="243"/>
      <c r="V98" s="243"/>
      <c r="W98" s="191">
        <f t="shared" si="65"/>
        <v>0</v>
      </c>
      <c r="X98" s="243"/>
      <c r="Y98" s="243"/>
      <c r="Z98" s="191">
        <f t="shared" si="66"/>
        <v>0</v>
      </c>
      <c r="AA98" s="243"/>
      <c r="AB98" s="243"/>
      <c r="AC98" s="188"/>
      <c r="AD98" s="189"/>
      <c r="AE98" s="190" t="str">
        <f t="shared" si="67"/>
        <v>III.1.7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/>
      <c r="D99" s="335"/>
      <c r="E99" s="335"/>
      <c r="F99" s="335"/>
      <c r="G99" s="335"/>
      <c r="H99" s="193"/>
      <c r="I99" s="288"/>
      <c r="J99" s="263"/>
      <c r="K99" s="188"/>
      <c r="L99" s="189"/>
      <c r="M99" s="272"/>
      <c r="N99" s="191"/>
      <c r="O99" s="243"/>
      <c r="P99" s="243"/>
      <c r="Q99" s="191"/>
      <c r="R99" s="243"/>
      <c r="S99" s="243"/>
      <c r="T99" s="191"/>
      <c r="U99" s="243"/>
      <c r="V99" s="243"/>
      <c r="W99" s="191"/>
      <c r="X99" s="243"/>
      <c r="Y99" s="243"/>
      <c r="Z99" s="191"/>
      <c r="AA99" s="243"/>
      <c r="AB99" s="243"/>
      <c r="AC99" s="188"/>
      <c r="AD99" s="189"/>
      <c r="AE99" s="190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211"/>
      <c r="D100" s="336"/>
      <c r="E100" s="336"/>
      <c r="F100" s="336"/>
      <c r="G100" s="336"/>
      <c r="H100" s="212"/>
      <c r="I100" s="213"/>
      <c r="J100" s="259"/>
      <c r="K100" s="213"/>
      <c r="L100" s="189"/>
      <c r="M100" s="275"/>
      <c r="N100" s="214"/>
      <c r="O100" s="244"/>
      <c r="P100" s="244"/>
      <c r="Q100" s="214"/>
      <c r="R100" s="244"/>
      <c r="S100" s="244"/>
      <c r="T100" s="214"/>
      <c r="U100" s="244"/>
      <c r="V100" s="244"/>
      <c r="W100" s="214"/>
      <c r="X100" s="244"/>
      <c r="Y100" s="244"/>
      <c r="Z100" s="214"/>
      <c r="AA100" s="244"/>
      <c r="AB100" s="244"/>
      <c r="AC100" s="215"/>
      <c r="AD100" s="189"/>
      <c r="AE100" s="216"/>
      <c r="AF100" s="217"/>
      <c r="AG100" s="217"/>
      <c r="AH100" s="217"/>
      <c r="AI100" s="217"/>
      <c r="AJ100" s="217"/>
      <c r="AK100" s="217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82"/>
    </row>
    <row r="101" spans="1:63">
      <c r="C101" s="99"/>
      <c r="D101" s="331"/>
      <c r="E101" s="331"/>
      <c r="F101" s="331"/>
      <c r="G101" s="331"/>
      <c r="H101" s="100"/>
      <c r="I101" s="287"/>
      <c r="J101" s="262"/>
      <c r="K101" s="176"/>
      <c r="L101" s="177"/>
      <c r="M101" s="270"/>
      <c r="N101" s="179"/>
      <c r="O101" s="241"/>
      <c r="P101" s="241"/>
      <c r="Q101" s="179"/>
      <c r="R101" s="241"/>
      <c r="S101" s="241"/>
      <c r="T101" s="179"/>
      <c r="U101" s="241"/>
      <c r="V101" s="241"/>
      <c r="W101" s="179"/>
      <c r="X101" s="241"/>
      <c r="Y101" s="241"/>
      <c r="Z101" s="179"/>
      <c r="AA101" s="241"/>
      <c r="AB101" s="241"/>
      <c r="AC101" s="176"/>
      <c r="AD101" s="177"/>
      <c r="AE101" s="178"/>
      <c r="AF101" s="179"/>
      <c r="AG101" s="179"/>
      <c r="AH101" s="179"/>
      <c r="AI101" s="179"/>
      <c r="AJ101" s="179"/>
      <c r="AK101" s="179"/>
      <c r="AL101" s="179"/>
      <c r="AM101" s="179"/>
      <c r="AN101" s="179"/>
      <c r="AO101" s="179"/>
      <c r="AP101" s="179"/>
      <c r="AQ101" s="179"/>
      <c r="AR101" s="179"/>
      <c r="AS101" s="179"/>
      <c r="AT101" s="179"/>
      <c r="AU101" s="179"/>
      <c r="AV101" s="179"/>
      <c r="AW101" s="179"/>
      <c r="AX101" s="179"/>
      <c r="AY101" s="179"/>
      <c r="AZ101" s="179"/>
      <c r="BA101" s="179"/>
      <c r="BB101" s="179"/>
      <c r="BC101" s="179"/>
      <c r="BD101" s="179"/>
      <c r="BE101" s="179"/>
      <c r="BF101" s="179"/>
      <c r="BG101" s="179"/>
      <c r="BH101" s="179"/>
      <c r="BI101" s="179"/>
      <c r="BJ101" s="179"/>
      <c r="BK101" s="279"/>
    </row>
    <row r="102" spans="1:63" s="125" customFormat="1" ht="15" thickBot="1">
      <c r="A102" s="123"/>
      <c r="B102" s="123"/>
      <c r="C102" s="99" t="s">
        <v>312</v>
      </c>
      <c r="D102" s="331"/>
      <c r="E102" s="331"/>
      <c r="F102" s="331"/>
      <c r="G102" s="331"/>
      <c r="H102" s="100" t="s">
        <v>313</v>
      </c>
      <c r="I102" s="168">
        <f>SUMIFS($N102:$AC102,$N$4:$AC$4,"W*")</f>
        <v>22533518384</v>
      </c>
      <c r="J102" s="171">
        <f>SUMIFS($N102:$AC102,$N$4:$AC$4,"F*")</f>
        <v>0</v>
      </c>
      <c r="K102" s="168">
        <f>SUMIFS($N102:$AC102,$N$4:$AC$4,"B*")</f>
        <v>25405697793.671539</v>
      </c>
      <c r="L102" s="169"/>
      <c r="M102" s="268"/>
      <c r="N102" s="171">
        <f>SUMIFS($AF102:$BJ102,$AF$3:$BJ$3,N$3)</f>
        <v>0</v>
      </c>
      <c r="O102" s="240">
        <f>SUBTOTAL(9,O7:O98)</f>
        <v>0</v>
      </c>
      <c r="P102" s="240">
        <f>SUBTOTAL(9,P8:P101)</f>
        <v>25405697793.671539</v>
      </c>
      <c r="Q102" s="171">
        <f>SUMIFS($AF102:$BJ102,$AF$3:$BJ$3,Q$3)</f>
        <v>22200000</v>
      </c>
      <c r="R102" s="240"/>
      <c r="S102" s="240"/>
      <c r="T102" s="171">
        <f>SUMIFS($AF102:$BJ102,$AF$3:$BJ$3,T$3)</f>
        <v>0</v>
      </c>
      <c r="U102" s="240"/>
      <c r="V102" s="240"/>
      <c r="W102" s="171">
        <f>SUMIFS($AF102:$BJ102,$AF$3:$BJ$3,W$3)</f>
        <v>37420000</v>
      </c>
      <c r="X102" s="240"/>
      <c r="Y102" s="240"/>
      <c r="Z102" s="171">
        <f>SUMIFS($AF102:$BJ102,$AF$3:$BJ$3,Z$3)</f>
        <v>22473898384</v>
      </c>
      <c r="AA102" s="240"/>
      <c r="AB102" s="240"/>
      <c r="AC102" s="274"/>
      <c r="AD102" s="169"/>
      <c r="AE102" s="170" t="str">
        <f>C102</f>
        <v>SUM</v>
      </c>
      <c r="AF102" s="210">
        <f t="shared" ref="AF102:BJ102" si="70">SUMIFS(AF$5:AF$101,$AE$5:$AE$101,"I") + SUMIFS(AF$5:AF$101,$AE$5:$AE$101,"II")+ SUMIFS(AF$5:AF$101,$AE$5:$AE$101,"III")</f>
        <v>0</v>
      </c>
      <c r="AG102" s="210">
        <f t="shared" si="70"/>
        <v>0</v>
      </c>
      <c r="AH102" s="210">
        <f t="shared" si="70"/>
        <v>0</v>
      </c>
      <c r="AI102" s="210">
        <f t="shared" si="70"/>
        <v>0</v>
      </c>
      <c r="AJ102" s="210">
        <f t="shared" si="70"/>
        <v>22200000</v>
      </c>
      <c r="AK102" s="210">
        <f t="shared" si="70"/>
        <v>0</v>
      </c>
      <c r="AL102" s="210">
        <f t="shared" si="70"/>
        <v>0</v>
      </c>
      <c r="AM102" s="210">
        <f t="shared" si="70"/>
        <v>0</v>
      </c>
      <c r="AN102" s="210">
        <f t="shared" si="70"/>
        <v>0</v>
      </c>
      <c r="AO102" s="210">
        <f t="shared" si="70"/>
        <v>0</v>
      </c>
      <c r="AP102" s="210">
        <f t="shared" si="70"/>
        <v>0</v>
      </c>
      <c r="AQ102" s="210">
        <f t="shared" si="70"/>
        <v>0</v>
      </c>
      <c r="AR102" s="210">
        <f t="shared" si="70"/>
        <v>0</v>
      </c>
      <c r="AS102" s="210">
        <f t="shared" si="70"/>
        <v>0</v>
      </c>
      <c r="AT102" s="210">
        <f t="shared" si="70"/>
        <v>0</v>
      </c>
      <c r="AU102" s="210">
        <f t="shared" si="70"/>
        <v>0</v>
      </c>
      <c r="AV102" s="210">
        <f t="shared" si="70"/>
        <v>0</v>
      </c>
      <c r="AW102" s="210">
        <f t="shared" si="70"/>
        <v>0</v>
      </c>
      <c r="AX102" s="210">
        <f t="shared" si="70"/>
        <v>0</v>
      </c>
      <c r="AY102" s="210">
        <f t="shared" si="70"/>
        <v>0</v>
      </c>
      <c r="AZ102" s="210">
        <f t="shared" si="70"/>
        <v>37420000</v>
      </c>
      <c r="BA102" s="210">
        <f t="shared" si="70"/>
        <v>0</v>
      </c>
      <c r="BB102" s="210">
        <f t="shared" si="70"/>
        <v>0</v>
      </c>
      <c r="BC102" s="210">
        <f t="shared" si="70"/>
        <v>0</v>
      </c>
      <c r="BD102" s="210">
        <f t="shared" si="70"/>
        <v>0</v>
      </c>
      <c r="BE102" s="210">
        <f t="shared" si="70"/>
        <v>0</v>
      </c>
      <c r="BF102" s="210">
        <f t="shared" si="70"/>
        <v>0</v>
      </c>
      <c r="BG102" s="210">
        <f t="shared" si="70"/>
        <v>0</v>
      </c>
      <c r="BH102" s="210">
        <f t="shared" si="70"/>
        <v>0</v>
      </c>
      <c r="BI102" s="210">
        <f t="shared" si="70"/>
        <v>0</v>
      </c>
      <c r="BJ102" s="210">
        <f t="shared" si="70"/>
        <v>22473898384</v>
      </c>
      <c r="BK102" s="277"/>
    </row>
    <row r="103" spans="1:63" s="125" customFormat="1" ht="15.5" thickTop="1" thickBot="1">
      <c r="A103" s="123"/>
      <c r="B103" s="123"/>
      <c r="C103" s="116"/>
      <c r="D103" s="337"/>
      <c r="E103" s="337"/>
      <c r="F103" s="337"/>
      <c r="G103" s="337"/>
      <c r="H103" s="117"/>
      <c r="I103" s="208"/>
      <c r="J103" s="210"/>
      <c r="K103" s="208"/>
      <c r="L103" s="169"/>
      <c r="M103" s="273"/>
      <c r="N103" s="210"/>
      <c r="O103" s="245"/>
      <c r="P103" s="245"/>
      <c r="Q103" s="210"/>
      <c r="R103" s="245"/>
      <c r="S103" s="245"/>
      <c r="T103" s="210"/>
      <c r="U103" s="245"/>
      <c r="V103" s="245"/>
      <c r="W103" s="210"/>
      <c r="X103" s="245"/>
      <c r="Y103" s="245"/>
      <c r="Z103" s="210"/>
      <c r="AA103" s="245"/>
      <c r="AB103" s="245"/>
      <c r="AC103" s="208"/>
      <c r="AD103" s="169"/>
      <c r="AE103" s="209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81"/>
    </row>
    <row r="104" spans="1:63" ht="15" thickTop="1"/>
  </sheetData>
  <mergeCells count="2">
    <mergeCell ref="C3:C4"/>
    <mergeCell ref="H3:H4"/>
  </mergeCells>
  <phoneticPr fontId="8" type="noConversion"/>
  <conditionalFormatting sqref="AF23:BJ25 AF67:BJ101 AF5:BJ10 AF103:BJ1048576 AF30:BJ43">
    <cfRule type="expression" dxfId="625" priority="57">
      <formula>_xlfn.ISFORMULA($AF5)</formula>
    </cfRule>
    <cfRule type="expression" dxfId="624" priority="58">
      <formula>COUNTA($AF5:$BJ5)=0</formula>
    </cfRule>
  </conditionalFormatting>
  <conditionalFormatting sqref="AF102:BJ102">
    <cfRule type="expression" dxfId="623" priority="55">
      <formula>_xlfn.ISFORMULA($AF102)</formula>
    </cfRule>
    <cfRule type="expression" dxfId="622" priority="56">
      <formula>COUNTA($AF102:$BJ102)=0</formula>
    </cfRule>
  </conditionalFormatting>
  <conditionalFormatting sqref="AA23:AB25 X23:Y25 U23:V25 R23:S25 O23:P25 O67:P102 R67:S102 U67:V102 X67:Y102 AA67:AB102 O5:P10 R5:S10 U5:V10 X5:Y10 AA5:AB10 O30:P43 R30:S43 U30:V43 X30:Y43 AA30:AB43">
    <cfRule type="expression" dxfId="621" priority="53">
      <formula>_xlfn.ISFORMULA($O5)</formula>
    </cfRule>
    <cfRule type="expression" dxfId="620" priority="54">
      <formula>COUNTA($O5:$P5)=0</formula>
    </cfRule>
  </conditionalFormatting>
  <conditionalFormatting sqref="AF17:BJ17">
    <cfRule type="expression" dxfId="619" priority="47">
      <formula>_xlfn.ISFORMULA($AF17)</formula>
    </cfRule>
    <cfRule type="expression" dxfId="618" priority="48">
      <formula>COUNTA($AF17:$BJ17)=0</formula>
    </cfRule>
  </conditionalFormatting>
  <conditionalFormatting sqref="AA17:AB17 X17:Y17 U17:V17 R17:S17 O17:P17">
    <cfRule type="expression" dxfId="617" priority="45">
      <formula>_xlfn.ISFORMULA($O17)</formula>
    </cfRule>
    <cfRule type="expression" dxfId="616" priority="46">
      <formula>COUNTA($O17:$P17)=0</formula>
    </cfRule>
  </conditionalFormatting>
  <conditionalFormatting sqref="AF18:BJ22">
    <cfRule type="expression" dxfId="615" priority="43">
      <formula>_xlfn.ISFORMULA($AF18)</formula>
    </cfRule>
    <cfRule type="expression" dxfId="614" priority="44">
      <formula>COUNTA($AF18:$BJ18)=0</formula>
    </cfRule>
  </conditionalFormatting>
  <conditionalFormatting sqref="AA18:AB22 X18:Y22 U18:V22 R18:S22 O18:P22">
    <cfRule type="expression" dxfId="613" priority="41">
      <formula>_xlfn.ISFORMULA($O18)</formula>
    </cfRule>
    <cfRule type="expression" dxfId="612" priority="42">
      <formula>COUNTA($O18:$P18)=0</formula>
    </cfRule>
  </conditionalFormatting>
  <conditionalFormatting sqref="AF11:BJ11">
    <cfRule type="expression" dxfId="611" priority="39">
      <formula>_xlfn.ISFORMULA($AF11)</formula>
    </cfRule>
    <cfRule type="expression" dxfId="610" priority="40">
      <formula>COUNTA($AF11:$BJ11)=0</formula>
    </cfRule>
  </conditionalFormatting>
  <conditionalFormatting sqref="AA11:AB11 X11:Y11 U11:V11 R11:S11 O11:P11">
    <cfRule type="expression" dxfId="609" priority="37">
      <formula>_xlfn.ISFORMULA($O11)</formula>
    </cfRule>
    <cfRule type="expression" dxfId="608" priority="38">
      <formula>COUNTA($O11:$P11)=0</formula>
    </cfRule>
  </conditionalFormatting>
  <conditionalFormatting sqref="AF12:BJ16">
    <cfRule type="expression" dxfId="607" priority="35">
      <formula>_xlfn.ISFORMULA($AF12)</formula>
    </cfRule>
    <cfRule type="expression" dxfId="606" priority="36">
      <formula>COUNTA($AF12:$BJ12)=0</formula>
    </cfRule>
  </conditionalFormatting>
  <conditionalFormatting sqref="AA12:AB16 X12:Y16 U12:V16 R12:S16 O12:P16">
    <cfRule type="expression" dxfId="605" priority="33">
      <formula>_xlfn.ISFORMULA($O12)</formula>
    </cfRule>
    <cfRule type="expression" dxfId="604" priority="34">
      <formula>COUNTA($O12:$P12)=0</formula>
    </cfRule>
  </conditionalFormatting>
  <conditionalFormatting sqref="AF55:BJ64">
    <cfRule type="expression" dxfId="603" priority="31">
      <formula>_xlfn.ISFORMULA($AF55)</formula>
    </cfRule>
    <cfRule type="expression" dxfId="602" priority="32">
      <formula>COUNTA($AF55:$BJ55)=0</formula>
    </cfRule>
  </conditionalFormatting>
  <conditionalFormatting sqref="AA55:AB64 X55:Y64 U55:V64 R55:S64 O55:P64">
    <cfRule type="expression" dxfId="601" priority="29">
      <formula>_xlfn.ISFORMULA($O55)</formula>
    </cfRule>
    <cfRule type="expression" dxfId="600" priority="30">
      <formula>COUNTA($O55:$P55)=0</formula>
    </cfRule>
  </conditionalFormatting>
  <conditionalFormatting sqref="AF44:BJ54">
    <cfRule type="expression" dxfId="599" priority="27">
      <formula>_xlfn.ISFORMULA($AF44)</formula>
    </cfRule>
    <cfRule type="expression" dxfId="598" priority="28">
      <formula>COUNTA($AF44:$BJ44)=0</formula>
    </cfRule>
  </conditionalFormatting>
  <conditionalFormatting sqref="AA44:AB54 X44:Y54 U44:V54 R44:S54 O44:P54">
    <cfRule type="expression" dxfId="597" priority="25">
      <formula>_xlfn.ISFORMULA($O44)</formula>
    </cfRule>
    <cfRule type="expression" dxfId="596" priority="26">
      <formula>COUNTA($O44:$P44)=0</formula>
    </cfRule>
  </conditionalFormatting>
  <conditionalFormatting sqref="AF65:BJ65">
    <cfRule type="expression" dxfId="595" priority="23">
      <formula>_xlfn.ISFORMULA($AF65)</formula>
    </cfRule>
    <cfRule type="expression" dxfId="594" priority="24">
      <formula>COUNTA($AF65:$BJ65)=0</formula>
    </cfRule>
  </conditionalFormatting>
  <conditionalFormatting sqref="O65:P65 R65:S65 U65:V65 X65:Y65 AA65:AB65">
    <cfRule type="expression" dxfId="593" priority="21">
      <formula>_xlfn.ISFORMULA($O65)</formula>
    </cfRule>
    <cfRule type="expression" dxfId="592" priority="22">
      <formula>COUNTA($O65:$P65)=0</formula>
    </cfRule>
  </conditionalFormatting>
  <conditionalFormatting sqref="AF66:BJ66">
    <cfRule type="expression" dxfId="591" priority="19">
      <formula>_xlfn.ISFORMULA($AF66)</formula>
    </cfRule>
    <cfRule type="expression" dxfId="590" priority="20">
      <formula>COUNTA($AF66:$BJ66)=0</formula>
    </cfRule>
  </conditionalFormatting>
  <conditionalFormatting sqref="O66:P66 R66:S66 U66:V66 X66:Y66 AA66:AB66">
    <cfRule type="expression" dxfId="589" priority="17">
      <formula>_xlfn.ISFORMULA($O66)</formula>
    </cfRule>
    <cfRule type="expression" dxfId="588" priority="18">
      <formula>COUNTA($O66:$P66)=0</formula>
    </cfRule>
  </conditionalFormatting>
  <conditionalFormatting sqref="AF26:BJ26">
    <cfRule type="expression" dxfId="587" priority="15">
      <formula>_xlfn.ISFORMULA($AF26)</formula>
    </cfRule>
    <cfRule type="expression" dxfId="586" priority="16">
      <formula>COUNTA($AF26:$BJ26)=0</formula>
    </cfRule>
  </conditionalFormatting>
  <conditionalFormatting sqref="AA26:AB26 X26:Y26 U26:V26 R26:S26 O26:P26">
    <cfRule type="expression" dxfId="585" priority="13">
      <formula>_xlfn.ISFORMULA($O26)</formula>
    </cfRule>
    <cfRule type="expression" dxfId="584" priority="14">
      <formula>COUNTA($O26:$P26)=0</formula>
    </cfRule>
  </conditionalFormatting>
  <conditionalFormatting sqref="AF27:BJ27">
    <cfRule type="expression" dxfId="583" priority="11">
      <formula>_xlfn.ISFORMULA($AF27)</formula>
    </cfRule>
    <cfRule type="expression" dxfId="582" priority="12">
      <formula>COUNTA($AF27:$BJ27)=0</formula>
    </cfRule>
  </conditionalFormatting>
  <conditionalFormatting sqref="O27:P27 R27:S27 U27:V27 X27:Y27 AA27:AB27">
    <cfRule type="expression" dxfId="581" priority="9">
      <formula>_xlfn.ISFORMULA($O27)</formula>
    </cfRule>
    <cfRule type="expression" dxfId="580" priority="10">
      <formula>COUNTA($O27:$P27)=0</formula>
    </cfRule>
  </conditionalFormatting>
  <conditionalFormatting sqref="AF28:BJ28">
    <cfRule type="expression" dxfId="579" priority="7">
      <formula>_xlfn.ISFORMULA($AF28)</formula>
    </cfRule>
    <cfRule type="expression" dxfId="578" priority="8">
      <formula>COUNTA($AF28:$BJ28)=0</formula>
    </cfRule>
  </conditionalFormatting>
  <conditionalFormatting sqref="O28:P28 R28:S28 U28:V28 X28:Y28 AA28:AB28">
    <cfRule type="expression" dxfId="577" priority="5">
      <formula>_xlfn.ISFORMULA($O28)</formula>
    </cfRule>
    <cfRule type="expression" dxfId="576" priority="6">
      <formula>COUNTA($O28:$P28)=0</formula>
    </cfRule>
  </conditionalFormatting>
  <conditionalFormatting sqref="AF29:BJ29">
    <cfRule type="expression" dxfId="575" priority="3">
      <formula>_xlfn.ISFORMULA($AF29)</formula>
    </cfRule>
    <cfRule type="expression" dxfId="574" priority="4">
      <formula>COUNTA($AF29:$BJ29)=0</formula>
    </cfRule>
  </conditionalFormatting>
  <conditionalFormatting sqref="O29:P29 R29:S29 U29:V29 X29:Y29 AA29:AB29">
    <cfRule type="expression" dxfId="573" priority="1">
      <formula>_xlfn.ISFORMULA($O29)</formula>
    </cfRule>
    <cfRule type="expression" dxfId="572" priority="2">
      <formula>COUNTA($O29:$P29)=0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3863-B8EC-46D5-A939-437C592A387B}">
  <dimension ref="A1:BK95"/>
  <sheetViews>
    <sheetView zoomScale="64" zoomScaleNormal="64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10" sqref="I10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customWidth="1" outlineLevel="1"/>
    <col min="12" max="12" width="6.6328125" style="127" customWidth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2025'!$E$3),9,1)</f>
        <v>45901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1</v>
      </c>
      <c r="AL3" s="197">
        <f t="shared" si="0"/>
        <v>1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2</v>
      </c>
      <c r="AS3" s="197">
        <f t="shared" si="0"/>
        <v>2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3</v>
      </c>
      <c r="AZ3" s="197">
        <f t="shared" si="0"/>
        <v>3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4</v>
      </c>
      <c r="BG3" s="197">
        <f t="shared" si="0"/>
        <v>4</v>
      </c>
      <c r="BH3" s="197">
        <f t="shared" si="0"/>
        <v>5</v>
      </c>
      <c r="BI3" s="197">
        <f t="shared" si="0"/>
        <v>5</v>
      </c>
      <c r="BJ3" s="197" t="str">
        <f t="shared" si="0"/>
        <v/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I4">TRANSPOSE(_xlfn.SEQUENCE(DAY(EOMONTH($I$3,0)),1,DATE(YEAR($I$3),MONTH($I$3),1)))</f>
        <v>45901</v>
      </c>
      <c r="AG4" s="200">
        <v>45902</v>
      </c>
      <c r="AH4" s="200">
        <v>45903</v>
      </c>
      <c r="AI4" s="200">
        <v>45904</v>
      </c>
      <c r="AJ4" s="200">
        <v>45905</v>
      </c>
      <c r="AK4" s="200">
        <v>45906</v>
      </c>
      <c r="AL4" s="200">
        <v>45907</v>
      </c>
      <c r="AM4" s="200">
        <v>45908</v>
      </c>
      <c r="AN4" s="200">
        <v>45909</v>
      </c>
      <c r="AO4" s="200">
        <v>45910</v>
      </c>
      <c r="AP4" s="200">
        <v>45911</v>
      </c>
      <c r="AQ4" s="200">
        <v>45912</v>
      </c>
      <c r="AR4" s="200">
        <v>45913</v>
      </c>
      <c r="AS4" s="200">
        <v>45914</v>
      </c>
      <c r="AT4" s="200">
        <v>45915</v>
      </c>
      <c r="AU4" s="200">
        <v>45916</v>
      </c>
      <c r="AV4" s="200">
        <v>45917</v>
      </c>
      <c r="AW4" s="200">
        <v>45918</v>
      </c>
      <c r="AX4" s="200">
        <v>45919</v>
      </c>
      <c r="AY4" s="200">
        <v>45920</v>
      </c>
      <c r="AZ4" s="200">
        <v>45921</v>
      </c>
      <c r="BA4" s="200">
        <v>45922</v>
      </c>
      <c r="BB4" s="200">
        <v>45923</v>
      </c>
      <c r="BC4" s="200">
        <v>45924</v>
      </c>
      <c r="BD4" s="200">
        <v>45925</v>
      </c>
      <c r="BE4" s="200">
        <v>45926</v>
      </c>
      <c r="BF4" s="200">
        <v>45927</v>
      </c>
      <c r="BG4" s="200">
        <v>45928</v>
      </c>
      <c r="BH4" s="200">
        <v>45929</v>
      </c>
      <c r="BI4" s="200">
        <v>45930</v>
      </c>
      <c r="BJ4" s="200"/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22" si="1">SUMIFS($N5:$AC5,$N$4:$AC$4,"W*")</f>
        <v>1400948689</v>
      </c>
      <c r="J5" s="171">
        <f t="shared" ref="J5:J22" si="2">SUMIFS($N5:$AC5,$N$4:$AC$4,"F*")</f>
        <v>60705900</v>
      </c>
      <c r="K5" s="168">
        <f t="shared" ref="K5:K10" si="3">SUMIFS($N5:$AC5,$N$4:$AC$4,"B*")</f>
        <v>45069443239.53019</v>
      </c>
      <c r="L5" s="169"/>
      <c r="M5" s="268"/>
      <c r="N5" s="171">
        <f t="shared" ref="N5:N22" si="4">SUMIFS($AF5:$BJ5,$AF$3:$BJ$3,N$3)</f>
        <v>53639000</v>
      </c>
      <c r="O5" s="171">
        <f>SUM(O6:O7)</f>
        <v>60705900</v>
      </c>
      <c r="P5" s="240">
        <f>SUM(P6:P7)</f>
        <v>45069443239.53019</v>
      </c>
      <c r="Q5" s="171">
        <f t="shared" ref="Q5:Q22" si="5">SUMIFS($AF5:$BJ5,$AF$3:$BJ$3,Q$3)</f>
        <v>4050000</v>
      </c>
      <c r="R5" s="171">
        <f>SUM(R6:R7)</f>
        <v>0</v>
      </c>
      <c r="S5" s="240">
        <f>SUM(S6:S7)</f>
        <v>0</v>
      </c>
      <c r="T5" s="171">
        <f t="shared" ref="T5:T22" si="6">SUMIFS($AF5:$BJ5,$AF$3:$BJ$3,T$3)</f>
        <v>10000000</v>
      </c>
      <c r="U5" s="171">
        <f>SUM(U6:U7)</f>
        <v>0</v>
      </c>
      <c r="V5" s="240">
        <f>SUM(V6:V7)</f>
        <v>0</v>
      </c>
      <c r="W5" s="171">
        <f t="shared" ref="W5:W22" si="7">SUMIFS($AF5:$BJ5,$AF$3:$BJ$3,W$3)</f>
        <v>3355750</v>
      </c>
      <c r="X5" s="171">
        <f>SUM(X6:X7)</f>
        <v>0</v>
      </c>
      <c r="Y5" s="240">
        <f>SUM(Y6:Y7)</f>
        <v>0</v>
      </c>
      <c r="Z5" s="171">
        <f t="shared" ref="Z5:Z22" si="8">SUMIFS($AF5:$BJ5,$AF$3:$BJ$3,Z$3)</f>
        <v>1329903939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22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53639000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4050000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10000000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3355750</v>
      </c>
      <c r="BF5" s="171">
        <f t="shared" si="10"/>
        <v>0</v>
      </c>
      <c r="BG5" s="171">
        <f t="shared" si="10"/>
        <v>0</v>
      </c>
      <c r="BH5" s="171">
        <f t="shared" si="10"/>
        <v>15176475</v>
      </c>
      <c r="BI5" s="171">
        <f t="shared" si="10"/>
        <v>1314727464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1338298689</v>
      </c>
      <c r="J6" s="175">
        <f t="shared" si="2"/>
        <v>60705900</v>
      </c>
      <c r="K6" s="172">
        <f t="shared" si="3"/>
        <v>44745260497.119934</v>
      </c>
      <c r="L6" s="173"/>
      <c r="M6" s="269"/>
      <c r="N6" s="175">
        <f t="shared" si="4"/>
        <v>10989000</v>
      </c>
      <c r="O6" s="175">
        <f>SUMIFS(O10:O62,$H10:$H62,$H6)</f>
        <v>60705900</v>
      </c>
      <c r="P6" s="175">
        <f>SUMIFS(P10:P62,$H10:$H62,$H6)</f>
        <v>44745260497.119934</v>
      </c>
      <c r="Q6" s="175">
        <f t="shared" si="5"/>
        <v>4050000</v>
      </c>
      <c r="R6" s="175">
        <f>SUMIFS(R10:R62,$H10:$H62,$H6)</f>
        <v>0</v>
      </c>
      <c r="S6" s="175">
        <f>SUMIFS(S10:S62,$H10:$H62,$H6)</f>
        <v>0</v>
      </c>
      <c r="T6" s="175">
        <f t="shared" si="6"/>
        <v>0</v>
      </c>
      <c r="U6" s="175">
        <f>SUMIFS(U10:U62,$H10:$H62,$H6)</f>
        <v>0</v>
      </c>
      <c r="V6" s="175">
        <f>SUMIFS(V10:V62,$H10:$H62,$H6)</f>
        <v>0</v>
      </c>
      <c r="W6" s="175">
        <f t="shared" si="7"/>
        <v>3355750</v>
      </c>
      <c r="X6" s="175">
        <f>SUMIFS(X10:X62,$H10:$H62,$H6)</f>
        <v>0</v>
      </c>
      <c r="Y6" s="175">
        <f>SUMIFS(Y10:Y62,$H10:$H62,$H6)</f>
        <v>0</v>
      </c>
      <c r="Z6" s="175">
        <f t="shared" si="8"/>
        <v>1319903939</v>
      </c>
      <c r="AA6" s="175">
        <f>SUMIFS(AA10:AA62,$H10:$H62,$H6)</f>
        <v>0</v>
      </c>
      <c r="AB6" s="175">
        <f>SUMIFS(AB10:AB62,$H10:$H62,$H6)</f>
        <v>0</v>
      </c>
      <c r="AC6" s="172"/>
      <c r="AD6" s="173"/>
      <c r="AE6" s="174" t="str">
        <f t="shared" si="9"/>
        <v>I.DC</v>
      </c>
      <c r="AF6" s="175">
        <f t="shared" ref="AF6:BJ6" si="11">SUMIFS(AF10:AF62,$H10:$H62,$H6)</f>
        <v>0</v>
      </c>
      <c r="AG6" s="175">
        <f t="shared" si="11"/>
        <v>0</v>
      </c>
      <c r="AH6" s="175">
        <f t="shared" si="11"/>
        <v>0</v>
      </c>
      <c r="AI6" s="175">
        <f t="shared" si="11"/>
        <v>10989000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4050000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3355750</v>
      </c>
      <c r="BF6" s="175">
        <f t="shared" si="11"/>
        <v>0</v>
      </c>
      <c r="BG6" s="175">
        <f t="shared" si="11"/>
        <v>0</v>
      </c>
      <c r="BH6" s="175">
        <f t="shared" si="11"/>
        <v>15176475</v>
      </c>
      <c r="BI6" s="175">
        <f t="shared" si="11"/>
        <v>1304727464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62650000</v>
      </c>
      <c r="J7" s="175">
        <f t="shared" si="2"/>
        <v>0</v>
      </c>
      <c r="K7" s="172">
        <f t="shared" si="3"/>
        <v>324182742.41025668</v>
      </c>
      <c r="L7" s="173"/>
      <c r="M7" s="269"/>
      <c r="N7" s="175">
        <f t="shared" si="4"/>
        <v>42650000</v>
      </c>
      <c r="O7" s="175">
        <f>SUMIFS(O10:O62,$H10:$H62,$H7)</f>
        <v>0</v>
      </c>
      <c r="P7" s="175">
        <f>SUMIFS(P10:P62,$H10:$H62,$H7)</f>
        <v>324182742.41025668</v>
      </c>
      <c r="Q7" s="175">
        <f t="shared" si="5"/>
        <v>0</v>
      </c>
      <c r="R7" s="175">
        <f>SUMIFS(R10:R62,$H10:$H62,$H7)</f>
        <v>0</v>
      </c>
      <c r="S7" s="175">
        <f>SUMIFS(S10:S62,$H10:$H62,$H7)</f>
        <v>0</v>
      </c>
      <c r="T7" s="175">
        <f t="shared" si="6"/>
        <v>10000000</v>
      </c>
      <c r="U7" s="175">
        <f>SUMIFS(U10:U62,$H10:$H62,$H7)</f>
        <v>0</v>
      </c>
      <c r="V7" s="175">
        <f>SUMIFS(V10:V62,$H10:$H62,$H7)</f>
        <v>0</v>
      </c>
      <c r="W7" s="175">
        <f t="shared" si="7"/>
        <v>0</v>
      </c>
      <c r="X7" s="175">
        <f>SUMIFS(X10:X62,$H10:$H62,$H7)</f>
        <v>0</v>
      </c>
      <c r="Y7" s="175">
        <f>SUMIFS(Y10:Y62,$H10:$H62,$H7)</f>
        <v>0</v>
      </c>
      <c r="Z7" s="175">
        <f t="shared" si="8"/>
        <v>10000000</v>
      </c>
      <c r="AA7" s="175">
        <f>SUMIFS(AA10:AA62,$H10:$H62,$H7)</f>
        <v>0</v>
      </c>
      <c r="AB7" s="175">
        <f>SUMIFS(AB10:AB62,$H10:$H62,$H7)</f>
        <v>0</v>
      </c>
      <c r="AC7" s="172"/>
      <c r="AD7" s="173"/>
      <c r="AE7" s="174" t="str">
        <f t="shared" si="9"/>
        <v>I.IC</v>
      </c>
      <c r="AF7" s="175">
        <f t="shared" ref="AF7:BJ7" si="12">SUMIFS(AF10:AF62,$H10:$H62,$H7)</f>
        <v>0</v>
      </c>
      <c r="AG7" s="175">
        <f t="shared" si="12"/>
        <v>0</v>
      </c>
      <c r="AH7" s="175">
        <f t="shared" si="12"/>
        <v>0</v>
      </c>
      <c r="AI7" s="175">
        <f t="shared" si="12"/>
        <v>42650000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10000000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10000000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1338298689</v>
      </c>
      <c r="J8" s="171">
        <f t="shared" si="2"/>
        <v>60705900</v>
      </c>
      <c r="K8" s="168">
        <f t="shared" si="3"/>
        <v>45069443239.530182</v>
      </c>
      <c r="L8" s="169"/>
      <c r="M8" s="268"/>
      <c r="N8" s="171">
        <f t="shared" si="4"/>
        <v>10989000</v>
      </c>
      <c r="O8" s="240">
        <f>SUBTOTAL(9,O9:O30)</f>
        <v>60705900</v>
      </c>
      <c r="P8" s="240">
        <f>SUBTOTAL(9,P9:P62)</f>
        <v>45069443239.530182</v>
      </c>
      <c r="Q8" s="171">
        <f t="shared" si="5"/>
        <v>4050000</v>
      </c>
      <c r="R8" s="240">
        <f>SUBTOTAL(9,R9:R30)</f>
        <v>0</v>
      </c>
      <c r="S8" s="240">
        <f>SUBTOTAL(9,S9:S30)</f>
        <v>0</v>
      </c>
      <c r="T8" s="171">
        <f t="shared" si="6"/>
        <v>0</v>
      </c>
      <c r="U8" s="240">
        <f>SUBTOTAL(9,U9:U30)</f>
        <v>0</v>
      </c>
      <c r="V8" s="240">
        <f>SUBTOTAL(9,V9:V30)</f>
        <v>0</v>
      </c>
      <c r="W8" s="171">
        <f t="shared" si="7"/>
        <v>3355750</v>
      </c>
      <c r="X8" s="240">
        <f>SUBTOTAL(9,X9:X30)</f>
        <v>0</v>
      </c>
      <c r="Y8" s="240">
        <f>SUBTOTAL(9,Y9:Y30)</f>
        <v>0</v>
      </c>
      <c r="Z8" s="171">
        <f t="shared" si="8"/>
        <v>1319903939</v>
      </c>
      <c r="AA8" s="240">
        <f>SUBTOTAL(9,AA9:AA30)</f>
        <v>0</v>
      </c>
      <c r="AB8" s="240">
        <f>SUBTOTAL(9,AB9:AB30)</f>
        <v>0</v>
      </c>
      <c r="AC8" s="168"/>
      <c r="AD8" s="169"/>
      <c r="AE8" s="170" t="str">
        <f t="shared" si="9"/>
        <v>I.1</v>
      </c>
      <c r="AF8" s="171">
        <f t="shared" ref="AF8:BJ8" si="13">SUBTOTAL(9,AF9:AF30)</f>
        <v>0</v>
      </c>
      <c r="AG8" s="171">
        <f t="shared" si="13"/>
        <v>0</v>
      </c>
      <c r="AH8" s="171">
        <f t="shared" si="13"/>
        <v>0</v>
      </c>
      <c r="AI8" s="171">
        <f t="shared" si="13"/>
        <v>10989000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4050000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3355750</v>
      </c>
      <c r="BF8" s="171">
        <f t="shared" si="13"/>
        <v>0</v>
      </c>
      <c r="BG8" s="171">
        <f t="shared" si="13"/>
        <v>0</v>
      </c>
      <c r="BH8" s="171">
        <f t="shared" si="13"/>
        <v>15176475</v>
      </c>
      <c r="BI8" s="171">
        <f t="shared" si="13"/>
        <v>1304727464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1338298689</v>
      </c>
      <c r="J10" s="171">
        <f t="shared" si="2"/>
        <v>60705900</v>
      </c>
      <c r="K10" s="168">
        <f t="shared" si="3"/>
        <v>44745260497.119934</v>
      </c>
      <c r="L10" s="169"/>
      <c r="M10" s="268"/>
      <c r="N10" s="171">
        <f t="shared" si="4"/>
        <v>10989000</v>
      </c>
      <c r="O10" s="240">
        <f>SUBTOTAL(9,O11:O22)</f>
        <v>60705900</v>
      </c>
      <c r="P10" s="240">
        <f>SUBTOTAL(9,P11:P22)</f>
        <v>44745260497.119934</v>
      </c>
      <c r="Q10" s="171">
        <f t="shared" si="5"/>
        <v>4050000</v>
      </c>
      <c r="R10" s="240">
        <f t="shared" ref="R10:S10" si="14">SUBTOTAL(9,R11:R22)</f>
        <v>0</v>
      </c>
      <c r="S10" s="240">
        <f t="shared" si="14"/>
        <v>0</v>
      </c>
      <c r="T10" s="171">
        <f t="shared" si="6"/>
        <v>0</v>
      </c>
      <c r="U10" s="240">
        <f t="shared" ref="U10:V10" si="15">SUBTOTAL(9,U11:U22)</f>
        <v>0</v>
      </c>
      <c r="V10" s="240">
        <f t="shared" si="15"/>
        <v>0</v>
      </c>
      <c r="W10" s="171">
        <f t="shared" si="7"/>
        <v>3355750</v>
      </c>
      <c r="X10" s="240">
        <f t="shared" ref="X10" si="16">SUBTOTAL(9,X11:X22)</f>
        <v>0</v>
      </c>
      <c r="Y10" s="240">
        <f t="shared" ref="Y10" si="17">SUBTOTAL(9,Y11:Y22)</f>
        <v>0</v>
      </c>
      <c r="Z10" s="171">
        <f t="shared" si="8"/>
        <v>1319903939</v>
      </c>
      <c r="AA10" s="240">
        <f t="shared" ref="AA10:AB10" si="18">SUBTOTAL(9,AA11:AA22)</f>
        <v>0</v>
      </c>
      <c r="AB10" s="240">
        <f t="shared" si="18"/>
        <v>0</v>
      </c>
      <c r="AC10" s="168"/>
      <c r="AD10" s="169"/>
      <c r="AE10" s="170" t="str">
        <f t="shared" si="9"/>
        <v>I.1.1.1</v>
      </c>
      <c r="AF10" s="171">
        <f t="shared" ref="AF10:BJ10" si="19">SUBTOTAL(9,AF11:AF22)</f>
        <v>0</v>
      </c>
      <c r="AG10" s="171">
        <f t="shared" si="19"/>
        <v>0</v>
      </c>
      <c r="AH10" s="171">
        <f t="shared" si="19"/>
        <v>0</v>
      </c>
      <c r="AI10" s="171">
        <f t="shared" si="19"/>
        <v>10989000</v>
      </c>
      <c r="AJ10" s="171">
        <f t="shared" si="19"/>
        <v>0</v>
      </c>
      <c r="AK10" s="171">
        <f t="shared" si="19"/>
        <v>0</v>
      </c>
      <c r="AL10" s="171">
        <f t="shared" si="19"/>
        <v>0</v>
      </c>
      <c r="AM10" s="171">
        <f t="shared" si="19"/>
        <v>0</v>
      </c>
      <c r="AN10" s="171">
        <f t="shared" si="19"/>
        <v>0</v>
      </c>
      <c r="AO10" s="171">
        <f t="shared" si="19"/>
        <v>0</v>
      </c>
      <c r="AP10" s="171">
        <f t="shared" si="19"/>
        <v>4050000</v>
      </c>
      <c r="AQ10" s="171">
        <f t="shared" si="19"/>
        <v>0</v>
      </c>
      <c r="AR10" s="171">
        <f t="shared" si="19"/>
        <v>0</v>
      </c>
      <c r="AS10" s="171">
        <f t="shared" si="19"/>
        <v>0</v>
      </c>
      <c r="AT10" s="171">
        <f t="shared" si="19"/>
        <v>0</v>
      </c>
      <c r="AU10" s="171">
        <f t="shared" si="19"/>
        <v>0</v>
      </c>
      <c r="AV10" s="171">
        <f t="shared" si="19"/>
        <v>0</v>
      </c>
      <c r="AW10" s="171">
        <f t="shared" si="19"/>
        <v>0</v>
      </c>
      <c r="AX10" s="171">
        <f t="shared" si="19"/>
        <v>0</v>
      </c>
      <c r="AY10" s="171">
        <f t="shared" si="19"/>
        <v>0</v>
      </c>
      <c r="AZ10" s="171">
        <f t="shared" si="19"/>
        <v>0</v>
      </c>
      <c r="BA10" s="171">
        <f t="shared" si="19"/>
        <v>0</v>
      </c>
      <c r="BB10" s="171">
        <f t="shared" si="19"/>
        <v>0</v>
      </c>
      <c r="BC10" s="171">
        <f t="shared" si="19"/>
        <v>0</v>
      </c>
      <c r="BD10" s="171">
        <f t="shared" si="19"/>
        <v>0</v>
      </c>
      <c r="BE10" s="171">
        <f t="shared" si="19"/>
        <v>3355750</v>
      </c>
      <c r="BF10" s="171">
        <f t="shared" si="19"/>
        <v>0</v>
      </c>
      <c r="BG10" s="171">
        <f t="shared" si="19"/>
        <v>0</v>
      </c>
      <c r="BH10" s="171">
        <f t="shared" si="19"/>
        <v>15176475</v>
      </c>
      <c r="BI10" s="171">
        <f t="shared" si="19"/>
        <v>1304727464</v>
      </c>
      <c r="BJ10" s="171">
        <f t="shared" si="19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193972.25806451601</v>
      </c>
      <c r="H11" s="114" t="s">
        <v>326</v>
      </c>
      <c r="I11" s="176">
        <f t="shared" si="1"/>
        <v>0</v>
      </c>
      <c r="J11" s="179">
        <f t="shared" si="2"/>
        <v>0</v>
      </c>
      <c r="K11" s="176">
        <f>SUMIFS($N11:$AC11,$N$4:$AC$4,"B*")</f>
        <v>1304727463.7419357</v>
      </c>
      <c r="L11" s="177"/>
      <c r="M11" s="270"/>
      <c r="N11" s="179">
        <f t="shared" si="4"/>
        <v>0</v>
      </c>
      <c r="O11" s="241"/>
      <c r="P11" s="241">
        <v>1304727463.7419357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60</v>
      </c>
      <c r="D12" s="332" t="s">
        <v>383</v>
      </c>
      <c r="E12" s="332" t="s">
        <v>330</v>
      </c>
      <c r="F12" s="332"/>
      <c r="G12" s="332">
        <v>47618.709677419298</v>
      </c>
      <c r="H12" s="114" t="s">
        <v>327</v>
      </c>
      <c r="I12" s="176">
        <f t="shared" si="1"/>
        <v>15176475</v>
      </c>
      <c r="J12" s="179">
        <f t="shared" si="2"/>
        <v>60705900</v>
      </c>
      <c r="K12" s="176">
        <f t="shared" ref="K12:K22" si="20">SUMIFS($N12:$AC12,$N$4:$AC$4,"B*")</f>
        <v>37941187.5</v>
      </c>
      <c r="L12" s="177"/>
      <c r="M12" s="270"/>
      <c r="N12" s="179">
        <f t="shared" si="4"/>
        <v>0</v>
      </c>
      <c r="O12" s="241">
        <v>60705900</v>
      </c>
      <c r="P12" s="241">
        <v>37941187.5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15176475</v>
      </c>
      <c r="AA12" s="241"/>
      <c r="AB12" s="241"/>
      <c r="AC12" s="176"/>
      <c r="AD12" s="177"/>
      <c r="AE12" s="178" t="str">
        <f t="shared" si="9"/>
        <v>I.1.1.1.2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>
        <v>15176475</v>
      </c>
      <c r="BI12" s="179"/>
      <c r="BJ12" s="179"/>
      <c r="BK12" s="279"/>
    </row>
    <row r="13" spans="1:63">
      <c r="C13" s="101" t="s">
        <v>61</v>
      </c>
      <c r="D13" s="332" t="s">
        <v>384</v>
      </c>
      <c r="E13" s="332" t="s">
        <v>331</v>
      </c>
      <c r="F13" s="332"/>
      <c r="G13" s="332">
        <v>612939.08206431998</v>
      </c>
      <c r="H13" s="114" t="s">
        <v>327</v>
      </c>
      <c r="I13" s="176">
        <f t="shared" si="1"/>
        <v>0</v>
      </c>
      <c r="J13" s="179">
        <f t="shared" si="2"/>
        <v>0</v>
      </c>
      <c r="K13" s="176">
        <f t="shared" si="20"/>
        <v>37941187.5</v>
      </c>
      <c r="L13" s="177"/>
      <c r="M13" s="270"/>
      <c r="N13" s="179">
        <f t="shared" si="4"/>
        <v>0</v>
      </c>
      <c r="O13" s="241"/>
      <c r="P13" s="241">
        <v>37941187.5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62</v>
      </c>
      <c r="D14" s="332"/>
      <c r="E14" s="332" t="s">
        <v>385</v>
      </c>
      <c r="F14" s="332" t="s">
        <v>333</v>
      </c>
      <c r="G14" s="332">
        <v>407187.146440154</v>
      </c>
      <c r="H14" s="114" t="s">
        <v>342</v>
      </c>
      <c r="I14" s="176">
        <f t="shared" si="1"/>
        <v>0</v>
      </c>
      <c r="J14" s="179">
        <f t="shared" si="2"/>
        <v>0</v>
      </c>
      <c r="K14" s="176">
        <f t="shared" si="20"/>
        <v>16577100000</v>
      </c>
      <c r="L14" s="177"/>
      <c r="M14" s="270"/>
      <c r="N14" s="179">
        <f t="shared" si="4"/>
        <v>0</v>
      </c>
      <c r="O14" s="241"/>
      <c r="P14" s="241">
        <v>16577100000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I.1.1.1.4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63</v>
      </c>
      <c r="D15" s="332"/>
      <c r="E15" s="332" t="s">
        <v>386</v>
      </c>
      <c r="F15" s="332" t="s">
        <v>334</v>
      </c>
      <c r="G15" s="332">
        <v>13758.262296708101</v>
      </c>
      <c r="H15" s="114" t="s">
        <v>343</v>
      </c>
      <c r="I15" s="176">
        <f t="shared" si="1"/>
        <v>0</v>
      </c>
      <c r="J15" s="179">
        <f t="shared" si="2"/>
        <v>0</v>
      </c>
      <c r="K15" s="176">
        <f t="shared" si="20"/>
        <v>8937942000</v>
      </c>
      <c r="L15" s="177"/>
      <c r="M15" s="270"/>
      <c r="N15" s="179">
        <f t="shared" si="4"/>
        <v>0</v>
      </c>
      <c r="O15" s="241"/>
      <c r="P15" s="241">
        <v>8937942000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I.1.1.1.5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543</v>
      </c>
      <c r="D16" s="332"/>
      <c r="E16" s="332"/>
      <c r="F16" s="332" t="s">
        <v>475</v>
      </c>
      <c r="G16" s="332">
        <v>21722.373612611002</v>
      </c>
      <c r="H16" s="114" t="s">
        <v>346</v>
      </c>
      <c r="I16" s="176">
        <f t="shared" si="1"/>
        <v>0</v>
      </c>
      <c r="J16" s="179">
        <f t="shared" si="2"/>
        <v>0</v>
      </c>
      <c r="K16" s="176">
        <f t="shared" si="20"/>
        <v>10782243775.530586</v>
      </c>
      <c r="L16" s="177"/>
      <c r="M16" s="270"/>
      <c r="N16" s="179">
        <f t="shared" si="4"/>
        <v>0</v>
      </c>
      <c r="O16" s="241"/>
      <c r="P16" s="241">
        <v>10782243775.530586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I.1.1.1.6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1:63">
      <c r="C17" s="101" t="s">
        <v>544</v>
      </c>
      <c r="D17" s="332"/>
      <c r="E17" s="332"/>
      <c r="F17" s="332" t="s">
        <v>476</v>
      </c>
      <c r="G17" s="332">
        <v>346141.20483015903</v>
      </c>
      <c r="H17" s="114" t="s">
        <v>346</v>
      </c>
      <c r="I17" s="176">
        <f t="shared" si="1"/>
        <v>0</v>
      </c>
      <c r="J17" s="179">
        <f t="shared" si="2"/>
        <v>0</v>
      </c>
      <c r="K17" s="176">
        <f t="shared" si="20"/>
        <v>7067364882.8474131</v>
      </c>
      <c r="L17" s="177"/>
      <c r="M17" s="270"/>
      <c r="N17" s="179">
        <f t="shared" si="4"/>
        <v>0</v>
      </c>
      <c r="O17" s="241"/>
      <c r="P17" s="241">
        <v>7067364882.8474131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ref="AE17:AE21" si="21">C17</f>
        <v>I.1.1.1.7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1:63">
      <c r="C18" s="101" t="s">
        <v>545</v>
      </c>
      <c r="D18" s="332"/>
      <c r="E18" s="332"/>
      <c r="F18" s="332" t="s">
        <v>476</v>
      </c>
      <c r="G18" s="332">
        <v>346141.20483015903</v>
      </c>
      <c r="H18" s="114" t="s">
        <v>558</v>
      </c>
      <c r="I18" s="176">
        <f t="shared" si="1"/>
        <v>4050000</v>
      </c>
      <c r="J18" s="179">
        <f t="shared" si="2"/>
        <v>0</v>
      </c>
      <c r="K18" s="176">
        <f t="shared" si="20"/>
        <v>0</v>
      </c>
      <c r="L18" s="177"/>
      <c r="M18" s="270"/>
      <c r="N18" s="179">
        <f t="shared" si="4"/>
        <v>0</v>
      </c>
      <c r="O18" s="241"/>
      <c r="P18" s="241"/>
      <c r="Q18" s="179">
        <f t="shared" si="5"/>
        <v>4050000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21"/>
        <v>I.1.1.1.8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>
        <v>4050000</v>
      </c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1:63">
      <c r="C19" s="101" t="s">
        <v>545</v>
      </c>
      <c r="D19" s="332"/>
      <c r="E19" s="332"/>
      <c r="F19" s="332" t="s">
        <v>476</v>
      </c>
      <c r="G19" s="332">
        <v>346141.20483015903</v>
      </c>
      <c r="H19" s="114" t="s">
        <v>559</v>
      </c>
      <c r="I19" s="176">
        <f t="shared" si="1"/>
        <v>10989000</v>
      </c>
      <c r="J19" s="179">
        <f t="shared" si="2"/>
        <v>0</v>
      </c>
      <c r="K19" s="176">
        <f t="shared" si="20"/>
        <v>0</v>
      </c>
      <c r="L19" s="177"/>
      <c r="M19" s="270"/>
      <c r="N19" s="179">
        <f t="shared" si="4"/>
        <v>10989000</v>
      </c>
      <c r="O19" s="241"/>
      <c r="P19" s="241"/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21"/>
        <v>I.1.1.1.8</v>
      </c>
      <c r="AF19" s="179"/>
      <c r="AG19" s="179"/>
      <c r="AH19" s="179"/>
      <c r="AI19" s="179">
        <v>10989000</v>
      </c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1:63">
      <c r="C20" s="101" t="s">
        <v>545</v>
      </c>
      <c r="D20" s="332"/>
      <c r="E20" s="332"/>
      <c r="F20" s="332" t="s">
        <v>476</v>
      </c>
      <c r="G20" s="332">
        <v>346141.20483015903</v>
      </c>
      <c r="H20" s="114" t="s">
        <v>565</v>
      </c>
      <c r="I20" s="176">
        <f t="shared" si="1"/>
        <v>0</v>
      </c>
      <c r="J20" s="179">
        <f t="shared" si="2"/>
        <v>0</v>
      </c>
      <c r="K20" s="176">
        <f t="shared" si="20"/>
        <v>0</v>
      </c>
      <c r="L20" s="177"/>
      <c r="M20" s="270"/>
      <c r="N20" s="179">
        <f t="shared" si="4"/>
        <v>0</v>
      </c>
      <c r="O20" s="241"/>
      <c r="P20" s="241"/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21"/>
        <v>I.1.1.1.8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1:63">
      <c r="C21" s="101" t="s">
        <v>545</v>
      </c>
      <c r="D21" s="332"/>
      <c r="E21" s="332"/>
      <c r="F21" s="332" t="s">
        <v>476</v>
      </c>
      <c r="G21" s="332">
        <v>346141.20483015903</v>
      </c>
      <c r="H21" s="114" t="s">
        <v>566</v>
      </c>
      <c r="I21" s="176">
        <f t="shared" si="1"/>
        <v>1304727464</v>
      </c>
      <c r="J21" s="179">
        <f t="shared" si="2"/>
        <v>0</v>
      </c>
      <c r="K21" s="176">
        <f t="shared" si="20"/>
        <v>0</v>
      </c>
      <c r="L21" s="177"/>
      <c r="M21" s="270"/>
      <c r="N21" s="179">
        <f t="shared" si="4"/>
        <v>0</v>
      </c>
      <c r="O21" s="241"/>
      <c r="P21" s="241"/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1304727464</v>
      </c>
      <c r="AA21" s="241"/>
      <c r="AB21" s="241"/>
      <c r="AC21" s="176"/>
      <c r="AD21" s="177"/>
      <c r="AE21" s="178" t="str">
        <f t="shared" si="21"/>
        <v>I.1.1.1.8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>
        <v>1304727464</v>
      </c>
      <c r="BJ21" s="179"/>
      <c r="BK21" s="279"/>
    </row>
    <row r="22" spans="1:63">
      <c r="C22" s="101" t="s">
        <v>545</v>
      </c>
      <c r="D22" s="332"/>
      <c r="E22" s="332"/>
      <c r="F22" s="332" t="s">
        <v>476</v>
      </c>
      <c r="G22" s="332">
        <v>346141.20483015903</v>
      </c>
      <c r="H22" s="114" t="s">
        <v>567</v>
      </c>
      <c r="I22" s="176">
        <f t="shared" si="1"/>
        <v>3355750</v>
      </c>
      <c r="J22" s="179">
        <f t="shared" si="2"/>
        <v>0</v>
      </c>
      <c r="K22" s="176">
        <f t="shared" si="20"/>
        <v>0</v>
      </c>
      <c r="L22" s="177"/>
      <c r="M22" s="270"/>
      <c r="N22" s="179">
        <f t="shared" si="4"/>
        <v>0</v>
      </c>
      <c r="O22" s="241"/>
      <c r="P22" s="241"/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3355750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I.1.1.1.8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>
        <v>3355750</v>
      </c>
      <c r="BF22" s="179"/>
      <c r="BG22" s="179"/>
      <c r="BH22" s="179"/>
      <c r="BI22" s="179"/>
      <c r="BJ22" s="179"/>
      <c r="BK22" s="279"/>
    </row>
    <row r="23" spans="1:63">
      <c r="C23" s="101"/>
      <c r="D23" s="332"/>
      <c r="E23" s="332"/>
      <c r="F23" s="332"/>
      <c r="G23" s="332"/>
      <c r="H23" s="114"/>
      <c r="I23" s="176"/>
      <c r="J23" s="179"/>
      <c r="K23" s="176"/>
      <c r="L23" s="177"/>
      <c r="M23" s="270"/>
      <c r="N23" s="179"/>
      <c r="O23" s="241"/>
      <c r="P23" s="241"/>
      <c r="Q23" s="179"/>
      <c r="R23" s="241"/>
      <c r="S23" s="241"/>
      <c r="T23" s="179"/>
      <c r="U23" s="241"/>
      <c r="V23" s="241"/>
      <c r="W23" s="179"/>
      <c r="X23" s="241"/>
      <c r="Y23" s="241"/>
      <c r="Z23" s="179"/>
      <c r="AA23" s="241"/>
      <c r="AB23" s="241"/>
      <c r="AC23" s="176"/>
      <c r="AD23" s="177"/>
      <c r="AE23" s="178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1:63">
      <c r="C24" s="101"/>
      <c r="D24" s="332"/>
      <c r="E24" s="332"/>
      <c r="F24" s="332"/>
      <c r="G24" s="332"/>
      <c r="H24" s="114"/>
      <c r="I24" s="176"/>
      <c r="J24" s="179"/>
      <c r="K24" s="176"/>
      <c r="L24" s="177"/>
      <c r="M24" s="270"/>
      <c r="N24" s="179"/>
      <c r="O24" s="241"/>
      <c r="P24" s="241"/>
      <c r="Q24" s="179"/>
      <c r="R24" s="241"/>
      <c r="S24" s="241"/>
      <c r="T24" s="179"/>
      <c r="U24" s="241"/>
      <c r="V24" s="241"/>
      <c r="W24" s="179"/>
      <c r="X24" s="241"/>
      <c r="Y24" s="241"/>
      <c r="Z24" s="179"/>
      <c r="AA24" s="241"/>
      <c r="AB24" s="241"/>
      <c r="AC24" s="176"/>
      <c r="AD24" s="177"/>
      <c r="AE24" s="178">
        <f>C24</f>
        <v>0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1:63" s="125" customFormat="1">
      <c r="A25" s="123"/>
      <c r="B25" s="123"/>
      <c r="C25" s="99" t="s">
        <v>222</v>
      </c>
      <c r="D25" s="331"/>
      <c r="E25" s="331"/>
      <c r="F25" s="331"/>
      <c r="G25" s="331"/>
      <c r="H25" s="100" t="s">
        <v>32</v>
      </c>
      <c r="I25" s="168">
        <f>SUMIFS($N25:$AC25,$N$4:$AC$4,"W*")</f>
        <v>62650000</v>
      </c>
      <c r="J25" s="171">
        <f>SUMIFS($N25:$AC25,$N$4:$AC$4,"F*")</f>
        <v>0</v>
      </c>
      <c r="K25" s="168">
        <f>SUMIFS($N25:$AC25,$N$4:$AC$4,"B*")</f>
        <v>324182742.41025668</v>
      </c>
      <c r="L25" s="169"/>
      <c r="M25" s="268"/>
      <c r="N25" s="171">
        <f>SUMIFS($AF25:$BJ25,$AF$3:$BJ$3,N$3)</f>
        <v>42650000</v>
      </c>
      <c r="O25" s="171">
        <f>SUBTOTAL(9,O27:O58)</f>
        <v>0</v>
      </c>
      <c r="P25" s="171">
        <f>SUBTOTAL(9,P27:P58)</f>
        <v>324182742.41025668</v>
      </c>
      <c r="Q25" s="171">
        <f>SUMIFS($AF25:$BJ25,$AF$3:$BJ$3,Q$3)</f>
        <v>0</v>
      </c>
      <c r="R25" s="171">
        <f>SUBTOTAL(9,R27:R58)</f>
        <v>0</v>
      </c>
      <c r="S25" s="171">
        <f>SUBTOTAL(9,S27:S58)</f>
        <v>0</v>
      </c>
      <c r="T25" s="171">
        <f>SUMIFS($AF25:$BJ25,$AF$3:$BJ$3,T$3)</f>
        <v>10000000</v>
      </c>
      <c r="U25" s="171">
        <f>SUBTOTAL(9,U27:U58)</f>
        <v>0</v>
      </c>
      <c r="V25" s="171">
        <f>SUBTOTAL(9,V27:V58)</f>
        <v>0</v>
      </c>
      <c r="W25" s="171">
        <f>SUMIFS($AF25:$BJ25,$AF$3:$BJ$3,W$3)</f>
        <v>0</v>
      </c>
      <c r="X25" s="171">
        <f>SUBTOTAL(9,X27:X58)</f>
        <v>0</v>
      </c>
      <c r="Y25" s="171">
        <f>SUBTOTAL(9,Y27:Y58)</f>
        <v>0</v>
      </c>
      <c r="Z25" s="171">
        <f>SUMIFS($AF25:$BJ25,$AF$3:$BJ$3,Z$3)</f>
        <v>10000000</v>
      </c>
      <c r="AA25" s="171">
        <f>SUBTOTAL(9,AA27:AA58)</f>
        <v>0</v>
      </c>
      <c r="AB25" s="171">
        <f>SUBTOTAL(9,AB27:AB58)</f>
        <v>0</v>
      </c>
      <c r="AC25" s="168"/>
      <c r="AD25" s="169"/>
      <c r="AE25" s="170" t="str">
        <f>C25</f>
        <v>I.1.1.2</v>
      </c>
      <c r="AF25" s="171">
        <f>SUBTOTAL(9,AF27:AF58)</f>
        <v>0</v>
      </c>
      <c r="AG25" s="171">
        <f t="shared" ref="AG25:BJ25" si="22">SUBTOTAL(9,AG27:AG58)</f>
        <v>0</v>
      </c>
      <c r="AH25" s="171">
        <f t="shared" si="22"/>
        <v>0</v>
      </c>
      <c r="AI25" s="171">
        <f t="shared" si="22"/>
        <v>42650000</v>
      </c>
      <c r="AJ25" s="171">
        <f t="shared" si="22"/>
        <v>0</v>
      </c>
      <c r="AK25" s="171">
        <f t="shared" si="22"/>
        <v>0</v>
      </c>
      <c r="AL25" s="171">
        <f t="shared" si="22"/>
        <v>0</v>
      </c>
      <c r="AM25" s="171">
        <f t="shared" si="22"/>
        <v>0</v>
      </c>
      <c r="AN25" s="171">
        <f t="shared" si="22"/>
        <v>0</v>
      </c>
      <c r="AO25" s="171">
        <f t="shared" si="22"/>
        <v>0</v>
      </c>
      <c r="AP25" s="171">
        <f t="shared" si="22"/>
        <v>0</v>
      </c>
      <c r="AQ25" s="171">
        <f t="shared" si="22"/>
        <v>0</v>
      </c>
      <c r="AR25" s="171">
        <f t="shared" si="22"/>
        <v>0</v>
      </c>
      <c r="AS25" s="171">
        <f t="shared" si="22"/>
        <v>0</v>
      </c>
      <c r="AT25" s="171">
        <f t="shared" si="22"/>
        <v>0</v>
      </c>
      <c r="AU25" s="171">
        <f t="shared" si="22"/>
        <v>10000000</v>
      </c>
      <c r="AV25" s="171">
        <f t="shared" si="22"/>
        <v>0</v>
      </c>
      <c r="AW25" s="171">
        <f t="shared" si="22"/>
        <v>0</v>
      </c>
      <c r="AX25" s="171">
        <f t="shared" si="22"/>
        <v>0</v>
      </c>
      <c r="AY25" s="171">
        <f t="shared" si="22"/>
        <v>0</v>
      </c>
      <c r="AZ25" s="171">
        <f t="shared" si="22"/>
        <v>0</v>
      </c>
      <c r="BA25" s="171">
        <f t="shared" si="22"/>
        <v>0</v>
      </c>
      <c r="BB25" s="171">
        <f t="shared" si="22"/>
        <v>0</v>
      </c>
      <c r="BC25" s="171">
        <f t="shared" si="22"/>
        <v>0</v>
      </c>
      <c r="BD25" s="171">
        <f t="shared" si="22"/>
        <v>0</v>
      </c>
      <c r="BE25" s="171">
        <f t="shared" si="22"/>
        <v>0</v>
      </c>
      <c r="BF25" s="171">
        <f t="shared" si="22"/>
        <v>0</v>
      </c>
      <c r="BG25" s="171">
        <f t="shared" si="22"/>
        <v>0</v>
      </c>
      <c r="BH25" s="171">
        <f t="shared" si="22"/>
        <v>0</v>
      </c>
      <c r="BI25" s="171">
        <f t="shared" si="22"/>
        <v>10000000</v>
      </c>
      <c r="BJ25" s="171">
        <f t="shared" si="22"/>
        <v>0</v>
      </c>
      <c r="BK25" s="277"/>
    </row>
    <row r="26" spans="1:63" s="125" customFormat="1">
      <c r="A26" s="123"/>
      <c r="B26" s="123"/>
      <c r="C26" s="99"/>
      <c r="D26" s="331" t="s">
        <v>382</v>
      </c>
      <c r="E26" s="331" t="s">
        <v>405</v>
      </c>
      <c r="F26" s="331"/>
      <c r="G26" s="331">
        <v>3019322590.00001</v>
      </c>
      <c r="H26" s="100"/>
      <c r="I26" s="168"/>
      <c r="J26" s="171"/>
      <c r="K26" s="168"/>
      <c r="L26" s="169"/>
      <c r="M26" s="268"/>
      <c r="N26" s="171"/>
      <c r="O26" s="240"/>
      <c r="P26" s="240"/>
      <c r="Q26" s="171"/>
      <c r="R26" s="240"/>
      <c r="S26" s="240"/>
      <c r="T26" s="171"/>
      <c r="U26" s="240"/>
      <c r="V26" s="240"/>
      <c r="W26" s="171"/>
      <c r="X26" s="240"/>
      <c r="Y26" s="240"/>
      <c r="Z26" s="171"/>
      <c r="AA26" s="240"/>
      <c r="AB26" s="240"/>
      <c r="AC26" s="168"/>
      <c r="AD26" s="169"/>
      <c r="AE26" s="170"/>
      <c r="AF26" s="171"/>
      <c r="AG26" s="171"/>
      <c r="AH26" s="171"/>
      <c r="AI26" s="171"/>
      <c r="AJ26" s="171"/>
      <c r="AK26" s="171"/>
      <c r="AL26" s="171"/>
      <c r="AM26" s="171"/>
      <c r="AN26" s="171"/>
      <c r="AO26" s="171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  <c r="BH26" s="171"/>
      <c r="BI26" s="171"/>
      <c r="BJ26" s="171"/>
      <c r="BK26" s="277"/>
    </row>
    <row r="27" spans="1:63">
      <c r="C27" s="101" t="s">
        <v>64</v>
      </c>
      <c r="D27" s="332" t="s">
        <v>382</v>
      </c>
      <c r="E27" s="332" t="s">
        <v>406</v>
      </c>
      <c r="F27" s="332" t="s">
        <v>407</v>
      </c>
      <c r="G27" s="332"/>
      <c r="H27" s="338" t="s">
        <v>388</v>
      </c>
      <c r="I27" s="176">
        <f t="shared" ref="I27:I58" si="23">SUMIFS($N27:$AC27,$N$4:$AC$4,"W*")</f>
        <v>0</v>
      </c>
      <c r="J27" s="179">
        <f t="shared" ref="J27:J58" si="24">SUMIFS($N27:$AC27,$N$4:$AC$4,"F*")</f>
        <v>0</v>
      </c>
      <c r="K27" s="176">
        <f t="shared" ref="K27:K58" si="25">SUMIFS($N27:$AC27,$N$4:$AC$4,"B*")</f>
        <v>25000000</v>
      </c>
      <c r="L27" s="177"/>
      <c r="M27" s="270"/>
      <c r="N27" s="179">
        <f t="shared" ref="N27:N58" si="26">SUMIFS($AF27:$BJ27,$AF$3:$BJ$3,N$3)</f>
        <v>0</v>
      </c>
      <c r="O27" s="241"/>
      <c r="P27" s="241">
        <v>25000000</v>
      </c>
      <c r="Q27" s="179">
        <f t="shared" ref="Q27:Q58" si="27">SUMIFS($AF27:$BJ27,$AF$3:$BJ$3,Q$3)</f>
        <v>0</v>
      </c>
      <c r="R27" s="241"/>
      <c r="S27" s="241"/>
      <c r="T27" s="179">
        <f t="shared" ref="T27:T58" si="28">SUMIFS($AF27:$BJ27,$AF$3:$BJ$3,T$3)</f>
        <v>0</v>
      </c>
      <c r="U27" s="241"/>
      <c r="V27" s="241"/>
      <c r="W27" s="179">
        <f t="shared" ref="W27:W58" si="29">SUMIFS($AF27:$BJ27,$AF$3:$BJ$3,W$3)</f>
        <v>0</v>
      </c>
      <c r="X27" s="241"/>
      <c r="Y27" s="241"/>
      <c r="Z27" s="179">
        <f t="shared" ref="Z27:Z58" si="30">SUMIFS($AF27:$BJ27,$AF$3:$BJ$3,Z$3)</f>
        <v>0</v>
      </c>
      <c r="AA27" s="241"/>
      <c r="AB27" s="241"/>
      <c r="AC27" s="176"/>
      <c r="AD27" s="177"/>
      <c r="AE27" s="178" t="str">
        <f t="shared" ref="AE27:AE58" si="31">C27</f>
        <v>I.1.1.2.1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1:63">
      <c r="C28" s="101" t="s">
        <v>65</v>
      </c>
      <c r="D28" s="332"/>
      <c r="E28" s="332" t="s">
        <v>408</v>
      </c>
      <c r="F28" s="332" t="s">
        <v>409</v>
      </c>
      <c r="G28" s="332"/>
      <c r="H28" s="338" t="s">
        <v>389</v>
      </c>
      <c r="I28" s="176">
        <f t="shared" si="23"/>
        <v>0</v>
      </c>
      <c r="J28" s="179">
        <f t="shared" si="24"/>
        <v>0</v>
      </c>
      <c r="K28" s="176">
        <f t="shared" si="25"/>
        <v>10000000</v>
      </c>
      <c r="L28" s="177"/>
      <c r="M28" s="270"/>
      <c r="N28" s="179">
        <f t="shared" si="26"/>
        <v>0</v>
      </c>
      <c r="O28" s="241"/>
      <c r="P28" s="241">
        <v>10000000</v>
      </c>
      <c r="Q28" s="179">
        <f t="shared" si="27"/>
        <v>0</v>
      </c>
      <c r="R28" s="241"/>
      <c r="S28" s="241"/>
      <c r="T28" s="179">
        <f t="shared" si="28"/>
        <v>0</v>
      </c>
      <c r="U28" s="241"/>
      <c r="V28" s="241"/>
      <c r="W28" s="179">
        <f t="shared" si="29"/>
        <v>0</v>
      </c>
      <c r="X28" s="241"/>
      <c r="Y28" s="241"/>
      <c r="Z28" s="179">
        <f t="shared" si="30"/>
        <v>0</v>
      </c>
      <c r="AA28" s="241"/>
      <c r="AB28" s="241"/>
      <c r="AC28" s="176"/>
      <c r="AD28" s="177"/>
      <c r="AE28" s="178" t="str">
        <f t="shared" si="31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1:63">
      <c r="C29" s="101" t="s">
        <v>66</v>
      </c>
      <c r="D29" s="332"/>
      <c r="E29" s="332" t="s">
        <v>410</v>
      </c>
      <c r="F29" s="332" t="s">
        <v>411</v>
      </c>
      <c r="G29" s="332"/>
      <c r="H29" s="338" t="s">
        <v>390</v>
      </c>
      <c r="I29" s="176">
        <f t="shared" si="23"/>
        <v>0</v>
      </c>
      <c r="J29" s="179">
        <f t="shared" si="24"/>
        <v>0</v>
      </c>
      <c r="K29" s="176">
        <f t="shared" si="25"/>
        <v>17500000</v>
      </c>
      <c r="L29" s="177"/>
      <c r="M29" s="270"/>
      <c r="N29" s="179">
        <f t="shared" si="26"/>
        <v>0</v>
      </c>
      <c r="O29" s="241"/>
      <c r="P29" s="241">
        <v>17500000</v>
      </c>
      <c r="Q29" s="179">
        <f t="shared" si="27"/>
        <v>0</v>
      </c>
      <c r="R29" s="241"/>
      <c r="S29" s="241"/>
      <c r="T29" s="179">
        <f t="shared" si="28"/>
        <v>0</v>
      </c>
      <c r="U29" s="241"/>
      <c r="V29" s="241"/>
      <c r="W29" s="179">
        <f t="shared" si="29"/>
        <v>0</v>
      </c>
      <c r="X29" s="241"/>
      <c r="Y29" s="241"/>
      <c r="Z29" s="179">
        <f t="shared" si="30"/>
        <v>0</v>
      </c>
      <c r="AA29" s="241"/>
      <c r="AB29" s="241"/>
      <c r="AC29" s="176"/>
      <c r="AD29" s="177"/>
      <c r="AE29" s="178" t="str">
        <f t="shared" si="31"/>
        <v>I.1.1.2.3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1:63">
      <c r="C30" s="101" t="s">
        <v>67</v>
      </c>
      <c r="D30" s="332"/>
      <c r="E30" s="332" t="s">
        <v>412</v>
      </c>
      <c r="F30" s="332" t="s">
        <v>413</v>
      </c>
      <c r="G30" s="332"/>
      <c r="H30" s="338" t="s">
        <v>391</v>
      </c>
      <c r="I30" s="176">
        <f t="shared" si="23"/>
        <v>0</v>
      </c>
      <c r="J30" s="179">
        <f t="shared" si="24"/>
        <v>0</v>
      </c>
      <c r="K30" s="176">
        <f t="shared" si="25"/>
        <v>7500000</v>
      </c>
      <c r="L30" s="177"/>
      <c r="M30" s="270"/>
      <c r="N30" s="179">
        <f t="shared" si="26"/>
        <v>0</v>
      </c>
      <c r="O30" s="241"/>
      <c r="P30" s="241">
        <v>7500000</v>
      </c>
      <c r="Q30" s="179">
        <f t="shared" si="27"/>
        <v>0</v>
      </c>
      <c r="R30" s="241"/>
      <c r="S30" s="241"/>
      <c r="T30" s="179">
        <f t="shared" si="28"/>
        <v>0</v>
      </c>
      <c r="U30" s="241"/>
      <c r="V30" s="241"/>
      <c r="W30" s="179">
        <f t="shared" si="29"/>
        <v>0</v>
      </c>
      <c r="X30" s="241"/>
      <c r="Y30" s="241"/>
      <c r="Z30" s="179">
        <f t="shared" si="30"/>
        <v>0</v>
      </c>
      <c r="AA30" s="241"/>
      <c r="AB30" s="241"/>
      <c r="AC30" s="176"/>
      <c r="AD30" s="177"/>
      <c r="AE30" s="178" t="str">
        <f t="shared" si="31"/>
        <v>I.1.1.2.4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1:63">
      <c r="C31" s="101" t="s">
        <v>477</v>
      </c>
      <c r="D31" s="332"/>
      <c r="E31" s="332" t="s">
        <v>414</v>
      </c>
      <c r="F31" s="332" t="s">
        <v>415</v>
      </c>
      <c r="G31" s="332"/>
      <c r="H31" s="338" t="s">
        <v>392</v>
      </c>
      <c r="I31" s="176">
        <f t="shared" si="23"/>
        <v>0</v>
      </c>
      <c r="J31" s="179">
        <f t="shared" si="24"/>
        <v>0</v>
      </c>
      <c r="K31" s="176">
        <f t="shared" si="25"/>
        <v>8000000</v>
      </c>
      <c r="L31" s="177"/>
      <c r="M31" s="270"/>
      <c r="N31" s="179">
        <f t="shared" si="26"/>
        <v>0</v>
      </c>
      <c r="O31" s="241"/>
      <c r="P31" s="241">
        <v>8000000</v>
      </c>
      <c r="Q31" s="179">
        <f t="shared" si="27"/>
        <v>0</v>
      </c>
      <c r="R31" s="241"/>
      <c r="S31" s="241"/>
      <c r="T31" s="179">
        <f t="shared" si="28"/>
        <v>0</v>
      </c>
      <c r="U31" s="241"/>
      <c r="V31" s="241"/>
      <c r="W31" s="179">
        <f t="shared" si="29"/>
        <v>0</v>
      </c>
      <c r="X31" s="241"/>
      <c r="Y31" s="241"/>
      <c r="Z31" s="179">
        <f t="shared" si="30"/>
        <v>0</v>
      </c>
      <c r="AA31" s="241"/>
      <c r="AB31" s="241"/>
      <c r="AC31" s="176"/>
      <c r="AD31" s="177"/>
      <c r="AE31" s="178" t="str">
        <f t="shared" si="31"/>
        <v>I.1.1.2.5</v>
      </c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1:63">
      <c r="C32" s="101" t="s">
        <v>478</v>
      </c>
      <c r="D32" s="332"/>
      <c r="E32" s="332" t="s">
        <v>416</v>
      </c>
      <c r="F32" s="332" t="s">
        <v>417</v>
      </c>
      <c r="G32" s="332"/>
      <c r="H32" s="338" t="s">
        <v>393</v>
      </c>
      <c r="I32" s="176">
        <f t="shared" si="23"/>
        <v>0</v>
      </c>
      <c r="J32" s="179">
        <f t="shared" si="24"/>
        <v>0</v>
      </c>
      <c r="K32" s="176">
        <f t="shared" si="25"/>
        <v>15000000</v>
      </c>
      <c r="L32" s="177"/>
      <c r="M32" s="270"/>
      <c r="N32" s="179">
        <f t="shared" si="26"/>
        <v>0</v>
      </c>
      <c r="O32" s="241"/>
      <c r="P32" s="241">
        <v>15000000</v>
      </c>
      <c r="Q32" s="179">
        <f t="shared" si="27"/>
        <v>0</v>
      </c>
      <c r="R32" s="241"/>
      <c r="S32" s="241"/>
      <c r="T32" s="179">
        <f t="shared" si="28"/>
        <v>0</v>
      </c>
      <c r="U32" s="241"/>
      <c r="V32" s="241"/>
      <c r="W32" s="179">
        <f t="shared" si="29"/>
        <v>0</v>
      </c>
      <c r="X32" s="241"/>
      <c r="Y32" s="241"/>
      <c r="Z32" s="179">
        <f t="shared" si="30"/>
        <v>0</v>
      </c>
      <c r="AA32" s="241"/>
      <c r="AB32" s="241"/>
      <c r="AC32" s="176"/>
      <c r="AD32" s="177"/>
      <c r="AE32" s="178" t="str">
        <f t="shared" si="31"/>
        <v>I.1.1.2.6</v>
      </c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3:63">
      <c r="C33" s="101" t="s">
        <v>479</v>
      </c>
      <c r="D33" s="332"/>
      <c r="E33" s="332" t="s">
        <v>449</v>
      </c>
      <c r="F33" s="332" t="s">
        <v>450</v>
      </c>
      <c r="G33" s="332"/>
      <c r="H33" s="338" t="s">
        <v>451</v>
      </c>
      <c r="I33" s="176">
        <f t="shared" si="23"/>
        <v>0</v>
      </c>
      <c r="J33" s="179">
        <f t="shared" si="24"/>
        <v>0</v>
      </c>
      <c r="K33" s="176">
        <f t="shared" si="25"/>
        <v>7500000</v>
      </c>
      <c r="L33" s="177"/>
      <c r="M33" s="270"/>
      <c r="N33" s="179">
        <f t="shared" si="26"/>
        <v>0</v>
      </c>
      <c r="O33" s="241"/>
      <c r="P33" s="241">
        <v>7500000</v>
      </c>
      <c r="Q33" s="179">
        <f t="shared" si="27"/>
        <v>0</v>
      </c>
      <c r="R33" s="241"/>
      <c r="S33" s="241"/>
      <c r="T33" s="179">
        <f t="shared" si="28"/>
        <v>0</v>
      </c>
      <c r="U33" s="241"/>
      <c r="V33" s="241"/>
      <c r="W33" s="179">
        <f t="shared" si="29"/>
        <v>0</v>
      </c>
      <c r="X33" s="241"/>
      <c r="Y33" s="241"/>
      <c r="Z33" s="179">
        <f t="shared" si="30"/>
        <v>0</v>
      </c>
      <c r="AA33" s="241"/>
      <c r="AB33" s="241"/>
      <c r="AC33" s="176"/>
      <c r="AD33" s="177"/>
      <c r="AE33" s="178" t="str">
        <f t="shared" si="31"/>
        <v>I.1.1.2.7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3:63">
      <c r="C34" s="101" t="s">
        <v>480</v>
      </c>
      <c r="D34" s="332"/>
      <c r="E34" s="332" t="s">
        <v>414</v>
      </c>
      <c r="F34" s="332" t="s">
        <v>452</v>
      </c>
      <c r="G34" s="332"/>
      <c r="H34" s="114" t="s">
        <v>453</v>
      </c>
      <c r="I34" s="176">
        <f t="shared" si="23"/>
        <v>0</v>
      </c>
      <c r="J34" s="179">
        <f t="shared" si="24"/>
        <v>0</v>
      </c>
      <c r="K34" s="176">
        <f t="shared" si="25"/>
        <v>7500000</v>
      </c>
      <c r="L34" s="177"/>
      <c r="M34" s="270"/>
      <c r="N34" s="179">
        <f t="shared" si="26"/>
        <v>0</v>
      </c>
      <c r="O34" s="241"/>
      <c r="P34" s="241">
        <v>7500000</v>
      </c>
      <c r="Q34" s="179">
        <f t="shared" si="27"/>
        <v>0</v>
      </c>
      <c r="R34" s="241"/>
      <c r="S34" s="241"/>
      <c r="T34" s="179">
        <f t="shared" si="28"/>
        <v>0</v>
      </c>
      <c r="U34" s="241"/>
      <c r="V34" s="241"/>
      <c r="W34" s="179">
        <f t="shared" si="29"/>
        <v>0</v>
      </c>
      <c r="X34" s="241"/>
      <c r="Y34" s="241"/>
      <c r="Z34" s="179">
        <f t="shared" si="30"/>
        <v>0</v>
      </c>
      <c r="AA34" s="241"/>
      <c r="AB34" s="241"/>
      <c r="AC34" s="176"/>
      <c r="AD34" s="177"/>
      <c r="AE34" s="178" t="str">
        <f t="shared" si="31"/>
        <v>I.1.1.2.8</v>
      </c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  <c r="BC34" s="179"/>
      <c r="BD34" s="179"/>
      <c r="BE34" s="179"/>
      <c r="BF34" s="179"/>
      <c r="BG34" s="179"/>
      <c r="BH34" s="179"/>
      <c r="BI34" s="179"/>
      <c r="BJ34" s="179"/>
      <c r="BK34" s="279"/>
    </row>
    <row r="35" spans="3:63">
      <c r="C35" s="101" t="s">
        <v>481</v>
      </c>
      <c r="D35" s="332"/>
      <c r="E35" s="332" t="s">
        <v>454</v>
      </c>
      <c r="F35" s="332" t="s">
        <v>452</v>
      </c>
      <c r="G35" s="332"/>
      <c r="H35" s="114" t="s">
        <v>455</v>
      </c>
      <c r="I35" s="176">
        <f t="shared" si="23"/>
        <v>0</v>
      </c>
      <c r="J35" s="179">
        <f t="shared" si="24"/>
        <v>0</v>
      </c>
      <c r="K35" s="176">
        <f t="shared" si="25"/>
        <v>7500000</v>
      </c>
      <c r="L35" s="177"/>
      <c r="M35" s="270"/>
      <c r="N35" s="179">
        <f t="shared" si="26"/>
        <v>0</v>
      </c>
      <c r="O35" s="241"/>
      <c r="P35" s="241">
        <v>7500000</v>
      </c>
      <c r="Q35" s="179">
        <f t="shared" si="27"/>
        <v>0</v>
      </c>
      <c r="R35" s="241"/>
      <c r="S35" s="241"/>
      <c r="T35" s="179">
        <f t="shared" si="28"/>
        <v>0</v>
      </c>
      <c r="U35" s="241"/>
      <c r="V35" s="241"/>
      <c r="W35" s="179">
        <f t="shared" si="29"/>
        <v>0</v>
      </c>
      <c r="X35" s="241"/>
      <c r="Y35" s="241"/>
      <c r="Z35" s="179">
        <f t="shared" si="30"/>
        <v>0</v>
      </c>
      <c r="AA35" s="241"/>
      <c r="AB35" s="241"/>
      <c r="AC35" s="176"/>
      <c r="AD35" s="177"/>
      <c r="AE35" s="178" t="str">
        <f t="shared" si="31"/>
        <v>I.1.1.2.9</v>
      </c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279"/>
    </row>
    <row r="36" spans="3:63">
      <c r="C36" s="101" t="s">
        <v>482</v>
      </c>
      <c r="D36" s="332"/>
      <c r="E36" s="332" t="s">
        <v>456</v>
      </c>
      <c r="F36" s="332" t="s">
        <v>457</v>
      </c>
      <c r="G36" s="332"/>
      <c r="H36" s="114" t="s">
        <v>458</v>
      </c>
      <c r="I36" s="176">
        <f t="shared" si="23"/>
        <v>0</v>
      </c>
      <c r="J36" s="179">
        <f t="shared" si="24"/>
        <v>0</v>
      </c>
      <c r="K36" s="176">
        <f t="shared" si="25"/>
        <v>7500000</v>
      </c>
      <c r="L36" s="177"/>
      <c r="M36" s="270"/>
      <c r="N36" s="179">
        <f t="shared" si="26"/>
        <v>0</v>
      </c>
      <c r="O36" s="241"/>
      <c r="P36" s="241">
        <v>7500000</v>
      </c>
      <c r="Q36" s="179">
        <f t="shared" si="27"/>
        <v>0</v>
      </c>
      <c r="R36" s="241"/>
      <c r="S36" s="241"/>
      <c r="T36" s="179">
        <f t="shared" si="28"/>
        <v>0</v>
      </c>
      <c r="U36" s="241"/>
      <c r="V36" s="241"/>
      <c r="W36" s="179">
        <f t="shared" si="29"/>
        <v>0</v>
      </c>
      <c r="X36" s="241"/>
      <c r="Y36" s="241"/>
      <c r="Z36" s="179">
        <f t="shared" si="30"/>
        <v>0</v>
      </c>
      <c r="AA36" s="241"/>
      <c r="AB36" s="241"/>
      <c r="AC36" s="176"/>
      <c r="AD36" s="177"/>
      <c r="AE36" s="178" t="str">
        <f t="shared" si="31"/>
        <v>I.1.1.2.10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3:63">
      <c r="C37" s="101" t="s">
        <v>483</v>
      </c>
      <c r="D37" s="332"/>
      <c r="E37" s="332" t="s">
        <v>459</v>
      </c>
      <c r="F37" s="332" t="s">
        <v>460</v>
      </c>
      <c r="G37" s="332"/>
      <c r="H37" s="114" t="s">
        <v>461</v>
      </c>
      <c r="I37" s="176">
        <f t="shared" si="23"/>
        <v>0</v>
      </c>
      <c r="J37" s="179">
        <f t="shared" si="24"/>
        <v>0</v>
      </c>
      <c r="K37" s="176">
        <f t="shared" si="25"/>
        <v>7500000</v>
      </c>
      <c r="L37" s="177"/>
      <c r="M37" s="270"/>
      <c r="N37" s="179">
        <f t="shared" si="26"/>
        <v>0</v>
      </c>
      <c r="O37" s="241"/>
      <c r="P37" s="241">
        <v>7500000</v>
      </c>
      <c r="Q37" s="179">
        <f t="shared" si="27"/>
        <v>0</v>
      </c>
      <c r="R37" s="241"/>
      <c r="S37" s="241"/>
      <c r="T37" s="179">
        <f t="shared" si="28"/>
        <v>0</v>
      </c>
      <c r="U37" s="241"/>
      <c r="V37" s="241"/>
      <c r="W37" s="179">
        <f t="shared" si="29"/>
        <v>0</v>
      </c>
      <c r="X37" s="241"/>
      <c r="Y37" s="241"/>
      <c r="Z37" s="179">
        <f t="shared" si="30"/>
        <v>0</v>
      </c>
      <c r="AA37" s="241"/>
      <c r="AB37" s="241"/>
      <c r="AC37" s="176"/>
      <c r="AD37" s="177"/>
      <c r="AE37" s="178" t="str">
        <f t="shared" si="31"/>
        <v>I.1.1.2.11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3:63">
      <c r="C38" s="101" t="s">
        <v>484</v>
      </c>
      <c r="D38" s="332"/>
      <c r="E38" s="332" t="s">
        <v>462</v>
      </c>
      <c r="F38" s="332" t="s">
        <v>463</v>
      </c>
      <c r="G38" s="332"/>
      <c r="H38" s="114" t="s">
        <v>464</v>
      </c>
      <c r="I38" s="176">
        <f t="shared" si="23"/>
        <v>0</v>
      </c>
      <c r="J38" s="179">
        <f t="shared" si="24"/>
        <v>0</v>
      </c>
      <c r="K38" s="176">
        <f t="shared" si="25"/>
        <v>8100000</v>
      </c>
      <c r="L38" s="177"/>
      <c r="M38" s="270"/>
      <c r="N38" s="179">
        <f t="shared" si="26"/>
        <v>0</v>
      </c>
      <c r="O38" s="241"/>
      <c r="P38" s="241">
        <v>8100000</v>
      </c>
      <c r="Q38" s="179">
        <f t="shared" si="27"/>
        <v>0</v>
      </c>
      <c r="R38" s="241"/>
      <c r="S38" s="241"/>
      <c r="T38" s="179">
        <f t="shared" si="28"/>
        <v>0</v>
      </c>
      <c r="U38" s="241"/>
      <c r="V38" s="241"/>
      <c r="W38" s="179">
        <f t="shared" si="29"/>
        <v>0</v>
      </c>
      <c r="X38" s="241"/>
      <c r="Y38" s="241"/>
      <c r="Z38" s="179">
        <f t="shared" si="30"/>
        <v>0</v>
      </c>
      <c r="AA38" s="241"/>
      <c r="AB38" s="241"/>
      <c r="AC38" s="176"/>
      <c r="AD38" s="177"/>
      <c r="AE38" s="178" t="str">
        <f t="shared" si="31"/>
        <v>I.1.1.2.12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3:63">
      <c r="C39" s="101" t="s">
        <v>485</v>
      </c>
      <c r="D39" s="332"/>
      <c r="E39" s="332"/>
      <c r="F39" s="332" t="s">
        <v>418</v>
      </c>
      <c r="G39" s="332"/>
      <c r="H39" s="114" t="s">
        <v>394</v>
      </c>
      <c r="I39" s="176">
        <f t="shared" si="23"/>
        <v>0</v>
      </c>
      <c r="J39" s="179">
        <f t="shared" si="24"/>
        <v>0</v>
      </c>
      <c r="K39" s="176">
        <f t="shared" si="25"/>
        <v>9953640</v>
      </c>
      <c r="L39" s="177"/>
      <c r="M39" s="270"/>
      <c r="N39" s="179">
        <f t="shared" si="26"/>
        <v>0</v>
      </c>
      <c r="O39" s="241"/>
      <c r="P39" s="241">
        <v>9953640</v>
      </c>
      <c r="Q39" s="179">
        <f t="shared" si="27"/>
        <v>0</v>
      </c>
      <c r="R39" s="241"/>
      <c r="S39" s="241"/>
      <c r="T39" s="179">
        <f t="shared" si="28"/>
        <v>0</v>
      </c>
      <c r="U39" s="241"/>
      <c r="V39" s="241"/>
      <c r="W39" s="179">
        <f t="shared" si="29"/>
        <v>0</v>
      </c>
      <c r="X39" s="241"/>
      <c r="Y39" s="241"/>
      <c r="Z39" s="179">
        <f t="shared" si="30"/>
        <v>0</v>
      </c>
      <c r="AA39" s="241"/>
      <c r="AB39" s="241"/>
      <c r="AC39" s="176"/>
      <c r="AD39" s="177"/>
      <c r="AE39" s="178" t="str">
        <f t="shared" si="31"/>
        <v>I.1.1.2.13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3:63">
      <c r="C40" s="101" t="s">
        <v>486</v>
      </c>
      <c r="D40" s="332"/>
      <c r="E40" s="332"/>
      <c r="F40" s="332" t="s">
        <v>419</v>
      </c>
      <c r="G40" s="332"/>
      <c r="H40" s="114" t="s">
        <v>395</v>
      </c>
      <c r="I40" s="176">
        <f t="shared" si="23"/>
        <v>0</v>
      </c>
      <c r="J40" s="179">
        <f t="shared" si="24"/>
        <v>0</v>
      </c>
      <c r="K40" s="176">
        <f t="shared" si="25"/>
        <v>2211152.666666985</v>
      </c>
      <c r="L40" s="177"/>
      <c r="M40" s="270"/>
      <c r="N40" s="179">
        <f t="shared" si="26"/>
        <v>0</v>
      </c>
      <c r="O40" s="241"/>
      <c r="P40" s="241">
        <v>2211152.666666985</v>
      </c>
      <c r="Q40" s="179">
        <f t="shared" si="27"/>
        <v>0</v>
      </c>
      <c r="R40" s="241"/>
      <c r="S40" s="241"/>
      <c r="T40" s="179">
        <f t="shared" si="28"/>
        <v>0</v>
      </c>
      <c r="U40" s="241"/>
      <c r="V40" s="241"/>
      <c r="W40" s="179">
        <f t="shared" si="29"/>
        <v>0</v>
      </c>
      <c r="X40" s="241"/>
      <c r="Y40" s="241"/>
      <c r="Z40" s="179">
        <f t="shared" si="30"/>
        <v>0</v>
      </c>
      <c r="AA40" s="241"/>
      <c r="AB40" s="241"/>
      <c r="AC40" s="176"/>
      <c r="AD40" s="177"/>
      <c r="AE40" s="178" t="str">
        <f t="shared" si="31"/>
        <v>I.1.1.2.14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3:63">
      <c r="C41" s="101" t="s">
        <v>487</v>
      </c>
      <c r="D41" s="332"/>
      <c r="E41" s="332"/>
      <c r="F41" s="332" t="s">
        <v>420</v>
      </c>
      <c r="G41" s="332"/>
      <c r="H41" s="114" t="s">
        <v>396</v>
      </c>
      <c r="I41" s="176">
        <f t="shared" si="23"/>
        <v>0</v>
      </c>
      <c r="J41" s="179">
        <f t="shared" si="24"/>
        <v>0</v>
      </c>
      <c r="K41" s="176">
        <f t="shared" si="25"/>
        <v>5707693.333333333</v>
      </c>
      <c r="L41" s="177"/>
      <c r="M41" s="270"/>
      <c r="N41" s="179">
        <f t="shared" si="26"/>
        <v>0</v>
      </c>
      <c r="O41" s="241"/>
      <c r="P41" s="241">
        <v>5707693.333333333</v>
      </c>
      <c r="Q41" s="179">
        <f t="shared" si="27"/>
        <v>0</v>
      </c>
      <c r="R41" s="241"/>
      <c r="S41" s="241"/>
      <c r="T41" s="179">
        <f t="shared" si="28"/>
        <v>0</v>
      </c>
      <c r="U41" s="241"/>
      <c r="V41" s="241"/>
      <c r="W41" s="179">
        <f t="shared" si="29"/>
        <v>0</v>
      </c>
      <c r="X41" s="241"/>
      <c r="Y41" s="241"/>
      <c r="Z41" s="179">
        <f t="shared" si="30"/>
        <v>0</v>
      </c>
      <c r="AA41" s="241"/>
      <c r="AB41" s="241"/>
      <c r="AC41" s="176"/>
      <c r="AD41" s="177"/>
      <c r="AE41" s="178" t="str">
        <f t="shared" si="31"/>
        <v>I.1.1.2.15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3:63">
      <c r="C42" s="101" t="s">
        <v>488</v>
      </c>
      <c r="D42" s="332"/>
      <c r="E42" s="332" t="s">
        <v>421</v>
      </c>
      <c r="F42" s="332" t="s">
        <v>396</v>
      </c>
      <c r="G42" s="332">
        <v>10000000</v>
      </c>
      <c r="H42" s="114" t="s">
        <v>105</v>
      </c>
      <c r="I42" s="176">
        <f t="shared" si="23"/>
        <v>0</v>
      </c>
      <c r="J42" s="179">
        <f t="shared" si="24"/>
        <v>0</v>
      </c>
      <c r="K42" s="176">
        <f t="shared" si="25"/>
        <v>666666.66666666663</v>
      </c>
      <c r="L42" s="177"/>
      <c r="M42" s="270"/>
      <c r="N42" s="179">
        <f t="shared" si="26"/>
        <v>0</v>
      </c>
      <c r="O42" s="241"/>
      <c r="P42" s="241">
        <v>666666.66666666663</v>
      </c>
      <c r="Q42" s="179">
        <f t="shared" si="27"/>
        <v>0</v>
      </c>
      <c r="R42" s="241"/>
      <c r="S42" s="241"/>
      <c r="T42" s="179">
        <f t="shared" si="28"/>
        <v>0</v>
      </c>
      <c r="U42" s="241"/>
      <c r="V42" s="241"/>
      <c r="W42" s="179">
        <f t="shared" si="29"/>
        <v>0</v>
      </c>
      <c r="X42" s="241"/>
      <c r="Y42" s="241"/>
      <c r="Z42" s="179">
        <f t="shared" si="30"/>
        <v>0</v>
      </c>
      <c r="AA42" s="241"/>
      <c r="AB42" s="241"/>
      <c r="AC42" s="176"/>
      <c r="AD42" s="177"/>
      <c r="AE42" s="178" t="str">
        <f t="shared" si="31"/>
        <v>I.1.1.2.16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3:63">
      <c r="C43" s="101" t="s">
        <v>489</v>
      </c>
      <c r="D43" s="332"/>
      <c r="E43" s="332" t="s">
        <v>422</v>
      </c>
      <c r="F43" s="332" t="s">
        <v>105</v>
      </c>
      <c r="G43" s="332">
        <v>10000000</v>
      </c>
      <c r="H43" s="114" t="s">
        <v>397</v>
      </c>
      <c r="I43" s="176">
        <f t="shared" si="23"/>
        <v>0</v>
      </c>
      <c r="J43" s="179">
        <f t="shared" si="24"/>
        <v>0</v>
      </c>
      <c r="K43" s="176">
        <f t="shared" si="25"/>
        <v>666666.66666666663</v>
      </c>
      <c r="L43" s="177"/>
      <c r="M43" s="270"/>
      <c r="N43" s="179">
        <f t="shared" si="26"/>
        <v>0</v>
      </c>
      <c r="O43" s="241"/>
      <c r="P43" s="241">
        <v>666666.66666666663</v>
      </c>
      <c r="Q43" s="179">
        <f t="shared" si="27"/>
        <v>0</v>
      </c>
      <c r="R43" s="241"/>
      <c r="S43" s="241"/>
      <c r="T43" s="179">
        <f t="shared" si="28"/>
        <v>0</v>
      </c>
      <c r="U43" s="241"/>
      <c r="V43" s="241"/>
      <c r="W43" s="179">
        <f t="shared" si="29"/>
        <v>0</v>
      </c>
      <c r="X43" s="241"/>
      <c r="Y43" s="241"/>
      <c r="Z43" s="179">
        <f t="shared" si="30"/>
        <v>0</v>
      </c>
      <c r="AA43" s="241"/>
      <c r="AB43" s="241"/>
      <c r="AC43" s="176"/>
      <c r="AD43" s="177"/>
      <c r="AE43" s="178" t="str">
        <f t="shared" si="31"/>
        <v>I.1.1.2.17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3:63">
      <c r="C44" s="101" t="s">
        <v>490</v>
      </c>
      <c r="D44" s="332"/>
      <c r="E44" s="332" t="s">
        <v>465</v>
      </c>
      <c r="F44" s="332" t="s">
        <v>397</v>
      </c>
      <c r="G44" s="332">
        <v>150000000</v>
      </c>
      <c r="H44" s="114" t="s">
        <v>33</v>
      </c>
      <c r="I44" s="176">
        <f t="shared" si="23"/>
        <v>0</v>
      </c>
      <c r="J44" s="179">
        <f t="shared" si="24"/>
        <v>0</v>
      </c>
      <c r="K44" s="176">
        <f t="shared" si="25"/>
        <v>10000000</v>
      </c>
      <c r="L44" s="177"/>
      <c r="M44" s="270"/>
      <c r="N44" s="179">
        <f t="shared" si="26"/>
        <v>0</v>
      </c>
      <c r="O44" s="241"/>
      <c r="P44" s="241">
        <v>10000000</v>
      </c>
      <c r="Q44" s="179">
        <f t="shared" si="27"/>
        <v>0</v>
      </c>
      <c r="R44" s="241"/>
      <c r="S44" s="241"/>
      <c r="T44" s="179">
        <f t="shared" si="28"/>
        <v>0</v>
      </c>
      <c r="U44" s="241"/>
      <c r="V44" s="241"/>
      <c r="W44" s="179">
        <f t="shared" si="29"/>
        <v>0</v>
      </c>
      <c r="X44" s="241"/>
      <c r="Y44" s="241"/>
      <c r="Z44" s="179">
        <f t="shared" si="30"/>
        <v>0</v>
      </c>
      <c r="AA44" s="241"/>
      <c r="AB44" s="241"/>
      <c r="AC44" s="176"/>
      <c r="AD44" s="177"/>
      <c r="AE44" s="178" t="str">
        <f t="shared" si="31"/>
        <v>I.1.1.2.18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3:63">
      <c r="C45" s="101" t="s">
        <v>491</v>
      </c>
      <c r="D45" s="332"/>
      <c r="E45" s="332" t="s">
        <v>423</v>
      </c>
      <c r="F45" s="332" t="s">
        <v>466</v>
      </c>
      <c r="G45" s="332">
        <v>100000000</v>
      </c>
      <c r="H45" s="114" t="s">
        <v>502</v>
      </c>
      <c r="I45" s="176">
        <f t="shared" si="23"/>
        <v>0</v>
      </c>
      <c r="J45" s="179">
        <f t="shared" si="24"/>
        <v>0</v>
      </c>
      <c r="K45" s="176">
        <f t="shared" si="25"/>
        <v>20000000</v>
      </c>
      <c r="L45" s="177"/>
      <c r="M45" s="270"/>
      <c r="N45" s="179">
        <f t="shared" si="26"/>
        <v>0</v>
      </c>
      <c r="O45" s="241"/>
      <c r="P45" s="241">
        <v>20000000</v>
      </c>
      <c r="Q45" s="179">
        <f t="shared" si="27"/>
        <v>0</v>
      </c>
      <c r="R45" s="241"/>
      <c r="S45" s="241"/>
      <c r="T45" s="179">
        <f t="shared" si="28"/>
        <v>0</v>
      </c>
      <c r="U45" s="241"/>
      <c r="V45" s="241"/>
      <c r="W45" s="179">
        <f t="shared" si="29"/>
        <v>0</v>
      </c>
      <c r="X45" s="241"/>
      <c r="Y45" s="241"/>
      <c r="Z45" s="179">
        <f t="shared" si="30"/>
        <v>0</v>
      </c>
      <c r="AA45" s="241"/>
      <c r="AB45" s="241"/>
      <c r="AC45" s="176"/>
      <c r="AD45" s="177"/>
      <c r="AE45" s="178" t="str">
        <f t="shared" si="31"/>
        <v>I.1.1.2.19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3:63">
      <c r="C46" s="101" t="s">
        <v>492</v>
      </c>
      <c r="D46" s="332"/>
      <c r="E46" s="332" t="s">
        <v>424</v>
      </c>
      <c r="F46" s="332" t="s">
        <v>33</v>
      </c>
      <c r="G46" s="332">
        <v>10000000</v>
      </c>
      <c r="H46" s="114" t="s">
        <v>398</v>
      </c>
      <c r="I46" s="176">
        <f t="shared" si="23"/>
        <v>0</v>
      </c>
      <c r="J46" s="179">
        <f t="shared" si="24"/>
        <v>0</v>
      </c>
      <c r="K46" s="176">
        <f t="shared" si="25"/>
        <v>666666.66666666663</v>
      </c>
      <c r="L46" s="177"/>
      <c r="M46" s="270"/>
      <c r="N46" s="179">
        <f t="shared" si="26"/>
        <v>0</v>
      </c>
      <c r="O46" s="241"/>
      <c r="P46" s="241">
        <v>666666.66666666663</v>
      </c>
      <c r="Q46" s="179">
        <f t="shared" si="27"/>
        <v>0</v>
      </c>
      <c r="R46" s="241"/>
      <c r="S46" s="241"/>
      <c r="T46" s="179">
        <f t="shared" si="28"/>
        <v>0</v>
      </c>
      <c r="U46" s="241"/>
      <c r="V46" s="241"/>
      <c r="W46" s="179">
        <f t="shared" si="29"/>
        <v>0</v>
      </c>
      <c r="X46" s="241"/>
      <c r="Y46" s="241"/>
      <c r="Z46" s="179">
        <f t="shared" si="30"/>
        <v>0</v>
      </c>
      <c r="AA46" s="241"/>
      <c r="AB46" s="241"/>
      <c r="AC46" s="176"/>
      <c r="AD46" s="177"/>
      <c r="AE46" s="178" t="str">
        <f t="shared" si="31"/>
        <v>I.1.1.2.20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3:63">
      <c r="C47" s="101" t="s">
        <v>493</v>
      </c>
      <c r="D47" s="332"/>
      <c r="E47" s="332" t="s">
        <v>425</v>
      </c>
      <c r="F47" s="332" t="s">
        <v>398</v>
      </c>
      <c r="G47" s="332">
        <v>346500000</v>
      </c>
      <c r="H47" s="114" t="s">
        <v>399</v>
      </c>
      <c r="I47" s="176">
        <f t="shared" si="23"/>
        <v>0</v>
      </c>
      <c r="J47" s="179">
        <f t="shared" si="24"/>
        <v>0</v>
      </c>
      <c r="K47" s="176">
        <f t="shared" si="25"/>
        <v>23100000</v>
      </c>
      <c r="L47" s="177"/>
      <c r="M47" s="270"/>
      <c r="N47" s="179">
        <f t="shared" si="26"/>
        <v>0</v>
      </c>
      <c r="O47" s="241"/>
      <c r="P47" s="241">
        <v>23100000</v>
      </c>
      <c r="Q47" s="179">
        <f t="shared" si="27"/>
        <v>0</v>
      </c>
      <c r="R47" s="241"/>
      <c r="S47" s="241"/>
      <c r="T47" s="179">
        <f t="shared" si="28"/>
        <v>0</v>
      </c>
      <c r="U47" s="241"/>
      <c r="V47" s="241"/>
      <c r="W47" s="179">
        <f t="shared" si="29"/>
        <v>0</v>
      </c>
      <c r="X47" s="241"/>
      <c r="Y47" s="241"/>
      <c r="Z47" s="179">
        <f t="shared" si="30"/>
        <v>0</v>
      </c>
      <c r="AA47" s="241"/>
      <c r="AB47" s="241"/>
      <c r="AC47" s="176"/>
      <c r="AD47" s="177"/>
      <c r="AE47" s="178" t="str">
        <f t="shared" si="31"/>
        <v>I.1.1.2.21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3:63">
      <c r="C48" s="101" t="s">
        <v>494</v>
      </c>
      <c r="D48" s="332"/>
      <c r="E48" s="332" t="s">
        <v>426</v>
      </c>
      <c r="F48" s="332" t="s">
        <v>399</v>
      </c>
      <c r="G48" s="332">
        <v>150000000</v>
      </c>
      <c r="H48" s="114" t="s">
        <v>400</v>
      </c>
      <c r="I48" s="176">
        <f t="shared" si="23"/>
        <v>0</v>
      </c>
      <c r="J48" s="179">
        <f t="shared" si="24"/>
        <v>0</v>
      </c>
      <c r="K48" s="176">
        <f t="shared" si="25"/>
        <v>10000000</v>
      </c>
      <c r="L48" s="177"/>
      <c r="M48" s="270"/>
      <c r="N48" s="179">
        <f t="shared" si="26"/>
        <v>0</v>
      </c>
      <c r="O48" s="241"/>
      <c r="P48" s="241">
        <v>10000000</v>
      </c>
      <c r="Q48" s="179">
        <f t="shared" si="27"/>
        <v>0</v>
      </c>
      <c r="R48" s="241"/>
      <c r="S48" s="241"/>
      <c r="T48" s="179">
        <f t="shared" si="28"/>
        <v>0</v>
      </c>
      <c r="U48" s="241"/>
      <c r="V48" s="241"/>
      <c r="W48" s="179">
        <f t="shared" si="29"/>
        <v>0</v>
      </c>
      <c r="X48" s="241"/>
      <c r="Y48" s="241"/>
      <c r="Z48" s="179">
        <f t="shared" si="30"/>
        <v>0</v>
      </c>
      <c r="AA48" s="241"/>
      <c r="AB48" s="241"/>
      <c r="AC48" s="176"/>
      <c r="AD48" s="177"/>
      <c r="AE48" s="178" t="str">
        <f t="shared" si="31"/>
        <v>I.1.1.2.22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495</v>
      </c>
      <c r="D49" s="332"/>
      <c r="E49" s="332" t="s">
        <v>427</v>
      </c>
      <c r="F49" s="332" t="s">
        <v>400</v>
      </c>
      <c r="G49" s="332">
        <v>300000000</v>
      </c>
      <c r="H49" s="114" t="s">
        <v>401</v>
      </c>
      <c r="I49" s="176">
        <f t="shared" si="23"/>
        <v>0</v>
      </c>
      <c r="J49" s="179">
        <f t="shared" si="24"/>
        <v>0</v>
      </c>
      <c r="K49" s="176">
        <f t="shared" si="25"/>
        <v>20000000</v>
      </c>
      <c r="L49" s="177"/>
      <c r="M49" s="270"/>
      <c r="N49" s="179">
        <f t="shared" si="26"/>
        <v>0</v>
      </c>
      <c r="O49" s="241"/>
      <c r="P49" s="241">
        <v>20000000</v>
      </c>
      <c r="Q49" s="179">
        <f t="shared" si="27"/>
        <v>0</v>
      </c>
      <c r="R49" s="241"/>
      <c r="S49" s="241"/>
      <c r="T49" s="179">
        <f t="shared" si="28"/>
        <v>0</v>
      </c>
      <c r="U49" s="241"/>
      <c r="V49" s="241"/>
      <c r="W49" s="179">
        <f t="shared" si="29"/>
        <v>0</v>
      </c>
      <c r="X49" s="241"/>
      <c r="Y49" s="241"/>
      <c r="Z49" s="179">
        <f t="shared" si="30"/>
        <v>0</v>
      </c>
      <c r="AA49" s="241"/>
      <c r="AB49" s="241"/>
      <c r="AC49" s="176"/>
      <c r="AD49" s="177"/>
      <c r="AE49" s="178" t="str">
        <f t="shared" si="31"/>
        <v>I.1.1.2.23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496</v>
      </c>
      <c r="D50" s="332"/>
      <c r="E50" s="332" t="s">
        <v>467</v>
      </c>
      <c r="F50" s="332" t="s">
        <v>401</v>
      </c>
      <c r="G50" s="332">
        <v>215000000</v>
      </c>
      <c r="H50" s="114" t="s">
        <v>468</v>
      </c>
      <c r="I50" s="176">
        <f t="shared" si="23"/>
        <v>0</v>
      </c>
      <c r="J50" s="179">
        <f t="shared" si="24"/>
        <v>0</v>
      </c>
      <c r="K50" s="176">
        <f t="shared" si="25"/>
        <v>15357142.857142856</v>
      </c>
      <c r="L50" s="177"/>
      <c r="M50" s="270"/>
      <c r="N50" s="179">
        <f t="shared" si="26"/>
        <v>0</v>
      </c>
      <c r="O50" s="241"/>
      <c r="P50" s="241">
        <v>15357142.857142856</v>
      </c>
      <c r="Q50" s="179">
        <f t="shared" si="27"/>
        <v>0</v>
      </c>
      <c r="R50" s="241"/>
      <c r="S50" s="241"/>
      <c r="T50" s="179">
        <f t="shared" si="28"/>
        <v>0</v>
      </c>
      <c r="U50" s="241"/>
      <c r="V50" s="241"/>
      <c r="W50" s="179">
        <f t="shared" si="29"/>
        <v>0</v>
      </c>
      <c r="X50" s="241"/>
      <c r="Y50" s="241"/>
      <c r="Z50" s="179">
        <f t="shared" si="30"/>
        <v>0</v>
      </c>
      <c r="AA50" s="241"/>
      <c r="AB50" s="241"/>
      <c r="AC50" s="176"/>
      <c r="AD50" s="177"/>
      <c r="AE50" s="178" t="str">
        <f t="shared" si="31"/>
        <v>I.1.1.2.24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497</v>
      </c>
      <c r="D51" s="332"/>
      <c r="E51" s="332" t="s">
        <v>469</v>
      </c>
      <c r="F51" s="332" t="s">
        <v>468</v>
      </c>
      <c r="G51" s="332">
        <v>114000000</v>
      </c>
      <c r="H51" s="114" t="s">
        <v>470</v>
      </c>
      <c r="I51" s="176">
        <f t="shared" si="23"/>
        <v>0</v>
      </c>
      <c r="J51" s="179">
        <f t="shared" si="24"/>
        <v>0</v>
      </c>
      <c r="K51" s="176">
        <f t="shared" si="25"/>
        <v>8142857.1428571427</v>
      </c>
      <c r="L51" s="177"/>
      <c r="M51" s="270"/>
      <c r="N51" s="179">
        <f t="shared" si="26"/>
        <v>0</v>
      </c>
      <c r="O51" s="241"/>
      <c r="P51" s="241">
        <v>8142857.1428571427</v>
      </c>
      <c r="Q51" s="179">
        <f t="shared" si="27"/>
        <v>0</v>
      </c>
      <c r="R51" s="241"/>
      <c r="S51" s="241"/>
      <c r="T51" s="179">
        <f t="shared" si="28"/>
        <v>0</v>
      </c>
      <c r="U51" s="241"/>
      <c r="V51" s="241"/>
      <c r="W51" s="179">
        <f t="shared" si="29"/>
        <v>0</v>
      </c>
      <c r="X51" s="241"/>
      <c r="Y51" s="241"/>
      <c r="Z51" s="179">
        <f t="shared" si="30"/>
        <v>0</v>
      </c>
      <c r="AA51" s="241"/>
      <c r="AB51" s="241"/>
      <c r="AC51" s="176"/>
      <c r="AD51" s="177"/>
      <c r="AE51" s="178" t="str">
        <f t="shared" si="31"/>
        <v>I.1.1.2.25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498</v>
      </c>
      <c r="D52" s="332"/>
      <c r="E52" s="332" t="s">
        <v>428</v>
      </c>
      <c r="F52" s="332" t="s">
        <v>470</v>
      </c>
      <c r="G52" s="332">
        <v>226666666.66666669</v>
      </c>
      <c r="H52" s="114" t="s">
        <v>402</v>
      </c>
      <c r="I52" s="176">
        <f t="shared" si="23"/>
        <v>0</v>
      </c>
      <c r="J52" s="179">
        <f t="shared" si="24"/>
        <v>0</v>
      </c>
      <c r="K52" s="176">
        <f t="shared" si="25"/>
        <v>0</v>
      </c>
      <c r="L52" s="177"/>
      <c r="M52" s="270"/>
      <c r="N52" s="179">
        <f t="shared" si="26"/>
        <v>0</v>
      </c>
      <c r="O52" s="241"/>
      <c r="P52" s="241">
        <v>0</v>
      </c>
      <c r="Q52" s="179">
        <f t="shared" si="27"/>
        <v>0</v>
      </c>
      <c r="R52" s="241"/>
      <c r="S52" s="241"/>
      <c r="T52" s="179">
        <f t="shared" si="28"/>
        <v>0</v>
      </c>
      <c r="U52" s="241"/>
      <c r="V52" s="241"/>
      <c r="W52" s="179">
        <f t="shared" si="29"/>
        <v>0</v>
      </c>
      <c r="X52" s="241"/>
      <c r="Y52" s="241"/>
      <c r="Z52" s="179">
        <f t="shared" si="30"/>
        <v>0</v>
      </c>
      <c r="AA52" s="241"/>
      <c r="AB52" s="241"/>
      <c r="AC52" s="176"/>
      <c r="AD52" s="177"/>
      <c r="AE52" s="178" t="str">
        <f t="shared" si="31"/>
        <v>I.1.1.2.26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499</v>
      </c>
      <c r="D53" s="332"/>
      <c r="E53" s="332" t="s">
        <v>428</v>
      </c>
      <c r="F53" s="332" t="s">
        <v>471</v>
      </c>
      <c r="G53" s="332">
        <v>113333333.33333334</v>
      </c>
      <c r="H53" s="114" t="s">
        <v>503</v>
      </c>
      <c r="I53" s="176">
        <f t="shared" si="23"/>
        <v>0</v>
      </c>
      <c r="J53" s="179">
        <f t="shared" si="24"/>
        <v>0</v>
      </c>
      <c r="K53" s="176">
        <f t="shared" si="25"/>
        <v>28333333.333333336</v>
      </c>
      <c r="L53" s="177"/>
      <c r="M53" s="270"/>
      <c r="N53" s="179">
        <f t="shared" si="26"/>
        <v>0</v>
      </c>
      <c r="O53" s="241"/>
      <c r="P53" s="241">
        <v>28333333.333333336</v>
      </c>
      <c r="Q53" s="179">
        <f t="shared" si="27"/>
        <v>0</v>
      </c>
      <c r="R53" s="241"/>
      <c r="S53" s="241"/>
      <c r="T53" s="179">
        <f t="shared" si="28"/>
        <v>0</v>
      </c>
      <c r="U53" s="241"/>
      <c r="V53" s="241"/>
      <c r="W53" s="179">
        <f t="shared" si="29"/>
        <v>0</v>
      </c>
      <c r="X53" s="241"/>
      <c r="Y53" s="241"/>
      <c r="Z53" s="179">
        <f t="shared" si="30"/>
        <v>0</v>
      </c>
      <c r="AA53" s="241"/>
      <c r="AB53" s="241"/>
      <c r="AC53" s="176"/>
      <c r="AD53" s="177"/>
      <c r="AE53" s="178" t="str">
        <f t="shared" si="31"/>
        <v>I.1.1.2.27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500</v>
      </c>
      <c r="D54" s="332"/>
      <c r="E54" s="332" t="s">
        <v>472</v>
      </c>
      <c r="F54" s="332" t="s">
        <v>402</v>
      </c>
      <c r="G54" s="332">
        <v>340000000.00000042</v>
      </c>
      <c r="H54" s="114" t="s">
        <v>472</v>
      </c>
      <c r="I54" s="176">
        <f t="shared" si="23"/>
        <v>0</v>
      </c>
      <c r="J54" s="179">
        <f t="shared" si="24"/>
        <v>0</v>
      </c>
      <c r="K54" s="176">
        <f t="shared" si="25"/>
        <v>22200000</v>
      </c>
      <c r="L54" s="177"/>
      <c r="M54" s="270"/>
      <c r="N54" s="179">
        <f t="shared" si="26"/>
        <v>0</v>
      </c>
      <c r="O54" s="241"/>
      <c r="P54" s="241">
        <v>22200000</v>
      </c>
      <c r="Q54" s="179">
        <f t="shared" si="27"/>
        <v>0</v>
      </c>
      <c r="R54" s="241"/>
      <c r="S54" s="241"/>
      <c r="T54" s="179">
        <f t="shared" si="28"/>
        <v>0</v>
      </c>
      <c r="U54" s="241"/>
      <c r="V54" s="241"/>
      <c r="W54" s="179">
        <f t="shared" si="29"/>
        <v>0</v>
      </c>
      <c r="X54" s="241"/>
      <c r="Y54" s="241"/>
      <c r="Z54" s="179">
        <f t="shared" si="30"/>
        <v>0</v>
      </c>
      <c r="AA54" s="241"/>
      <c r="AB54" s="241"/>
      <c r="AC54" s="176"/>
      <c r="AD54" s="177"/>
      <c r="AE54" s="178" t="str">
        <f t="shared" si="31"/>
        <v>I.1.1.2.28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501</v>
      </c>
      <c r="D55" s="332">
        <v>1.6</v>
      </c>
      <c r="E55" s="332" t="s">
        <v>429</v>
      </c>
      <c r="F55" s="332"/>
      <c r="G55" s="332">
        <v>90000000</v>
      </c>
      <c r="H55" s="114" t="s">
        <v>403</v>
      </c>
      <c r="I55" s="176">
        <f t="shared" si="23"/>
        <v>0</v>
      </c>
      <c r="J55" s="179">
        <f t="shared" si="24"/>
        <v>0</v>
      </c>
      <c r="K55" s="176">
        <f t="shared" si="25"/>
        <v>6000000</v>
      </c>
      <c r="L55" s="177"/>
      <c r="M55" s="270"/>
      <c r="N55" s="179">
        <f t="shared" si="26"/>
        <v>0</v>
      </c>
      <c r="O55" s="241"/>
      <c r="P55" s="241">
        <v>6000000</v>
      </c>
      <c r="Q55" s="179">
        <f t="shared" si="27"/>
        <v>0</v>
      </c>
      <c r="R55" s="241"/>
      <c r="S55" s="241"/>
      <c r="T55" s="179">
        <f t="shared" si="28"/>
        <v>0</v>
      </c>
      <c r="U55" s="241"/>
      <c r="V55" s="241"/>
      <c r="W55" s="179">
        <f t="shared" si="29"/>
        <v>0</v>
      </c>
      <c r="X55" s="241"/>
      <c r="Y55" s="241"/>
      <c r="Z55" s="179">
        <f t="shared" si="30"/>
        <v>0</v>
      </c>
      <c r="AA55" s="241"/>
      <c r="AB55" s="241"/>
      <c r="AC55" s="176"/>
      <c r="AD55" s="177"/>
      <c r="AE55" s="178" t="str">
        <f t="shared" si="31"/>
        <v>I.1.1.2.29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358</v>
      </c>
      <c r="D56" s="332"/>
      <c r="E56" s="332" t="s">
        <v>430</v>
      </c>
      <c r="F56" s="332" t="s">
        <v>403</v>
      </c>
      <c r="G56" s="332">
        <v>163500000.00000054</v>
      </c>
      <c r="H56" s="114" t="s">
        <v>404</v>
      </c>
      <c r="I56" s="176">
        <f t="shared" si="23"/>
        <v>0</v>
      </c>
      <c r="J56" s="179">
        <f t="shared" si="24"/>
        <v>0</v>
      </c>
      <c r="K56" s="176">
        <f t="shared" si="25"/>
        <v>12576923.076923078</v>
      </c>
      <c r="L56" s="177"/>
      <c r="M56" s="270"/>
      <c r="N56" s="179">
        <f t="shared" si="26"/>
        <v>0</v>
      </c>
      <c r="O56" s="241"/>
      <c r="P56" s="241">
        <v>12576923.076923078</v>
      </c>
      <c r="Q56" s="179">
        <f t="shared" si="27"/>
        <v>0</v>
      </c>
      <c r="R56" s="241"/>
      <c r="S56" s="241"/>
      <c r="T56" s="179">
        <f t="shared" si="28"/>
        <v>0</v>
      </c>
      <c r="U56" s="241"/>
      <c r="V56" s="241"/>
      <c r="W56" s="179">
        <f t="shared" si="29"/>
        <v>0</v>
      </c>
      <c r="X56" s="241"/>
      <c r="Y56" s="241"/>
      <c r="Z56" s="179">
        <f t="shared" si="30"/>
        <v>0</v>
      </c>
      <c r="AA56" s="241"/>
      <c r="AB56" s="241"/>
      <c r="AC56" s="176"/>
      <c r="AD56" s="177"/>
      <c r="AE56" s="178" t="str">
        <f t="shared" ref="AE56:AE57" si="32">C56</f>
        <v>I.1.1.1.70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358</v>
      </c>
      <c r="D57" s="332"/>
      <c r="E57" s="332" t="s">
        <v>430</v>
      </c>
      <c r="F57" s="332" t="s">
        <v>403</v>
      </c>
      <c r="G57" s="332">
        <v>163500000.00000054</v>
      </c>
      <c r="H57" s="114" t="s">
        <v>554</v>
      </c>
      <c r="I57" s="176">
        <f t="shared" si="23"/>
        <v>40450000</v>
      </c>
      <c r="J57" s="179">
        <f t="shared" si="24"/>
        <v>0</v>
      </c>
      <c r="K57" s="176">
        <f t="shared" si="25"/>
        <v>0</v>
      </c>
      <c r="L57" s="177"/>
      <c r="M57" s="270"/>
      <c r="N57" s="179">
        <f t="shared" si="26"/>
        <v>20450000</v>
      </c>
      <c r="O57" s="241"/>
      <c r="P57" s="241"/>
      <c r="Q57" s="179">
        <f t="shared" si="27"/>
        <v>0</v>
      </c>
      <c r="R57" s="241"/>
      <c r="S57" s="241"/>
      <c r="T57" s="179">
        <f t="shared" si="28"/>
        <v>10000000</v>
      </c>
      <c r="U57" s="241"/>
      <c r="V57" s="241"/>
      <c r="W57" s="179">
        <f t="shared" si="29"/>
        <v>0</v>
      </c>
      <c r="X57" s="241"/>
      <c r="Y57" s="241"/>
      <c r="Z57" s="179">
        <f t="shared" si="30"/>
        <v>10000000</v>
      </c>
      <c r="AA57" s="241"/>
      <c r="AB57" s="241"/>
      <c r="AC57" s="176"/>
      <c r="AD57" s="177"/>
      <c r="AE57" s="178" t="str">
        <f t="shared" si="32"/>
        <v>I.1.1.1.70</v>
      </c>
      <c r="AF57" s="179"/>
      <c r="AG57" s="179"/>
      <c r="AH57" s="179"/>
      <c r="AI57" s="179">
        <v>20450000</v>
      </c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>
        <v>10000000</v>
      </c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>
        <v>10000000</v>
      </c>
      <c r="BJ57" s="179"/>
      <c r="BK57" s="279"/>
    </row>
    <row r="58" spans="3:63">
      <c r="C58" s="101" t="s">
        <v>358</v>
      </c>
      <c r="D58" s="332"/>
      <c r="E58" s="332" t="s">
        <v>430</v>
      </c>
      <c r="F58" s="332" t="s">
        <v>403</v>
      </c>
      <c r="G58" s="332">
        <v>163500000.00000054</v>
      </c>
      <c r="H58" s="114" t="s">
        <v>560</v>
      </c>
      <c r="I58" s="176">
        <f t="shared" si="23"/>
        <v>22200000</v>
      </c>
      <c r="J58" s="179">
        <f t="shared" si="24"/>
        <v>0</v>
      </c>
      <c r="K58" s="176">
        <f t="shared" si="25"/>
        <v>0</v>
      </c>
      <c r="L58" s="177"/>
      <c r="M58" s="270"/>
      <c r="N58" s="179">
        <f t="shared" si="26"/>
        <v>22200000</v>
      </c>
      <c r="O58" s="241"/>
      <c r="P58" s="241"/>
      <c r="Q58" s="179">
        <f t="shared" si="27"/>
        <v>0</v>
      </c>
      <c r="R58" s="241"/>
      <c r="S58" s="241"/>
      <c r="T58" s="179">
        <f t="shared" si="28"/>
        <v>0</v>
      </c>
      <c r="U58" s="241"/>
      <c r="V58" s="241"/>
      <c r="W58" s="179">
        <f t="shared" si="29"/>
        <v>0</v>
      </c>
      <c r="X58" s="241"/>
      <c r="Y58" s="241"/>
      <c r="Z58" s="179">
        <f t="shared" si="30"/>
        <v>0</v>
      </c>
      <c r="AA58" s="241"/>
      <c r="AB58" s="241"/>
      <c r="AC58" s="176"/>
      <c r="AD58" s="177"/>
      <c r="AE58" s="178" t="str">
        <f t="shared" si="31"/>
        <v>I.1.1.1.70</v>
      </c>
      <c r="AF58" s="179"/>
      <c r="AG58" s="179"/>
      <c r="AH58" s="179"/>
      <c r="AI58" s="179">
        <v>22200000</v>
      </c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/>
      <c r="D59" s="332"/>
      <c r="E59" s="332"/>
      <c r="F59" s="332"/>
      <c r="G59" s="332"/>
      <c r="H59" s="114"/>
      <c r="I59" s="176"/>
      <c r="J59" s="179"/>
      <c r="K59" s="176"/>
      <c r="L59" s="177"/>
      <c r="M59" s="270"/>
      <c r="N59" s="179"/>
      <c r="O59" s="241"/>
      <c r="P59" s="241"/>
      <c r="Q59" s="179"/>
      <c r="R59" s="241"/>
      <c r="S59" s="241"/>
      <c r="T59" s="179"/>
      <c r="U59" s="241"/>
      <c r="V59" s="241"/>
      <c r="W59" s="179"/>
      <c r="X59" s="241"/>
      <c r="Y59" s="241"/>
      <c r="Z59" s="179"/>
      <c r="AA59" s="241"/>
      <c r="AB59" s="241"/>
      <c r="AC59" s="176"/>
      <c r="AD59" s="177"/>
      <c r="AE59" s="178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/>
      <c r="D60" s="332"/>
      <c r="E60" s="332"/>
      <c r="F60" s="332"/>
      <c r="G60" s="332"/>
      <c r="H60" s="114"/>
      <c r="I60" s="176"/>
      <c r="J60" s="179"/>
      <c r="K60" s="176"/>
      <c r="L60" s="177"/>
      <c r="M60" s="270"/>
      <c r="N60" s="179"/>
      <c r="O60" s="241"/>
      <c r="P60" s="241"/>
      <c r="Q60" s="179"/>
      <c r="R60" s="241"/>
      <c r="S60" s="241"/>
      <c r="T60" s="179"/>
      <c r="U60" s="241"/>
      <c r="V60" s="241"/>
      <c r="W60" s="179"/>
      <c r="X60" s="241"/>
      <c r="Y60" s="241"/>
      <c r="Z60" s="179"/>
      <c r="AA60" s="241"/>
      <c r="AB60" s="241"/>
      <c r="AC60" s="176"/>
      <c r="AD60" s="177"/>
      <c r="AE60" s="178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/>
      <c r="D61" s="332"/>
      <c r="E61" s="332"/>
      <c r="F61" s="332"/>
      <c r="G61" s="332"/>
      <c r="H61" s="114"/>
      <c r="I61" s="176"/>
      <c r="J61" s="179"/>
      <c r="K61" s="176"/>
      <c r="L61" s="177"/>
      <c r="M61" s="270"/>
      <c r="N61" s="179"/>
      <c r="O61" s="241"/>
      <c r="P61" s="241"/>
      <c r="Q61" s="179"/>
      <c r="R61" s="241"/>
      <c r="S61" s="241"/>
      <c r="T61" s="179"/>
      <c r="U61" s="241"/>
      <c r="V61" s="241"/>
      <c r="W61" s="179"/>
      <c r="X61" s="241"/>
      <c r="Y61" s="241"/>
      <c r="Z61" s="179"/>
      <c r="AA61" s="241"/>
      <c r="AB61" s="241"/>
      <c r="AC61" s="176"/>
      <c r="AD61" s="177"/>
      <c r="AE61" s="178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/>
      <c r="D62" s="332"/>
      <c r="E62" s="332"/>
      <c r="F62" s="332"/>
      <c r="G62" s="332"/>
      <c r="H62" s="114"/>
      <c r="I62" s="286"/>
      <c r="J62" s="261"/>
      <c r="K62" s="176"/>
      <c r="L62" s="177"/>
      <c r="M62" s="270"/>
      <c r="N62" s="179"/>
      <c r="O62" s="241"/>
      <c r="P62" s="241"/>
      <c r="Q62" s="179"/>
      <c r="R62" s="241"/>
      <c r="S62" s="241"/>
      <c r="T62" s="179"/>
      <c r="U62" s="241"/>
      <c r="V62" s="241"/>
      <c r="W62" s="179"/>
      <c r="X62" s="241"/>
      <c r="Y62" s="241"/>
      <c r="Z62" s="179"/>
      <c r="AA62" s="241"/>
      <c r="AB62" s="241"/>
      <c r="AC62" s="176"/>
      <c r="AD62" s="177"/>
      <c r="AE62" s="178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18"/>
      <c r="D63" s="333"/>
      <c r="E63" s="333"/>
      <c r="F63" s="333"/>
      <c r="G63" s="333"/>
      <c r="H63" s="119"/>
      <c r="I63" s="180"/>
      <c r="J63" s="260"/>
      <c r="K63" s="180"/>
      <c r="L63" s="177"/>
      <c r="M63" s="271"/>
      <c r="N63" s="181"/>
      <c r="O63" s="242"/>
      <c r="P63" s="242"/>
      <c r="Q63" s="181"/>
      <c r="R63" s="242"/>
      <c r="S63" s="242"/>
      <c r="T63" s="181"/>
      <c r="U63" s="242"/>
      <c r="V63" s="242"/>
      <c r="W63" s="181"/>
      <c r="X63" s="242"/>
      <c r="Y63" s="242"/>
      <c r="Z63" s="181"/>
      <c r="AA63" s="242"/>
      <c r="AB63" s="242"/>
      <c r="AC63" s="182"/>
      <c r="AD63" s="177"/>
      <c r="AE63" s="183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283"/>
    </row>
    <row r="64" spans="3:63">
      <c r="C64" s="97"/>
      <c r="D64" s="330"/>
      <c r="E64" s="330"/>
      <c r="F64" s="330"/>
      <c r="G64" s="330"/>
      <c r="H64" s="98"/>
      <c r="I64" s="287"/>
      <c r="J64" s="262"/>
      <c r="K64" s="176"/>
      <c r="L64" s="177"/>
      <c r="M64" s="270"/>
      <c r="N64" s="179"/>
      <c r="O64" s="241"/>
      <c r="P64" s="241"/>
      <c r="Q64" s="179"/>
      <c r="R64" s="241"/>
      <c r="S64" s="241"/>
      <c r="T64" s="179"/>
      <c r="U64" s="241"/>
      <c r="V64" s="241"/>
      <c r="W64" s="179"/>
      <c r="X64" s="241"/>
      <c r="Y64" s="241"/>
      <c r="Z64" s="179"/>
      <c r="AA64" s="241"/>
      <c r="AB64" s="241"/>
      <c r="AC64" s="176"/>
      <c r="AD64" s="177"/>
      <c r="AE64" s="178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 s="125" customFormat="1">
      <c r="A65" s="123"/>
      <c r="B65" s="123"/>
      <c r="C65" s="115" t="s">
        <v>17</v>
      </c>
      <c r="D65" s="334"/>
      <c r="E65" s="334"/>
      <c r="F65" s="334"/>
      <c r="G65" s="334"/>
      <c r="H65" s="113" t="s">
        <v>18</v>
      </c>
      <c r="I65" s="168">
        <f t="shared" ref="I65:I77" si="33">SUMIFS($N65:$AC65,$N$4:$AC$4,"W*")</f>
        <v>0</v>
      </c>
      <c r="J65" s="171">
        <f t="shared" ref="J65:J77" si="34">SUMIFS($N65:$AC65,$N$4:$AC$4,"F*")</f>
        <v>0</v>
      </c>
      <c r="K65" s="168">
        <f t="shared" ref="K65:K77" si="35">SUMIFS($N65:$AC65,$N$4:$AC$4,"B*")</f>
        <v>0</v>
      </c>
      <c r="L65" s="169"/>
      <c r="M65" s="268"/>
      <c r="N65" s="171">
        <f t="shared" ref="N65:N77" si="36">SUMIFS($AF65:$BJ65,$AF$3:$BJ$3,N$3)</f>
        <v>0</v>
      </c>
      <c r="O65" s="240">
        <f>SUM(O66:O67)</f>
        <v>0</v>
      </c>
      <c r="P65" s="240">
        <f>SUM(P66:P67)</f>
        <v>0</v>
      </c>
      <c r="Q65" s="171">
        <f t="shared" ref="Q65:Q77" si="37">SUMIFS($AF65:$BJ65,$AF$3:$BJ$3,Q$3)</f>
        <v>0</v>
      </c>
      <c r="R65" s="240">
        <f>SUM(R66:R67)</f>
        <v>0</v>
      </c>
      <c r="S65" s="240">
        <f>SUM(S66:S67)</f>
        <v>0</v>
      </c>
      <c r="T65" s="171">
        <f t="shared" ref="T65:T77" si="38">SUMIFS($AF65:$BJ65,$AF$3:$BJ$3,T$3)</f>
        <v>0</v>
      </c>
      <c r="U65" s="240">
        <f>SUM(U66:U67)</f>
        <v>0</v>
      </c>
      <c r="V65" s="240">
        <f>SUM(V66:V67)</f>
        <v>0</v>
      </c>
      <c r="W65" s="171">
        <f t="shared" ref="W65:W77" si="39">SUMIFS($AF65:$BJ65,$AF$3:$BJ$3,W$3)</f>
        <v>0</v>
      </c>
      <c r="X65" s="240">
        <f>SUM(X66:X67)</f>
        <v>0</v>
      </c>
      <c r="Y65" s="240">
        <f>SUM(Y66:Y67)</f>
        <v>0</v>
      </c>
      <c r="Z65" s="171">
        <f t="shared" ref="Z65:Z77" si="40">SUMIFS($AF65:$BJ65,$AF$3:$BJ$3,Z$3)</f>
        <v>0</v>
      </c>
      <c r="AA65" s="240">
        <f>SUM(AA66:AA67)</f>
        <v>0</v>
      </c>
      <c r="AB65" s="240">
        <f>SUM(AB66:AB67)</f>
        <v>0</v>
      </c>
      <c r="AC65" s="168"/>
      <c r="AD65" s="169"/>
      <c r="AE65" s="170" t="str">
        <f t="shared" ref="AE65:AE77" si="41">C65</f>
        <v>II</v>
      </c>
      <c r="AF65" s="171">
        <f>SUBTOTAL(9,AF66:AF67)</f>
        <v>0</v>
      </c>
      <c r="AG65" s="171">
        <f t="shared" ref="AG65:BJ65" si="42">SUBTOTAL(9,AG66:AG67)</f>
        <v>0</v>
      </c>
      <c r="AH65" s="171">
        <f t="shared" si="42"/>
        <v>0</v>
      </c>
      <c r="AI65" s="171">
        <f t="shared" si="42"/>
        <v>0</v>
      </c>
      <c r="AJ65" s="171">
        <f t="shared" si="42"/>
        <v>0</v>
      </c>
      <c r="AK65" s="171">
        <f t="shared" si="42"/>
        <v>0</v>
      </c>
      <c r="AL65" s="171">
        <f t="shared" si="42"/>
        <v>0</v>
      </c>
      <c r="AM65" s="171">
        <f t="shared" si="42"/>
        <v>0</v>
      </c>
      <c r="AN65" s="171">
        <f t="shared" si="42"/>
        <v>0</v>
      </c>
      <c r="AO65" s="171">
        <f t="shared" si="42"/>
        <v>0</v>
      </c>
      <c r="AP65" s="171">
        <f t="shared" si="42"/>
        <v>0</v>
      </c>
      <c r="AQ65" s="171">
        <f t="shared" si="42"/>
        <v>0</v>
      </c>
      <c r="AR65" s="171">
        <f t="shared" si="42"/>
        <v>0</v>
      </c>
      <c r="AS65" s="171">
        <f t="shared" si="42"/>
        <v>0</v>
      </c>
      <c r="AT65" s="171">
        <f t="shared" si="42"/>
        <v>0</v>
      </c>
      <c r="AU65" s="171">
        <f t="shared" si="42"/>
        <v>0</v>
      </c>
      <c r="AV65" s="171">
        <f t="shared" si="42"/>
        <v>0</v>
      </c>
      <c r="AW65" s="171">
        <f t="shared" si="42"/>
        <v>0</v>
      </c>
      <c r="AX65" s="171">
        <f t="shared" si="42"/>
        <v>0</v>
      </c>
      <c r="AY65" s="171">
        <f t="shared" si="42"/>
        <v>0</v>
      </c>
      <c r="AZ65" s="171">
        <f t="shared" si="42"/>
        <v>0</v>
      </c>
      <c r="BA65" s="171">
        <f t="shared" si="42"/>
        <v>0</v>
      </c>
      <c r="BB65" s="171">
        <f t="shared" si="42"/>
        <v>0</v>
      </c>
      <c r="BC65" s="171">
        <f t="shared" si="42"/>
        <v>0</v>
      </c>
      <c r="BD65" s="171">
        <f t="shared" si="42"/>
        <v>0</v>
      </c>
      <c r="BE65" s="171">
        <f t="shared" si="42"/>
        <v>0</v>
      </c>
      <c r="BF65" s="171">
        <f t="shared" si="42"/>
        <v>0</v>
      </c>
      <c r="BG65" s="171">
        <f t="shared" si="42"/>
        <v>0</v>
      </c>
      <c r="BH65" s="171">
        <f t="shared" si="42"/>
        <v>0</v>
      </c>
      <c r="BI65" s="171">
        <f t="shared" si="42"/>
        <v>0</v>
      </c>
      <c r="BJ65" s="171">
        <f t="shared" si="42"/>
        <v>0</v>
      </c>
      <c r="BK65" s="277"/>
    </row>
    <row r="66" spans="1:63" s="126" customFormat="1">
      <c r="A66" s="120"/>
      <c r="B66" s="120"/>
      <c r="C66" s="121" t="s">
        <v>249</v>
      </c>
      <c r="D66" s="329"/>
      <c r="E66" s="329"/>
      <c r="F66" s="329"/>
      <c r="G66" s="329"/>
      <c r="H66" s="122" t="s">
        <v>34</v>
      </c>
      <c r="I66" s="172">
        <f t="shared" si="33"/>
        <v>0</v>
      </c>
      <c r="J66" s="175">
        <f t="shared" si="34"/>
        <v>0</v>
      </c>
      <c r="K66" s="172">
        <f t="shared" si="35"/>
        <v>0</v>
      </c>
      <c r="L66" s="173"/>
      <c r="M66" s="269"/>
      <c r="N66" s="175">
        <f t="shared" si="36"/>
        <v>0</v>
      </c>
      <c r="O66" s="175">
        <f>SUMIFS(O70:O77,$H70:$H77,$H66)</f>
        <v>0</v>
      </c>
      <c r="P66" s="175">
        <f>SUMIFS(P70:P77,$H70:$H77,$H66)</f>
        <v>0</v>
      </c>
      <c r="Q66" s="175">
        <f t="shared" si="37"/>
        <v>0</v>
      </c>
      <c r="R66" s="175">
        <f>SUMIFS(R70:R77,$H70:$H77,$H66)</f>
        <v>0</v>
      </c>
      <c r="S66" s="175">
        <f>SUMIFS(S70:S77,$H70:$H77,$H66)</f>
        <v>0</v>
      </c>
      <c r="T66" s="175">
        <f t="shared" si="38"/>
        <v>0</v>
      </c>
      <c r="U66" s="175">
        <f>SUMIFS(U70:U77,$H70:$H77,$H66)</f>
        <v>0</v>
      </c>
      <c r="V66" s="175">
        <f>SUMIFS(V70:V77,$H70:$H77,$H66)</f>
        <v>0</v>
      </c>
      <c r="W66" s="175">
        <f t="shared" si="39"/>
        <v>0</v>
      </c>
      <c r="X66" s="175">
        <f>SUMIFS(X70:X77,$H70:$H77,$H66)</f>
        <v>0</v>
      </c>
      <c r="Y66" s="175">
        <f>SUMIFS(Y70:Y77,$H70:$H77,$H66)</f>
        <v>0</v>
      </c>
      <c r="Z66" s="175">
        <f t="shared" si="40"/>
        <v>0</v>
      </c>
      <c r="AA66" s="175">
        <f>SUMIFS(AA70:AA77,$H70:$H77,$H66)</f>
        <v>0</v>
      </c>
      <c r="AB66" s="175">
        <f>SUMIFS(AB70:AB77,$H70:$H77,$H66)</f>
        <v>0</v>
      </c>
      <c r="AC66" s="172"/>
      <c r="AD66" s="173"/>
      <c r="AE66" s="174" t="str">
        <f t="shared" si="41"/>
        <v>II.DC</v>
      </c>
      <c r="AF66" s="175">
        <f t="shared" ref="AF66:BJ66" si="43">SUMIFS(AF70:AF78,$H70:$H78,$H66)</f>
        <v>0</v>
      </c>
      <c r="AG66" s="175">
        <f t="shared" si="43"/>
        <v>0</v>
      </c>
      <c r="AH66" s="175">
        <f t="shared" si="43"/>
        <v>0</v>
      </c>
      <c r="AI66" s="175">
        <f t="shared" si="43"/>
        <v>0</v>
      </c>
      <c r="AJ66" s="175">
        <f t="shared" si="43"/>
        <v>0</v>
      </c>
      <c r="AK66" s="175">
        <f t="shared" si="43"/>
        <v>0</v>
      </c>
      <c r="AL66" s="175">
        <f t="shared" si="43"/>
        <v>0</v>
      </c>
      <c r="AM66" s="175">
        <f t="shared" si="43"/>
        <v>0</v>
      </c>
      <c r="AN66" s="175">
        <f t="shared" si="43"/>
        <v>0</v>
      </c>
      <c r="AO66" s="175">
        <f t="shared" si="43"/>
        <v>0</v>
      </c>
      <c r="AP66" s="175">
        <f t="shared" si="43"/>
        <v>0</v>
      </c>
      <c r="AQ66" s="175">
        <f t="shared" si="43"/>
        <v>0</v>
      </c>
      <c r="AR66" s="175">
        <f t="shared" si="43"/>
        <v>0</v>
      </c>
      <c r="AS66" s="175">
        <f t="shared" si="43"/>
        <v>0</v>
      </c>
      <c r="AT66" s="175">
        <f t="shared" si="43"/>
        <v>0</v>
      </c>
      <c r="AU66" s="175">
        <f t="shared" si="43"/>
        <v>0</v>
      </c>
      <c r="AV66" s="175">
        <f t="shared" si="43"/>
        <v>0</v>
      </c>
      <c r="AW66" s="175">
        <f t="shared" si="43"/>
        <v>0</v>
      </c>
      <c r="AX66" s="175">
        <f t="shared" si="43"/>
        <v>0</v>
      </c>
      <c r="AY66" s="175">
        <f t="shared" si="43"/>
        <v>0</v>
      </c>
      <c r="AZ66" s="175">
        <f t="shared" si="43"/>
        <v>0</v>
      </c>
      <c r="BA66" s="175">
        <f t="shared" si="43"/>
        <v>0</v>
      </c>
      <c r="BB66" s="175">
        <f t="shared" si="43"/>
        <v>0</v>
      </c>
      <c r="BC66" s="175">
        <f t="shared" si="43"/>
        <v>0</v>
      </c>
      <c r="BD66" s="175">
        <f t="shared" si="43"/>
        <v>0</v>
      </c>
      <c r="BE66" s="175">
        <f t="shared" si="43"/>
        <v>0</v>
      </c>
      <c r="BF66" s="175">
        <f t="shared" si="43"/>
        <v>0</v>
      </c>
      <c r="BG66" s="175">
        <f t="shared" si="43"/>
        <v>0</v>
      </c>
      <c r="BH66" s="175">
        <f t="shared" si="43"/>
        <v>0</v>
      </c>
      <c r="BI66" s="175">
        <f t="shared" si="43"/>
        <v>0</v>
      </c>
      <c r="BJ66" s="175">
        <f t="shared" si="43"/>
        <v>0</v>
      </c>
      <c r="BK66" s="278"/>
    </row>
    <row r="67" spans="1:63" s="126" customFormat="1">
      <c r="A67" s="120"/>
      <c r="B67" s="120"/>
      <c r="C67" s="121" t="s">
        <v>250</v>
      </c>
      <c r="D67" s="329"/>
      <c r="E67" s="329"/>
      <c r="F67" s="329"/>
      <c r="G67" s="329"/>
      <c r="H67" s="122" t="s">
        <v>32</v>
      </c>
      <c r="I67" s="172">
        <f t="shared" si="33"/>
        <v>0</v>
      </c>
      <c r="J67" s="175">
        <f t="shared" si="34"/>
        <v>0</v>
      </c>
      <c r="K67" s="172">
        <f t="shared" si="35"/>
        <v>0</v>
      </c>
      <c r="L67" s="173"/>
      <c r="M67" s="269"/>
      <c r="N67" s="175">
        <f t="shared" si="36"/>
        <v>0</v>
      </c>
      <c r="O67" s="175">
        <f>SUMIFS(O70:O77,$H70:$H77,$H67)</f>
        <v>0</v>
      </c>
      <c r="P67" s="175">
        <f>SUMIFS(P70:P77,$H70:$H77,$H67)</f>
        <v>0</v>
      </c>
      <c r="Q67" s="175">
        <f t="shared" si="37"/>
        <v>0</v>
      </c>
      <c r="R67" s="175">
        <f>SUMIFS(R70:R77,$H70:$H77,$H67)</f>
        <v>0</v>
      </c>
      <c r="S67" s="175">
        <f>SUMIFS(S70:S77,$H70:$H77,$H67)</f>
        <v>0</v>
      </c>
      <c r="T67" s="175">
        <f t="shared" si="38"/>
        <v>0</v>
      </c>
      <c r="U67" s="175">
        <f>SUMIFS(U70:U77,$H70:$H77,$H67)</f>
        <v>0</v>
      </c>
      <c r="V67" s="175">
        <f>SUMIFS(V70:V77,$H70:$H77,$H67)</f>
        <v>0</v>
      </c>
      <c r="W67" s="175">
        <f t="shared" si="39"/>
        <v>0</v>
      </c>
      <c r="X67" s="175">
        <f>SUMIFS(X70:X77,$H70:$H77,$H67)</f>
        <v>0</v>
      </c>
      <c r="Y67" s="175">
        <f>SUMIFS(Y70:Y77,$H70:$H77,$H67)</f>
        <v>0</v>
      </c>
      <c r="Z67" s="175">
        <f t="shared" si="40"/>
        <v>0</v>
      </c>
      <c r="AA67" s="175">
        <f>SUMIFS(AA70:AA77,$H70:$H77,$H67)</f>
        <v>0</v>
      </c>
      <c r="AB67" s="175">
        <f>SUMIFS(AB70:AB77,$H70:$H77,$H67)</f>
        <v>0</v>
      </c>
      <c r="AC67" s="172"/>
      <c r="AD67" s="173"/>
      <c r="AE67" s="174" t="str">
        <f t="shared" si="41"/>
        <v>II.IC</v>
      </c>
      <c r="AF67" s="175">
        <f t="shared" ref="AF67:BJ67" si="44">SUMIFS(AF70:AF78,$H70:$H78,$H67)</f>
        <v>0</v>
      </c>
      <c r="AG67" s="175">
        <f t="shared" si="44"/>
        <v>0</v>
      </c>
      <c r="AH67" s="175">
        <f t="shared" si="44"/>
        <v>0</v>
      </c>
      <c r="AI67" s="175">
        <f t="shared" si="44"/>
        <v>0</v>
      </c>
      <c r="AJ67" s="175">
        <f t="shared" si="44"/>
        <v>0</v>
      </c>
      <c r="AK67" s="175">
        <f t="shared" si="44"/>
        <v>0</v>
      </c>
      <c r="AL67" s="175">
        <f t="shared" si="44"/>
        <v>0</v>
      </c>
      <c r="AM67" s="175">
        <f t="shared" si="44"/>
        <v>0</v>
      </c>
      <c r="AN67" s="175">
        <f t="shared" si="44"/>
        <v>0</v>
      </c>
      <c r="AO67" s="175">
        <f t="shared" si="44"/>
        <v>0</v>
      </c>
      <c r="AP67" s="175">
        <f t="shared" si="44"/>
        <v>0</v>
      </c>
      <c r="AQ67" s="175">
        <f t="shared" si="44"/>
        <v>0</v>
      </c>
      <c r="AR67" s="175">
        <f t="shared" si="44"/>
        <v>0</v>
      </c>
      <c r="AS67" s="175">
        <f t="shared" si="44"/>
        <v>0</v>
      </c>
      <c r="AT67" s="175">
        <f t="shared" si="44"/>
        <v>0</v>
      </c>
      <c r="AU67" s="175">
        <f t="shared" si="44"/>
        <v>0</v>
      </c>
      <c r="AV67" s="175">
        <f t="shared" si="44"/>
        <v>0</v>
      </c>
      <c r="AW67" s="175">
        <f t="shared" si="44"/>
        <v>0</v>
      </c>
      <c r="AX67" s="175">
        <f t="shared" si="44"/>
        <v>0</v>
      </c>
      <c r="AY67" s="175">
        <f t="shared" si="44"/>
        <v>0</v>
      </c>
      <c r="AZ67" s="175">
        <f t="shared" si="44"/>
        <v>0</v>
      </c>
      <c r="BA67" s="175">
        <f t="shared" si="44"/>
        <v>0</v>
      </c>
      <c r="BB67" s="175">
        <f t="shared" si="44"/>
        <v>0</v>
      </c>
      <c r="BC67" s="175">
        <f t="shared" si="44"/>
        <v>0</v>
      </c>
      <c r="BD67" s="175">
        <f t="shared" si="44"/>
        <v>0</v>
      </c>
      <c r="BE67" s="175">
        <f t="shared" si="44"/>
        <v>0</v>
      </c>
      <c r="BF67" s="175">
        <f t="shared" si="44"/>
        <v>0</v>
      </c>
      <c r="BG67" s="175">
        <f t="shared" si="44"/>
        <v>0</v>
      </c>
      <c r="BH67" s="175">
        <f t="shared" si="44"/>
        <v>0</v>
      </c>
      <c r="BI67" s="175">
        <f t="shared" si="44"/>
        <v>0</v>
      </c>
      <c r="BJ67" s="175">
        <f t="shared" si="44"/>
        <v>0</v>
      </c>
      <c r="BK67" s="278"/>
    </row>
    <row r="68" spans="1:63" s="125" customFormat="1">
      <c r="A68" s="123"/>
      <c r="B68" s="123"/>
      <c r="C68" s="97" t="s">
        <v>68</v>
      </c>
      <c r="D68" s="330"/>
      <c r="E68" s="330"/>
      <c r="F68" s="330"/>
      <c r="G68" s="330"/>
      <c r="H68" s="98" t="s">
        <v>258</v>
      </c>
      <c r="I68" s="168">
        <f t="shared" si="33"/>
        <v>0</v>
      </c>
      <c r="J68" s="171">
        <f t="shared" si="34"/>
        <v>0</v>
      </c>
      <c r="K68" s="168">
        <f t="shared" si="35"/>
        <v>0</v>
      </c>
      <c r="L68" s="169"/>
      <c r="M68" s="268"/>
      <c r="N68" s="179">
        <f t="shared" si="36"/>
        <v>0</v>
      </c>
      <c r="O68" s="240">
        <f>SUBTOTAL(9,O69:O77)</f>
        <v>0</v>
      </c>
      <c r="P68" s="240">
        <f>SUBTOTAL(9,P69:P77)</f>
        <v>0</v>
      </c>
      <c r="Q68" s="171">
        <f t="shared" si="37"/>
        <v>0</v>
      </c>
      <c r="R68" s="240">
        <f>SUBTOTAL(9,R69:R77)</f>
        <v>0</v>
      </c>
      <c r="S68" s="240">
        <f>SUBTOTAL(9,S69:S77)</f>
        <v>0</v>
      </c>
      <c r="T68" s="171">
        <f t="shared" si="38"/>
        <v>0</v>
      </c>
      <c r="U68" s="240">
        <f>SUBTOTAL(9,U69:U77)</f>
        <v>0</v>
      </c>
      <c r="V68" s="240">
        <f>SUBTOTAL(9,V69:V77)</f>
        <v>0</v>
      </c>
      <c r="W68" s="171">
        <f t="shared" si="39"/>
        <v>0</v>
      </c>
      <c r="X68" s="240">
        <f>SUBTOTAL(9,X69:X77)</f>
        <v>0</v>
      </c>
      <c r="Y68" s="240">
        <f>SUBTOTAL(9,Y69:Y77)</f>
        <v>0</v>
      </c>
      <c r="Z68" s="171">
        <f t="shared" si="40"/>
        <v>0</v>
      </c>
      <c r="AA68" s="240">
        <f>SUBTOTAL(9,AA69:AA77)</f>
        <v>0</v>
      </c>
      <c r="AB68" s="240">
        <f>SUBTOTAL(9,AB69:AB77)</f>
        <v>0</v>
      </c>
      <c r="AC68" s="168"/>
      <c r="AD68" s="169"/>
      <c r="AE68" s="170" t="str">
        <f t="shared" si="41"/>
        <v>II.1</v>
      </c>
      <c r="AF68" s="171">
        <f>SUBTOTAL(9,AF69:AF77)</f>
        <v>0</v>
      </c>
      <c r="AG68" s="171">
        <f t="shared" ref="AG68:BJ68" si="45">SUBTOTAL(9,AG69:AG77)</f>
        <v>0</v>
      </c>
      <c r="AH68" s="171">
        <f t="shared" si="45"/>
        <v>0</v>
      </c>
      <c r="AI68" s="171">
        <f t="shared" si="45"/>
        <v>0</v>
      </c>
      <c r="AJ68" s="171">
        <f t="shared" si="45"/>
        <v>0</v>
      </c>
      <c r="AK68" s="171">
        <f t="shared" si="45"/>
        <v>0</v>
      </c>
      <c r="AL68" s="171">
        <f t="shared" si="45"/>
        <v>0</v>
      </c>
      <c r="AM68" s="171">
        <f t="shared" si="45"/>
        <v>0</v>
      </c>
      <c r="AN68" s="171">
        <f t="shared" si="45"/>
        <v>0</v>
      </c>
      <c r="AO68" s="171">
        <f t="shared" si="45"/>
        <v>0</v>
      </c>
      <c r="AP68" s="171">
        <f t="shared" si="45"/>
        <v>0</v>
      </c>
      <c r="AQ68" s="171">
        <f t="shared" si="45"/>
        <v>0</v>
      </c>
      <c r="AR68" s="171">
        <f t="shared" si="45"/>
        <v>0</v>
      </c>
      <c r="AS68" s="171">
        <f t="shared" si="45"/>
        <v>0</v>
      </c>
      <c r="AT68" s="171">
        <f t="shared" si="45"/>
        <v>0</v>
      </c>
      <c r="AU68" s="171">
        <f t="shared" si="45"/>
        <v>0</v>
      </c>
      <c r="AV68" s="171">
        <f t="shared" si="45"/>
        <v>0</v>
      </c>
      <c r="AW68" s="171">
        <f t="shared" si="45"/>
        <v>0</v>
      </c>
      <c r="AX68" s="171">
        <f t="shared" si="45"/>
        <v>0</v>
      </c>
      <c r="AY68" s="171">
        <f t="shared" si="45"/>
        <v>0</v>
      </c>
      <c r="AZ68" s="171">
        <f t="shared" si="45"/>
        <v>0</v>
      </c>
      <c r="BA68" s="171">
        <f t="shared" si="45"/>
        <v>0</v>
      </c>
      <c r="BB68" s="171">
        <f t="shared" si="45"/>
        <v>0</v>
      </c>
      <c r="BC68" s="171">
        <f t="shared" si="45"/>
        <v>0</v>
      </c>
      <c r="BD68" s="171">
        <f t="shared" si="45"/>
        <v>0</v>
      </c>
      <c r="BE68" s="171">
        <f t="shared" si="45"/>
        <v>0</v>
      </c>
      <c r="BF68" s="171">
        <f t="shared" si="45"/>
        <v>0</v>
      </c>
      <c r="BG68" s="171">
        <f t="shared" si="45"/>
        <v>0</v>
      </c>
      <c r="BH68" s="171">
        <f t="shared" si="45"/>
        <v>0</v>
      </c>
      <c r="BI68" s="171">
        <f t="shared" si="45"/>
        <v>0</v>
      </c>
      <c r="BJ68" s="171">
        <f t="shared" si="45"/>
        <v>0</v>
      </c>
      <c r="BK68" s="277"/>
    </row>
    <row r="69" spans="1:63" s="125" customFormat="1">
      <c r="A69" s="123"/>
      <c r="B69" s="123"/>
      <c r="C69" s="97" t="s">
        <v>70</v>
      </c>
      <c r="D69" s="330"/>
      <c r="E69" s="330"/>
      <c r="F69" s="330"/>
      <c r="G69" s="330"/>
      <c r="H69" s="124"/>
      <c r="I69" s="168">
        <f t="shared" si="33"/>
        <v>0</v>
      </c>
      <c r="J69" s="171">
        <f t="shared" si="34"/>
        <v>0</v>
      </c>
      <c r="K69" s="168">
        <f t="shared" si="35"/>
        <v>0</v>
      </c>
      <c r="L69" s="169"/>
      <c r="M69" s="268"/>
      <c r="N69" s="171">
        <f t="shared" si="36"/>
        <v>0</v>
      </c>
      <c r="O69" s="240"/>
      <c r="P69" s="240"/>
      <c r="Q69" s="171">
        <f t="shared" si="37"/>
        <v>0</v>
      </c>
      <c r="R69" s="240"/>
      <c r="S69" s="240"/>
      <c r="T69" s="171">
        <f t="shared" si="38"/>
        <v>0</v>
      </c>
      <c r="U69" s="240"/>
      <c r="V69" s="240"/>
      <c r="W69" s="171">
        <f t="shared" si="39"/>
        <v>0</v>
      </c>
      <c r="X69" s="240"/>
      <c r="Y69" s="240"/>
      <c r="Z69" s="171">
        <f t="shared" si="40"/>
        <v>0</v>
      </c>
      <c r="AA69" s="240"/>
      <c r="AB69" s="240"/>
      <c r="AC69" s="168"/>
      <c r="AD69" s="169"/>
      <c r="AE69" s="170" t="str">
        <f t="shared" si="41"/>
        <v>II.1.1</v>
      </c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277"/>
    </row>
    <row r="70" spans="1:63" s="125" customFormat="1">
      <c r="A70" s="123"/>
      <c r="B70" s="123"/>
      <c r="C70" s="99" t="s">
        <v>71</v>
      </c>
      <c r="D70" s="331"/>
      <c r="E70" s="331"/>
      <c r="F70" s="331"/>
      <c r="G70" s="331"/>
      <c r="H70" s="100" t="s">
        <v>34</v>
      </c>
      <c r="I70" s="168">
        <f t="shared" si="33"/>
        <v>0</v>
      </c>
      <c r="J70" s="171">
        <f t="shared" si="34"/>
        <v>0</v>
      </c>
      <c r="K70" s="168">
        <f t="shared" si="35"/>
        <v>0</v>
      </c>
      <c r="L70" s="169"/>
      <c r="M70" s="268"/>
      <c r="N70" s="171">
        <f t="shared" si="36"/>
        <v>0</v>
      </c>
      <c r="O70" s="240">
        <f>SUBTOTAL(9,O71:O72)</f>
        <v>0</v>
      </c>
      <c r="P70" s="240">
        <f>SUBTOTAL(9,P71:P72)</f>
        <v>0</v>
      </c>
      <c r="Q70" s="171">
        <f t="shared" si="37"/>
        <v>0</v>
      </c>
      <c r="R70" s="240">
        <f>SUBTOTAL(9,R71:R72)</f>
        <v>0</v>
      </c>
      <c r="S70" s="240">
        <f>SUBTOTAL(9,S71:S72)</f>
        <v>0</v>
      </c>
      <c r="T70" s="171">
        <f t="shared" si="38"/>
        <v>0</v>
      </c>
      <c r="U70" s="240">
        <f>SUBTOTAL(9,U71:U72)</f>
        <v>0</v>
      </c>
      <c r="V70" s="240">
        <f>SUBTOTAL(9,V71:V72)</f>
        <v>0</v>
      </c>
      <c r="W70" s="171">
        <f t="shared" si="39"/>
        <v>0</v>
      </c>
      <c r="X70" s="240">
        <f>SUBTOTAL(9,X71:X72)</f>
        <v>0</v>
      </c>
      <c r="Y70" s="240">
        <f>SUBTOTAL(9,Y71:Y72)</f>
        <v>0</v>
      </c>
      <c r="Z70" s="171">
        <f t="shared" si="40"/>
        <v>0</v>
      </c>
      <c r="AA70" s="240">
        <f>SUBTOTAL(9,AA71:AA72)</f>
        <v>0</v>
      </c>
      <c r="AB70" s="240">
        <f>SUBTOTAL(9,AB71:AB72)</f>
        <v>0</v>
      </c>
      <c r="AC70" s="168"/>
      <c r="AD70" s="169"/>
      <c r="AE70" s="170" t="str">
        <f t="shared" si="41"/>
        <v>II.1.1.1</v>
      </c>
      <c r="AF70" s="171">
        <f t="shared" ref="AF70:BJ70" si="46">SUBTOTAL(9,AF71:AF72)</f>
        <v>0</v>
      </c>
      <c r="AG70" s="171">
        <f t="shared" si="46"/>
        <v>0</v>
      </c>
      <c r="AH70" s="171">
        <f t="shared" si="46"/>
        <v>0</v>
      </c>
      <c r="AI70" s="171">
        <f t="shared" si="46"/>
        <v>0</v>
      </c>
      <c r="AJ70" s="171">
        <f t="shared" si="46"/>
        <v>0</v>
      </c>
      <c r="AK70" s="171">
        <f t="shared" si="46"/>
        <v>0</v>
      </c>
      <c r="AL70" s="171">
        <f t="shared" si="46"/>
        <v>0</v>
      </c>
      <c r="AM70" s="171">
        <f t="shared" si="46"/>
        <v>0</v>
      </c>
      <c r="AN70" s="171">
        <f t="shared" si="46"/>
        <v>0</v>
      </c>
      <c r="AO70" s="171">
        <f t="shared" si="46"/>
        <v>0</v>
      </c>
      <c r="AP70" s="171">
        <f t="shared" si="46"/>
        <v>0</v>
      </c>
      <c r="AQ70" s="171">
        <f t="shared" si="46"/>
        <v>0</v>
      </c>
      <c r="AR70" s="171">
        <f t="shared" si="46"/>
        <v>0</v>
      </c>
      <c r="AS70" s="171">
        <f t="shared" si="46"/>
        <v>0</v>
      </c>
      <c r="AT70" s="171">
        <f t="shared" si="46"/>
        <v>0</v>
      </c>
      <c r="AU70" s="171">
        <f t="shared" si="46"/>
        <v>0</v>
      </c>
      <c r="AV70" s="171">
        <f t="shared" si="46"/>
        <v>0</v>
      </c>
      <c r="AW70" s="171">
        <f t="shared" si="46"/>
        <v>0</v>
      </c>
      <c r="AX70" s="171">
        <f t="shared" si="46"/>
        <v>0</v>
      </c>
      <c r="AY70" s="171">
        <f t="shared" si="46"/>
        <v>0</v>
      </c>
      <c r="AZ70" s="171">
        <f t="shared" si="46"/>
        <v>0</v>
      </c>
      <c r="BA70" s="171">
        <f t="shared" si="46"/>
        <v>0</v>
      </c>
      <c r="BB70" s="171">
        <f t="shared" si="46"/>
        <v>0</v>
      </c>
      <c r="BC70" s="171">
        <f t="shared" si="46"/>
        <v>0</v>
      </c>
      <c r="BD70" s="171">
        <f t="shared" si="46"/>
        <v>0</v>
      </c>
      <c r="BE70" s="171">
        <f t="shared" si="46"/>
        <v>0</v>
      </c>
      <c r="BF70" s="171">
        <f t="shared" si="46"/>
        <v>0</v>
      </c>
      <c r="BG70" s="171">
        <f t="shared" si="46"/>
        <v>0</v>
      </c>
      <c r="BH70" s="171">
        <f t="shared" si="46"/>
        <v>0</v>
      </c>
      <c r="BI70" s="171">
        <f t="shared" si="46"/>
        <v>0</v>
      </c>
      <c r="BJ70" s="171">
        <f t="shared" si="46"/>
        <v>0</v>
      </c>
      <c r="BK70" s="277"/>
    </row>
    <row r="71" spans="1:63">
      <c r="C71" s="101" t="s">
        <v>72</v>
      </c>
      <c r="D71" s="332"/>
      <c r="E71" s="332"/>
      <c r="F71" s="332"/>
      <c r="G71" s="332"/>
      <c r="H71" s="114" t="s">
        <v>36</v>
      </c>
      <c r="I71" s="176">
        <f t="shared" si="33"/>
        <v>0</v>
      </c>
      <c r="J71" s="179">
        <f t="shared" si="34"/>
        <v>0</v>
      </c>
      <c r="K71" s="176">
        <f t="shared" si="35"/>
        <v>0</v>
      </c>
      <c r="L71" s="177"/>
      <c r="M71" s="270"/>
      <c r="N71" s="179">
        <f t="shared" si="36"/>
        <v>0</v>
      </c>
      <c r="O71" s="241"/>
      <c r="P71" s="241"/>
      <c r="Q71" s="179">
        <f t="shared" si="37"/>
        <v>0</v>
      </c>
      <c r="R71" s="241"/>
      <c r="S71" s="241"/>
      <c r="T71" s="179">
        <f t="shared" si="38"/>
        <v>0</v>
      </c>
      <c r="U71" s="241"/>
      <c r="V71" s="241"/>
      <c r="W71" s="179">
        <f t="shared" si="39"/>
        <v>0</v>
      </c>
      <c r="X71" s="241"/>
      <c r="Y71" s="241"/>
      <c r="Z71" s="179">
        <f t="shared" si="40"/>
        <v>0</v>
      </c>
      <c r="AA71" s="241"/>
      <c r="AB71" s="241"/>
      <c r="AC71" s="176"/>
      <c r="AD71" s="177"/>
      <c r="AE71" s="178" t="str">
        <f t="shared" si="41"/>
        <v>II.1.1.1.1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 t="s">
        <v>73</v>
      </c>
      <c r="D72" s="332"/>
      <c r="E72" s="332"/>
      <c r="F72" s="332"/>
      <c r="G72" s="332"/>
      <c r="H72" s="114" t="s">
        <v>44</v>
      </c>
      <c r="I72" s="176">
        <f t="shared" si="33"/>
        <v>0</v>
      </c>
      <c r="J72" s="179">
        <f t="shared" si="34"/>
        <v>0</v>
      </c>
      <c r="K72" s="176">
        <f t="shared" si="35"/>
        <v>0</v>
      </c>
      <c r="L72" s="177"/>
      <c r="M72" s="270"/>
      <c r="N72" s="179">
        <f t="shared" si="36"/>
        <v>0</v>
      </c>
      <c r="O72" s="241"/>
      <c r="P72" s="241"/>
      <c r="Q72" s="179">
        <f t="shared" si="37"/>
        <v>0</v>
      </c>
      <c r="R72" s="241"/>
      <c r="S72" s="241"/>
      <c r="T72" s="179">
        <f t="shared" si="38"/>
        <v>0</v>
      </c>
      <c r="U72" s="241"/>
      <c r="V72" s="241"/>
      <c r="W72" s="179">
        <f t="shared" si="39"/>
        <v>0</v>
      </c>
      <c r="X72" s="241"/>
      <c r="Y72" s="241"/>
      <c r="Z72" s="179">
        <f t="shared" si="40"/>
        <v>0</v>
      </c>
      <c r="AA72" s="241"/>
      <c r="AB72" s="241"/>
      <c r="AC72" s="176"/>
      <c r="AD72" s="177"/>
      <c r="AE72" s="178" t="str">
        <f t="shared" si="41"/>
        <v>II.1.1.1.2</v>
      </c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 s="125" customFormat="1">
      <c r="A73" s="123"/>
      <c r="B73" s="123"/>
      <c r="C73" s="99" t="s">
        <v>74</v>
      </c>
      <c r="D73" s="331"/>
      <c r="E73" s="331"/>
      <c r="F73" s="331"/>
      <c r="G73" s="331"/>
      <c r="H73" s="100" t="s">
        <v>32</v>
      </c>
      <c r="I73" s="168">
        <f t="shared" si="33"/>
        <v>0</v>
      </c>
      <c r="J73" s="171">
        <f t="shared" si="34"/>
        <v>0</v>
      </c>
      <c r="K73" s="168">
        <f t="shared" si="35"/>
        <v>0</v>
      </c>
      <c r="L73" s="169"/>
      <c r="M73" s="268"/>
      <c r="N73" s="171">
        <f t="shared" si="36"/>
        <v>0</v>
      </c>
      <c r="O73" s="240">
        <f>SUBTOTAL(9,O74:O77)</f>
        <v>0</v>
      </c>
      <c r="P73" s="240">
        <f>SUBTOTAL(9,P74:P77)</f>
        <v>0</v>
      </c>
      <c r="Q73" s="171">
        <f t="shared" si="37"/>
        <v>0</v>
      </c>
      <c r="R73" s="240">
        <f>SUBTOTAL(9,R74:R77)</f>
        <v>0</v>
      </c>
      <c r="S73" s="240">
        <f>SUBTOTAL(9,S74:S77)</f>
        <v>0</v>
      </c>
      <c r="T73" s="171">
        <f t="shared" si="38"/>
        <v>0</v>
      </c>
      <c r="U73" s="240">
        <f>SUBTOTAL(9,U74:U77)</f>
        <v>0</v>
      </c>
      <c r="V73" s="240">
        <f>SUBTOTAL(9,V74:V77)</f>
        <v>0</v>
      </c>
      <c r="W73" s="171">
        <f t="shared" si="39"/>
        <v>0</v>
      </c>
      <c r="X73" s="240">
        <f>SUBTOTAL(9,X74:X77)</f>
        <v>0</v>
      </c>
      <c r="Y73" s="240">
        <f>SUBTOTAL(9,Y74:Y77)</f>
        <v>0</v>
      </c>
      <c r="Z73" s="171">
        <f t="shared" si="40"/>
        <v>0</v>
      </c>
      <c r="AA73" s="240">
        <f>SUBTOTAL(9,AA74:AA77)</f>
        <v>0</v>
      </c>
      <c r="AB73" s="240">
        <f>SUBTOTAL(9,AB74:AB77)</f>
        <v>0</v>
      </c>
      <c r="AC73" s="168"/>
      <c r="AD73" s="169"/>
      <c r="AE73" s="170" t="str">
        <f t="shared" si="41"/>
        <v>II.1.1.2</v>
      </c>
      <c r="AF73" s="171">
        <f>SUBTOTAL(9,AF74:AF77)</f>
        <v>0</v>
      </c>
      <c r="AG73" s="171">
        <f t="shared" ref="AG73:BJ73" si="47">SUBTOTAL(9,AG74:AG77)</f>
        <v>0</v>
      </c>
      <c r="AH73" s="171">
        <f t="shared" si="47"/>
        <v>0</v>
      </c>
      <c r="AI73" s="171">
        <f t="shared" si="47"/>
        <v>0</v>
      </c>
      <c r="AJ73" s="171">
        <f t="shared" si="47"/>
        <v>0</v>
      </c>
      <c r="AK73" s="171">
        <f t="shared" si="47"/>
        <v>0</v>
      </c>
      <c r="AL73" s="171">
        <f t="shared" si="47"/>
        <v>0</v>
      </c>
      <c r="AM73" s="171">
        <f t="shared" si="47"/>
        <v>0</v>
      </c>
      <c r="AN73" s="171">
        <f t="shared" si="47"/>
        <v>0</v>
      </c>
      <c r="AO73" s="171">
        <f t="shared" si="47"/>
        <v>0</v>
      </c>
      <c r="AP73" s="171">
        <f t="shared" si="47"/>
        <v>0</v>
      </c>
      <c r="AQ73" s="171">
        <f t="shared" si="47"/>
        <v>0</v>
      </c>
      <c r="AR73" s="171">
        <f t="shared" si="47"/>
        <v>0</v>
      </c>
      <c r="AS73" s="171">
        <f t="shared" si="47"/>
        <v>0</v>
      </c>
      <c r="AT73" s="171">
        <f t="shared" si="47"/>
        <v>0</v>
      </c>
      <c r="AU73" s="171">
        <f t="shared" si="47"/>
        <v>0</v>
      </c>
      <c r="AV73" s="171">
        <f t="shared" si="47"/>
        <v>0</v>
      </c>
      <c r="AW73" s="171">
        <f t="shared" si="47"/>
        <v>0</v>
      </c>
      <c r="AX73" s="171">
        <f t="shared" si="47"/>
        <v>0</v>
      </c>
      <c r="AY73" s="171">
        <f t="shared" si="47"/>
        <v>0</v>
      </c>
      <c r="AZ73" s="171">
        <f t="shared" si="47"/>
        <v>0</v>
      </c>
      <c r="BA73" s="171">
        <f t="shared" si="47"/>
        <v>0</v>
      </c>
      <c r="BB73" s="171">
        <f t="shared" si="47"/>
        <v>0</v>
      </c>
      <c r="BC73" s="171">
        <f t="shared" si="47"/>
        <v>0</v>
      </c>
      <c r="BD73" s="171">
        <f t="shared" si="47"/>
        <v>0</v>
      </c>
      <c r="BE73" s="171">
        <f t="shared" si="47"/>
        <v>0</v>
      </c>
      <c r="BF73" s="171">
        <f t="shared" si="47"/>
        <v>0</v>
      </c>
      <c r="BG73" s="171">
        <f t="shared" si="47"/>
        <v>0</v>
      </c>
      <c r="BH73" s="171">
        <f t="shared" si="47"/>
        <v>0</v>
      </c>
      <c r="BI73" s="171">
        <f t="shared" si="47"/>
        <v>0</v>
      </c>
      <c r="BJ73" s="171">
        <f t="shared" si="47"/>
        <v>0</v>
      </c>
      <c r="BK73" s="277"/>
    </row>
    <row r="74" spans="1:63">
      <c r="C74" s="101" t="s">
        <v>75</v>
      </c>
      <c r="D74" s="332"/>
      <c r="E74" s="332"/>
      <c r="F74" s="332"/>
      <c r="G74" s="332"/>
      <c r="H74" s="114" t="s">
        <v>45</v>
      </c>
      <c r="I74" s="176">
        <f t="shared" si="33"/>
        <v>0</v>
      </c>
      <c r="J74" s="179">
        <f t="shared" si="34"/>
        <v>0</v>
      </c>
      <c r="K74" s="176">
        <f t="shared" si="35"/>
        <v>0</v>
      </c>
      <c r="L74" s="177"/>
      <c r="M74" s="270"/>
      <c r="N74" s="179">
        <f t="shared" si="36"/>
        <v>0</v>
      </c>
      <c r="O74" s="241"/>
      <c r="P74" s="241"/>
      <c r="Q74" s="179">
        <f t="shared" si="37"/>
        <v>0</v>
      </c>
      <c r="R74" s="241"/>
      <c r="S74" s="241"/>
      <c r="T74" s="179">
        <f t="shared" si="38"/>
        <v>0</v>
      </c>
      <c r="U74" s="241"/>
      <c r="V74" s="241"/>
      <c r="W74" s="179">
        <f t="shared" si="39"/>
        <v>0</v>
      </c>
      <c r="X74" s="241"/>
      <c r="Y74" s="241"/>
      <c r="Z74" s="179">
        <f t="shared" si="40"/>
        <v>0</v>
      </c>
      <c r="AA74" s="241"/>
      <c r="AB74" s="241"/>
      <c r="AC74" s="176"/>
      <c r="AD74" s="177"/>
      <c r="AE74" s="178" t="str">
        <f t="shared" si="41"/>
        <v>II.1.1.2.1</v>
      </c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01" t="s">
        <v>76</v>
      </c>
      <c r="D75" s="332"/>
      <c r="E75" s="332"/>
      <c r="F75" s="332"/>
      <c r="G75" s="332"/>
      <c r="H75" s="114" t="s">
        <v>46</v>
      </c>
      <c r="I75" s="176">
        <f t="shared" si="33"/>
        <v>0</v>
      </c>
      <c r="J75" s="179">
        <f t="shared" si="34"/>
        <v>0</v>
      </c>
      <c r="K75" s="176">
        <f t="shared" si="35"/>
        <v>0</v>
      </c>
      <c r="L75" s="177"/>
      <c r="M75" s="270"/>
      <c r="N75" s="179">
        <f t="shared" si="36"/>
        <v>0</v>
      </c>
      <c r="O75" s="241"/>
      <c r="P75" s="241"/>
      <c r="Q75" s="179">
        <f t="shared" si="37"/>
        <v>0</v>
      </c>
      <c r="R75" s="241"/>
      <c r="S75" s="241"/>
      <c r="T75" s="179">
        <f t="shared" si="38"/>
        <v>0</v>
      </c>
      <c r="U75" s="241"/>
      <c r="V75" s="241"/>
      <c r="W75" s="179">
        <f t="shared" si="39"/>
        <v>0</v>
      </c>
      <c r="X75" s="241"/>
      <c r="Y75" s="241"/>
      <c r="Z75" s="179">
        <f t="shared" si="40"/>
        <v>0</v>
      </c>
      <c r="AA75" s="241"/>
      <c r="AB75" s="241"/>
      <c r="AC75" s="176"/>
      <c r="AD75" s="177"/>
      <c r="AE75" s="178" t="str">
        <f t="shared" si="41"/>
        <v>II.1.1.2.2</v>
      </c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79"/>
      <c r="BB75" s="179"/>
      <c r="BC75" s="179"/>
      <c r="BD75" s="179"/>
      <c r="BE75" s="179"/>
      <c r="BF75" s="179"/>
      <c r="BG75" s="179"/>
      <c r="BH75" s="179"/>
      <c r="BI75" s="179"/>
      <c r="BJ75" s="179"/>
      <c r="BK75" s="279"/>
    </row>
    <row r="76" spans="1:63">
      <c r="C76" s="101" t="s">
        <v>77</v>
      </c>
      <c r="D76" s="332"/>
      <c r="E76" s="332"/>
      <c r="F76" s="332"/>
      <c r="G76" s="332"/>
      <c r="H76" s="114" t="s">
        <v>33</v>
      </c>
      <c r="I76" s="176">
        <f t="shared" si="33"/>
        <v>0</v>
      </c>
      <c r="J76" s="179">
        <f t="shared" si="34"/>
        <v>0</v>
      </c>
      <c r="K76" s="176">
        <f t="shared" si="35"/>
        <v>0</v>
      </c>
      <c r="L76" s="177"/>
      <c r="M76" s="270"/>
      <c r="N76" s="179">
        <f t="shared" si="36"/>
        <v>0</v>
      </c>
      <c r="O76" s="241"/>
      <c r="P76" s="241"/>
      <c r="Q76" s="179">
        <f t="shared" si="37"/>
        <v>0</v>
      </c>
      <c r="R76" s="241"/>
      <c r="S76" s="241"/>
      <c r="T76" s="179">
        <f t="shared" si="38"/>
        <v>0</v>
      </c>
      <c r="U76" s="241"/>
      <c r="V76" s="241"/>
      <c r="W76" s="179">
        <f t="shared" si="39"/>
        <v>0</v>
      </c>
      <c r="X76" s="241"/>
      <c r="Y76" s="241"/>
      <c r="Z76" s="179">
        <f t="shared" si="40"/>
        <v>0</v>
      </c>
      <c r="AA76" s="241"/>
      <c r="AB76" s="241"/>
      <c r="AC76" s="176"/>
      <c r="AD76" s="177"/>
      <c r="AE76" s="178" t="str">
        <f t="shared" si="41"/>
        <v>II.1.1.2.3</v>
      </c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>
      <c r="C77" s="101" t="s">
        <v>78</v>
      </c>
      <c r="D77" s="332"/>
      <c r="E77" s="332"/>
      <c r="F77" s="332"/>
      <c r="G77" s="332"/>
      <c r="H77" s="114" t="s">
        <v>35</v>
      </c>
      <c r="I77" s="176">
        <f t="shared" si="33"/>
        <v>0</v>
      </c>
      <c r="J77" s="179">
        <f t="shared" si="34"/>
        <v>0</v>
      </c>
      <c r="K77" s="176">
        <f t="shared" si="35"/>
        <v>0</v>
      </c>
      <c r="L77" s="177"/>
      <c r="M77" s="270"/>
      <c r="N77" s="179">
        <f t="shared" si="36"/>
        <v>0</v>
      </c>
      <c r="O77" s="241"/>
      <c r="P77" s="241"/>
      <c r="Q77" s="179">
        <f t="shared" si="37"/>
        <v>0</v>
      </c>
      <c r="R77" s="241"/>
      <c r="S77" s="241"/>
      <c r="T77" s="179">
        <f t="shared" si="38"/>
        <v>0</v>
      </c>
      <c r="U77" s="241"/>
      <c r="V77" s="241"/>
      <c r="W77" s="179">
        <f t="shared" si="39"/>
        <v>0</v>
      </c>
      <c r="X77" s="241"/>
      <c r="Y77" s="241"/>
      <c r="Z77" s="179">
        <f t="shared" si="40"/>
        <v>0</v>
      </c>
      <c r="AA77" s="241"/>
      <c r="AB77" s="241"/>
      <c r="AC77" s="176"/>
      <c r="AD77" s="177"/>
      <c r="AE77" s="178" t="str">
        <f t="shared" si="41"/>
        <v>II.1.1.2.4</v>
      </c>
      <c r="AF77" s="179"/>
      <c r="AG77" s="179"/>
      <c r="AH77" s="179"/>
      <c r="AI77" s="179"/>
      <c r="AJ77" s="179"/>
      <c r="AK77" s="179"/>
      <c r="AL77" s="179"/>
      <c r="AM77" s="179"/>
      <c r="AN77" s="179"/>
      <c r="AO77" s="179"/>
      <c r="AP77" s="179"/>
      <c r="AQ77" s="179"/>
      <c r="AR77" s="179"/>
      <c r="AS77" s="179"/>
      <c r="AT77" s="179"/>
      <c r="AU77" s="179"/>
      <c r="AV77" s="179"/>
      <c r="AW77" s="179"/>
      <c r="AX77" s="179"/>
      <c r="AY77" s="179"/>
      <c r="AZ77" s="179"/>
      <c r="BA77" s="179"/>
      <c r="BB77" s="179"/>
      <c r="BC77" s="179"/>
      <c r="BD77" s="179"/>
      <c r="BE77" s="179"/>
      <c r="BF77" s="179"/>
      <c r="BG77" s="179"/>
      <c r="BH77" s="179"/>
      <c r="BI77" s="179"/>
      <c r="BJ77" s="179"/>
      <c r="BK77" s="279"/>
    </row>
    <row r="78" spans="1:63">
      <c r="C78" s="101"/>
      <c r="D78" s="332"/>
      <c r="E78" s="332"/>
      <c r="F78" s="332"/>
      <c r="G78" s="332"/>
      <c r="H78" s="114"/>
      <c r="I78" s="286"/>
      <c r="J78" s="261"/>
      <c r="K78" s="176"/>
      <c r="L78" s="177"/>
      <c r="M78" s="270"/>
      <c r="N78" s="179"/>
      <c r="O78" s="241"/>
      <c r="P78" s="241"/>
      <c r="Q78" s="179"/>
      <c r="R78" s="241"/>
      <c r="S78" s="241"/>
      <c r="T78" s="179"/>
      <c r="U78" s="241"/>
      <c r="V78" s="241"/>
      <c r="W78" s="179"/>
      <c r="X78" s="241"/>
      <c r="Y78" s="241"/>
      <c r="Z78" s="179"/>
      <c r="AA78" s="241"/>
      <c r="AB78" s="241"/>
      <c r="AC78" s="176"/>
      <c r="AD78" s="177"/>
      <c r="AE78" s="178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279"/>
    </row>
    <row r="79" spans="1:63">
      <c r="C79" s="118"/>
      <c r="D79" s="333"/>
      <c r="E79" s="333"/>
      <c r="F79" s="333"/>
      <c r="G79" s="333"/>
      <c r="H79" s="119"/>
      <c r="I79" s="180"/>
      <c r="J79" s="260"/>
      <c r="K79" s="180"/>
      <c r="L79" s="177"/>
      <c r="M79" s="276"/>
      <c r="N79" s="181"/>
      <c r="O79" s="242"/>
      <c r="P79" s="242"/>
      <c r="Q79" s="181"/>
      <c r="R79" s="242"/>
      <c r="S79" s="242"/>
      <c r="T79" s="181"/>
      <c r="U79" s="242"/>
      <c r="V79" s="242"/>
      <c r="W79" s="181"/>
      <c r="X79" s="242"/>
      <c r="Y79" s="242"/>
      <c r="Z79" s="181"/>
      <c r="AA79" s="242"/>
      <c r="AB79" s="242"/>
      <c r="AC79" s="182"/>
      <c r="AD79" s="177"/>
      <c r="AE79" s="183"/>
      <c r="AF79" s="184"/>
      <c r="AG79" s="184"/>
      <c r="AH79" s="184"/>
      <c r="AI79" s="184"/>
      <c r="AJ79" s="184"/>
      <c r="AK79" s="184"/>
      <c r="AL79" s="184"/>
      <c r="AM79" s="184"/>
      <c r="AN79" s="184"/>
      <c r="AO79" s="184"/>
      <c r="AP79" s="184"/>
      <c r="AQ79" s="184"/>
      <c r="AR79" s="184"/>
      <c r="AS79" s="184"/>
      <c r="AT79" s="184"/>
      <c r="AU79" s="184"/>
      <c r="AV79" s="184"/>
      <c r="AW79" s="184"/>
      <c r="AX79" s="184"/>
      <c r="AY79" s="184"/>
      <c r="AZ79" s="184"/>
      <c r="BA79" s="184"/>
      <c r="BB79" s="184"/>
      <c r="BC79" s="184"/>
      <c r="BD79" s="184"/>
      <c r="BE79" s="184"/>
      <c r="BF79" s="184"/>
      <c r="BG79" s="184"/>
      <c r="BH79" s="184"/>
      <c r="BI79" s="184"/>
      <c r="BJ79" s="184"/>
      <c r="BK79" s="279"/>
    </row>
    <row r="80" spans="1:63">
      <c r="C80" s="99"/>
      <c r="D80" s="331"/>
      <c r="E80" s="331"/>
      <c r="F80" s="331"/>
      <c r="G80" s="331"/>
      <c r="H80" s="100"/>
      <c r="I80" s="287"/>
      <c r="J80" s="262"/>
      <c r="K80" s="176"/>
      <c r="L80" s="177"/>
      <c r="M80" s="270"/>
      <c r="N80" s="179"/>
      <c r="O80" s="241"/>
      <c r="P80" s="241"/>
      <c r="Q80" s="179"/>
      <c r="R80" s="241"/>
      <c r="S80" s="241"/>
      <c r="T80" s="179"/>
      <c r="U80" s="241"/>
      <c r="V80" s="241"/>
      <c r="W80" s="179"/>
      <c r="X80" s="241"/>
      <c r="Y80" s="241"/>
      <c r="Z80" s="179"/>
      <c r="AA80" s="241"/>
      <c r="AB80" s="241"/>
      <c r="AC80" s="176"/>
      <c r="AD80" s="177"/>
      <c r="AE80" s="178"/>
      <c r="AF80" s="179"/>
      <c r="AG80" s="179"/>
      <c r="AH80" s="179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279"/>
    </row>
    <row r="81" spans="1:63" s="125" customFormat="1">
      <c r="A81" s="123"/>
      <c r="B81" s="123"/>
      <c r="C81" s="115" t="s">
        <v>86</v>
      </c>
      <c r="D81" s="334"/>
      <c r="E81" s="334"/>
      <c r="F81" s="334"/>
      <c r="G81" s="334"/>
      <c r="H81" s="113" t="s">
        <v>85</v>
      </c>
      <c r="I81" s="168">
        <f t="shared" ref="I81:I89" si="48">SUMIFS($N81:$AC81,$N$4:$AC$4,"W*")</f>
        <v>0</v>
      </c>
      <c r="J81" s="171">
        <f t="shared" ref="J81:J89" si="49">SUMIFS($N81:$AC81,$N$4:$AC$4,"F*")</f>
        <v>0</v>
      </c>
      <c r="K81" s="168">
        <f t="shared" ref="K81:K89" si="50">SUMIFS($N81:$AC81,$N$4:$AC$4,"B*")</f>
        <v>0</v>
      </c>
      <c r="L81" s="169"/>
      <c r="M81" s="268"/>
      <c r="N81" s="171">
        <f t="shared" ref="N81:N89" si="51">SUMIFS($AF81:$BJ81,$AF$3:$BJ$3,N$3)</f>
        <v>0</v>
      </c>
      <c r="O81" s="240">
        <f>SUBTOTAL(9,O82:O89)</f>
        <v>0</v>
      </c>
      <c r="P81" s="240">
        <f>SUBTOTAL(9,P82:P89)</f>
        <v>0</v>
      </c>
      <c r="Q81" s="171">
        <f t="shared" ref="Q81:Q89" si="52">SUMIFS($AF81:$BJ81,$AF$3:$BJ$3,Q$3)</f>
        <v>0</v>
      </c>
      <c r="R81" s="240">
        <f>SUBTOTAL(9,R82:R89)</f>
        <v>0</v>
      </c>
      <c r="S81" s="240">
        <f>SUBTOTAL(9,S82:S89)</f>
        <v>0</v>
      </c>
      <c r="T81" s="171">
        <f t="shared" ref="T81:T89" si="53">SUMIFS($AF81:$BJ81,$AF$3:$BJ$3,T$3)</f>
        <v>0</v>
      </c>
      <c r="U81" s="240">
        <f>SUBTOTAL(9,U82:U89)</f>
        <v>0</v>
      </c>
      <c r="V81" s="240">
        <f>SUBTOTAL(9,V82:V89)</f>
        <v>0</v>
      </c>
      <c r="W81" s="171">
        <f t="shared" ref="W81:W89" si="54">SUMIFS($AF81:$BJ81,$AF$3:$BJ$3,W$3)</f>
        <v>0</v>
      </c>
      <c r="X81" s="240">
        <f>SUBTOTAL(9,X82:X89)</f>
        <v>0</v>
      </c>
      <c r="Y81" s="240">
        <f>SUBTOTAL(9,Y82:Y89)</f>
        <v>0</v>
      </c>
      <c r="Z81" s="171">
        <f t="shared" ref="Z81:Z89" si="55">SUMIFS($AF81:$BJ81,$AF$3:$BJ$3,Z$3)</f>
        <v>0</v>
      </c>
      <c r="AA81" s="240">
        <f>SUBTOTAL(9,AA82:AA89)</f>
        <v>0</v>
      </c>
      <c r="AB81" s="240">
        <f>SUBTOTAL(9,AB82:AB89)</f>
        <v>0</v>
      </c>
      <c r="AC81" s="168"/>
      <c r="AD81" s="169"/>
      <c r="AE81" s="170" t="str">
        <f t="shared" ref="AE81:AE89" si="56">C81</f>
        <v>III</v>
      </c>
      <c r="AF81" s="171">
        <f t="shared" ref="AF81:BJ81" si="57">SUBTOTAL(9,AF82:AF89)</f>
        <v>0</v>
      </c>
      <c r="AG81" s="171">
        <f t="shared" si="57"/>
        <v>0</v>
      </c>
      <c r="AH81" s="171">
        <f t="shared" si="57"/>
        <v>0</v>
      </c>
      <c r="AI81" s="171">
        <f t="shared" si="57"/>
        <v>0</v>
      </c>
      <c r="AJ81" s="171">
        <f t="shared" si="57"/>
        <v>0</v>
      </c>
      <c r="AK81" s="171">
        <f t="shared" si="57"/>
        <v>0</v>
      </c>
      <c r="AL81" s="171">
        <f t="shared" si="57"/>
        <v>0</v>
      </c>
      <c r="AM81" s="171">
        <f t="shared" si="57"/>
        <v>0</v>
      </c>
      <c r="AN81" s="171">
        <f t="shared" si="57"/>
        <v>0</v>
      </c>
      <c r="AO81" s="171">
        <f t="shared" si="57"/>
        <v>0</v>
      </c>
      <c r="AP81" s="171">
        <f t="shared" si="57"/>
        <v>0</v>
      </c>
      <c r="AQ81" s="171">
        <f t="shared" si="57"/>
        <v>0</v>
      </c>
      <c r="AR81" s="171">
        <f t="shared" si="57"/>
        <v>0</v>
      </c>
      <c r="AS81" s="171">
        <f t="shared" si="57"/>
        <v>0</v>
      </c>
      <c r="AT81" s="171">
        <f t="shared" si="57"/>
        <v>0</v>
      </c>
      <c r="AU81" s="171">
        <f t="shared" si="57"/>
        <v>0</v>
      </c>
      <c r="AV81" s="171">
        <f t="shared" si="57"/>
        <v>0</v>
      </c>
      <c r="AW81" s="171">
        <f t="shared" si="57"/>
        <v>0</v>
      </c>
      <c r="AX81" s="171">
        <f t="shared" si="57"/>
        <v>0</v>
      </c>
      <c r="AY81" s="171">
        <f t="shared" si="57"/>
        <v>0</v>
      </c>
      <c r="AZ81" s="171">
        <f t="shared" si="57"/>
        <v>0</v>
      </c>
      <c r="BA81" s="171">
        <f t="shared" si="57"/>
        <v>0</v>
      </c>
      <c r="BB81" s="171">
        <f t="shared" si="57"/>
        <v>0</v>
      </c>
      <c r="BC81" s="171">
        <f t="shared" si="57"/>
        <v>0</v>
      </c>
      <c r="BD81" s="171">
        <f t="shared" si="57"/>
        <v>0</v>
      </c>
      <c r="BE81" s="171">
        <f t="shared" si="57"/>
        <v>0</v>
      </c>
      <c r="BF81" s="171">
        <f t="shared" si="57"/>
        <v>0</v>
      </c>
      <c r="BG81" s="171">
        <f t="shared" si="57"/>
        <v>0</v>
      </c>
      <c r="BH81" s="171">
        <f t="shared" si="57"/>
        <v>0</v>
      </c>
      <c r="BI81" s="171">
        <f t="shared" si="57"/>
        <v>0</v>
      </c>
      <c r="BJ81" s="171">
        <f t="shared" si="57"/>
        <v>0</v>
      </c>
      <c r="BK81" s="277"/>
    </row>
    <row r="82" spans="1:63" s="125" customFormat="1">
      <c r="A82" s="123"/>
      <c r="B82" s="123"/>
      <c r="C82" s="97" t="s">
        <v>87</v>
      </c>
      <c r="D82" s="330"/>
      <c r="E82" s="330"/>
      <c r="F82" s="330"/>
      <c r="G82" s="330"/>
      <c r="H82" s="98" t="s">
        <v>88</v>
      </c>
      <c r="I82" s="168">
        <f t="shared" si="48"/>
        <v>0</v>
      </c>
      <c r="J82" s="171">
        <f t="shared" si="49"/>
        <v>0</v>
      </c>
      <c r="K82" s="168">
        <f t="shared" si="50"/>
        <v>0</v>
      </c>
      <c r="L82" s="169"/>
      <c r="M82" s="268"/>
      <c r="N82" s="171">
        <f t="shared" si="51"/>
        <v>0</v>
      </c>
      <c r="O82" s="240">
        <f>SUBTOTAL(9,O83:O89)</f>
        <v>0</v>
      </c>
      <c r="P82" s="240">
        <f>SUBTOTAL(9,P83:P89)</f>
        <v>0</v>
      </c>
      <c r="Q82" s="171">
        <f t="shared" si="52"/>
        <v>0</v>
      </c>
      <c r="R82" s="240">
        <f>SUBTOTAL(9,R83:R89)</f>
        <v>0</v>
      </c>
      <c r="S82" s="240">
        <f>SUBTOTAL(9,S83:S89)</f>
        <v>0</v>
      </c>
      <c r="T82" s="171">
        <f t="shared" si="53"/>
        <v>0</v>
      </c>
      <c r="U82" s="240">
        <f>SUBTOTAL(9,U83:U89)</f>
        <v>0</v>
      </c>
      <c r="V82" s="240">
        <f>SUBTOTAL(9,V83:V89)</f>
        <v>0</v>
      </c>
      <c r="W82" s="171">
        <f t="shared" si="54"/>
        <v>0</v>
      </c>
      <c r="X82" s="240">
        <f>SUBTOTAL(9,X83:X89)</f>
        <v>0</v>
      </c>
      <c r="Y82" s="240">
        <f>SUBTOTAL(9,Y83:Y89)</f>
        <v>0</v>
      </c>
      <c r="Z82" s="171">
        <f t="shared" si="55"/>
        <v>0</v>
      </c>
      <c r="AA82" s="240">
        <f>SUBTOTAL(9,AA83:AA89)</f>
        <v>0</v>
      </c>
      <c r="AB82" s="240">
        <f>SUBTOTAL(9,AB83:AB89)</f>
        <v>0</v>
      </c>
      <c r="AC82" s="168"/>
      <c r="AD82" s="169"/>
      <c r="AE82" s="170" t="str">
        <f t="shared" si="56"/>
        <v>III.1</v>
      </c>
      <c r="AF82" s="171">
        <f t="shared" ref="AF82:BJ82" si="58">SUBTOTAL(9,AF83:AF89)</f>
        <v>0</v>
      </c>
      <c r="AG82" s="171">
        <f t="shared" si="58"/>
        <v>0</v>
      </c>
      <c r="AH82" s="171">
        <f t="shared" si="58"/>
        <v>0</v>
      </c>
      <c r="AI82" s="171">
        <f t="shared" si="58"/>
        <v>0</v>
      </c>
      <c r="AJ82" s="171">
        <f t="shared" si="58"/>
        <v>0</v>
      </c>
      <c r="AK82" s="171">
        <f t="shared" si="58"/>
        <v>0</v>
      </c>
      <c r="AL82" s="171">
        <f t="shared" si="58"/>
        <v>0</v>
      </c>
      <c r="AM82" s="171">
        <f t="shared" si="58"/>
        <v>0</v>
      </c>
      <c r="AN82" s="171">
        <f t="shared" si="58"/>
        <v>0</v>
      </c>
      <c r="AO82" s="171">
        <f t="shared" si="58"/>
        <v>0</v>
      </c>
      <c r="AP82" s="171">
        <f t="shared" si="58"/>
        <v>0</v>
      </c>
      <c r="AQ82" s="171">
        <f t="shared" si="58"/>
        <v>0</v>
      </c>
      <c r="AR82" s="171">
        <f t="shared" si="58"/>
        <v>0</v>
      </c>
      <c r="AS82" s="171">
        <f t="shared" si="58"/>
        <v>0</v>
      </c>
      <c r="AT82" s="171">
        <f t="shared" si="58"/>
        <v>0</v>
      </c>
      <c r="AU82" s="171">
        <f t="shared" si="58"/>
        <v>0</v>
      </c>
      <c r="AV82" s="171">
        <f t="shared" si="58"/>
        <v>0</v>
      </c>
      <c r="AW82" s="171">
        <f t="shared" si="58"/>
        <v>0</v>
      </c>
      <c r="AX82" s="171">
        <f t="shared" si="58"/>
        <v>0</v>
      </c>
      <c r="AY82" s="171">
        <f t="shared" si="58"/>
        <v>0</v>
      </c>
      <c r="AZ82" s="171">
        <f t="shared" si="58"/>
        <v>0</v>
      </c>
      <c r="BA82" s="171">
        <f t="shared" si="58"/>
        <v>0</v>
      </c>
      <c r="BB82" s="171">
        <f t="shared" si="58"/>
        <v>0</v>
      </c>
      <c r="BC82" s="171">
        <f t="shared" si="58"/>
        <v>0</v>
      </c>
      <c r="BD82" s="171">
        <f t="shared" si="58"/>
        <v>0</v>
      </c>
      <c r="BE82" s="171">
        <f t="shared" si="58"/>
        <v>0</v>
      </c>
      <c r="BF82" s="171">
        <f t="shared" si="58"/>
        <v>0</v>
      </c>
      <c r="BG82" s="171">
        <f t="shared" si="58"/>
        <v>0</v>
      </c>
      <c r="BH82" s="171">
        <f t="shared" si="58"/>
        <v>0</v>
      </c>
      <c r="BI82" s="171">
        <f t="shared" si="58"/>
        <v>0</v>
      </c>
      <c r="BJ82" s="171">
        <f t="shared" si="58"/>
        <v>0</v>
      </c>
      <c r="BK82" s="277"/>
    </row>
    <row r="83" spans="1:63" s="192" customFormat="1">
      <c r="A83" s="185"/>
      <c r="B83" s="185"/>
      <c r="C83" s="186" t="s">
        <v>89</v>
      </c>
      <c r="D83" s="335"/>
      <c r="E83" s="335"/>
      <c r="F83" s="335"/>
      <c r="G83" s="335"/>
      <c r="H83" s="187" t="s">
        <v>37</v>
      </c>
      <c r="I83" s="188">
        <f t="shared" si="48"/>
        <v>0</v>
      </c>
      <c r="J83" s="191">
        <f t="shared" si="49"/>
        <v>0</v>
      </c>
      <c r="K83" s="188">
        <f t="shared" si="50"/>
        <v>0</v>
      </c>
      <c r="L83" s="189"/>
      <c r="M83" s="272"/>
      <c r="N83" s="191">
        <f t="shared" si="51"/>
        <v>0</v>
      </c>
      <c r="O83" s="243"/>
      <c r="P83" s="243"/>
      <c r="Q83" s="191">
        <f t="shared" si="52"/>
        <v>0</v>
      </c>
      <c r="R83" s="243"/>
      <c r="S83" s="243"/>
      <c r="T83" s="191">
        <f t="shared" si="53"/>
        <v>0</v>
      </c>
      <c r="U83" s="243"/>
      <c r="V83" s="243"/>
      <c r="W83" s="191">
        <f t="shared" si="54"/>
        <v>0</v>
      </c>
      <c r="X83" s="243"/>
      <c r="Y83" s="243"/>
      <c r="Z83" s="191">
        <f t="shared" si="55"/>
        <v>0</v>
      </c>
      <c r="AA83" s="243"/>
      <c r="AB83" s="243"/>
      <c r="AC83" s="188"/>
      <c r="AD83" s="189"/>
      <c r="AE83" s="190" t="str">
        <f t="shared" si="56"/>
        <v>III.1.1</v>
      </c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280"/>
    </row>
    <row r="84" spans="1:63" s="192" customFormat="1">
      <c r="A84" s="185"/>
      <c r="B84" s="185"/>
      <c r="C84" s="186" t="s">
        <v>90</v>
      </c>
      <c r="D84" s="335"/>
      <c r="E84" s="335"/>
      <c r="F84" s="335"/>
      <c r="G84" s="335"/>
      <c r="H84" s="187" t="s">
        <v>38</v>
      </c>
      <c r="I84" s="188">
        <f t="shared" si="48"/>
        <v>0</v>
      </c>
      <c r="J84" s="191">
        <f t="shared" si="49"/>
        <v>0</v>
      </c>
      <c r="K84" s="188">
        <f t="shared" si="50"/>
        <v>0</v>
      </c>
      <c r="L84" s="189"/>
      <c r="M84" s="272"/>
      <c r="N84" s="191">
        <f t="shared" si="51"/>
        <v>0</v>
      </c>
      <c r="O84" s="243"/>
      <c r="P84" s="243"/>
      <c r="Q84" s="191">
        <f t="shared" si="52"/>
        <v>0</v>
      </c>
      <c r="R84" s="243"/>
      <c r="S84" s="243"/>
      <c r="T84" s="191">
        <f t="shared" si="53"/>
        <v>0</v>
      </c>
      <c r="U84" s="243"/>
      <c r="V84" s="243"/>
      <c r="W84" s="191">
        <f t="shared" si="54"/>
        <v>0</v>
      </c>
      <c r="X84" s="243"/>
      <c r="Y84" s="243"/>
      <c r="Z84" s="191">
        <f t="shared" si="55"/>
        <v>0</v>
      </c>
      <c r="AA84" s="243"/>
      <c r="AB84" s="243"/>
      <c r="AC84" s="188"/>
      <c r="AD84" s="189"/>
      <c r="AE84" s="190" t="str">
        <f t="shared" si="56"/>
        <v>III.1.2</v>
      </c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280"/>
    </row>
    <row r="85" spans="1:63" s="192" customFormat="1">
      <c r="A85" s="185"/>
      <c r="B85" s="185"/>
      <c r="C85" s="186" t="s">
        <v>91</v>
      </c>
      <c r="D85" s="335"/>
      <c r="E85" s="335"/>
      <c r="F85" s="335"/>
      <c r="G85" s="335"/>
      <c r="H85" s="187" t="s">
        <v>39</v>
      </c>
      <c r="I85" s="188">
        <f t="shared" si="48"/>
        <v>0</v>
      </c>
      <c r="J85" s="191">
        <f t="shared" si="49"/>
        <v>0</v>
      </c>
      <c r="K85" s="188">
        <f t="shared" si="50"/>
        <v>0</v>
      </c>
      <c r="L85" s="189"/>
      <c r="M85" s="272"/>
      <c r="N85" s="191">
        <f t="shared" si="51"/>
        <v>0</v>
      </c>
      <c r="O85" s="243"/>
      <c r="P85" s="243"/>
      <c r="Q85" s="191">
        <f t="shared" si="52"/>
        <v>0</v>
      </c>
      <c r="R85" s="243"/>
      <c r="S85" s="243"/>
      <c r="T85" s="191">
        <f t="shared" si="53"/>
        <v>0</v>
      </c>
      <c r="U85" s="243"/>
      <c r="V85" s="243"/>
      <c r="W85" s="191">
        <f t="shared" si="54"/>
        <v>0</v>
      </c>
      <c r="X85" s="243"/>
      <c r="Y85" s="243"/>
      <c r="Z85" s="191">
        <f t="shared" si="55"/>
        <v>0</v>
      </c>
      <c r="AA85" s="243"/>
      <c r="AB85" s="243"/>
      <c r="AC85" s="188"/>
      <c r="AD85" s="189"/>
      <c r="AE85" s="190" t="str">
        <f t="shared" si="56"/>
        <v>III.1.3</v>
      </c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280"/>
    </row>
    <row r="86" spans="1:63" s="192" customFormat="1">
      <c r="A86" s="185"/>
      <c r="B86" s="185"/>
      <c r="C86" s="186" t="s">
        <v>92</v>
      </c>
      <c r="D86" s="335"/>
      <c r="E86" s="335"/>
      <c r="F86" s="335"/>
      <c r="G86" s="335"/>
      <c r="H86" s="187" t="s">
        <v>40</v>
      </c>
      <c r="I86" s="188">
        <f t="shared" si="48"/>
        <v>0</v>
      </c>
      <c r="J86" s="191">
        <f t="shared" si="49"/>
        <v>0</v>
      </c>
      <c r="K86" s="188">
        <f t="shared" si="50"/>
        <v>0</v>
      </c>
      <c r="L86" s="189"/>
      <c r="M86" s="272"/>
      <c r="N86" s="191">
        <f t="shared" si="51"/>
        <v>0</v>
      </c>
      <c r="O86" s="243"/>
      <c r="P86" s="243"/>
      <c r="Q86" s="191">
        <f t="shared" si="52"/>
        <v>0</v>
      </c>
      <c r="R86" s="243"/>
      <c r="S86" s="243"/>
      <c r="T86" s="191">
        <f t="shared" si="53"/>
        <v>0</v>
      </c>
      <c r="U86" s="243"/>
      <c r="V86" s="243"/>
      <c r="W86" s="191">
        <f t="shared" si="54"/>
        <v>0</v>
      </c>
      <c r="X86" s="243"/>
      <c r="Y86" s="243"/>
      <c r="Z86" s="191">
        <f t="shared" si="55"/>
        <v>0</v>
      </c>
      <c r="AA86" s="243"/>
      <c r="AB86" s="243"/>
      <c r="AC86" s="188"/>
      <c r="AD86" s="189"/>
      <c r="AE86" s="190" t="str">
        <f t="shared" si="56"/>
        <v>III.1.4</v>
      </c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280"/>
    </row>
    <row r="87" spans="1:63" s="192" customFormat="1">
      <c r="A87" s="185"/>
      <c r="B87" s="185"/>
      <c r="C87" s="186" t="s">
        <v>93</v>
      </c>
      <c r="D87" s="335"/>
      <c r="E87" s="335"/>
      <c r="F87" s="335"/>
      <c r="G87" s="335"/>
      <c r="H87" s="187" t="s">
        <v>41</v>
      </c>
      <c r="I87" s="188">
        <f t="shared" si="48"/>
        <v>0</v>
      </c>
      <c r="J87" s="191">
        <f t="shared" si="49"/>
        <v>0</v>
      </c>
      <c r="K87" s="188">
        <f t="shared" si="50"/>
        <v>0</v>
      </c>
      <c r="L87" s="189"/>
      <c r="M87" s="272"/>
      <c r="N87" s="191">
        <f t="shared" si="51"/>
        <v>0</v>
      </c>
      <c r="O87" s="243"/>
      <c r="P87" s="243"/>
      <c r="Q87" s="191">
        <f t="shared" si="52"/>
        <v>0</v>
      </c>
      <c r="R87" s="243"/>
      <c r="S87" s="243"/>
      <c r="T87" s="191">
        <f t="shared" si="53"/>
        <v>0</v>
      </c>
      <c r="U87" s="243"/>
      <c r="V87" s="243"/>
      <c r="W87" s="191">
        <f t="shared" si="54"/>
        <v>0</v>
      </c>
      <c r="X87" s="243"/>
      <c r="Y87" s="243"/>
      <c r="Z87" s="191">
        <f t="shared" si="55"/>
        <v>0</v>
      </c>
      <c r="AA87" s="243"/>
      <c r="AB87" s="243"/>
      <c r="AC87" s="188"/>
      <c r="AD87" s="189"/>
      <c r="AE87" s="190" t="str">
        <f t="shared" si="56"/>
        <v>III.1.5</v>
      </c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280"/>
    </row>
    <row r="88" spans="1:63" s="192" customFormat="1">
      <c r="A88" s="185"/>
      <c r="B88" s="185"/>
      <c r="C88" s="186" t="s">
        <v>94</v>
      </c>
      <c r="D88" s="335"/>
      <c r="E88" s="335"/>
      <c r="F88" s="335"/>
      <c r="G88" s="335"/>
      <c r="H88" s="187" t="s">
        <v>42</v>
      </c>
      <c r="I88" s="188">
        <f t="shared" si="48"/>
        <v>0</v>
      </c>
      <c r="J88" s="191">
        <f t="shared" si="49"/>
        <v>0</v>
      </c>
      <c r="K88" s="188">
        <f t="shared" si="50"/>
        <v>0</v>
      </c>
      <c r="L88" s="189"/>
      <c r="M88" s="272"/>
      <c r="N88" s="191">
        <f t="shared" si="51"/>
        <v>0</v>
      </c>
      <c r="O88" s="243"/>
      <c r="P88" s="243"/>
      <c r="Q88" s="191">
        <f t="shared" si="52"/>
        <v>0</v>
      </c>
      <c r="R88" s="243"/>
      <c r="S88" s="243"/>
      <c r="T88" s="191">
        <f t="shared" si="53"/>
        <v>0</v>
      </c>
      <c r="U88" s="243"/>
      <c r="V88" s="243"/>
      <c r="W88" s="191">
        <f t="shared" si="54"/>
        <v>0</v>
      </c>
      <c r="X88" s="243"/>
      <c r="Y88" s="243"/>
      <c r="Z88" s="191">
        <f t="shared" si="55"/>
        <v>0</v>
      </c>
      <c r="AA88" s="243"/>
      <c r="AB88" s="243"/>
      <c r="AC88" s="188"/>
      <c r="AD88" s="189"/>
      <c r="AE88" s="190" t="str">
        <f t="shared" si="56"/>
        <v>III.1.6</v>
      </c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280"/>
    </row>
    <row r="89" spans="1:63" s="192" customFormat="1">
      <c r="A89" s="185"/>
      <c r="B89" s="185"/>
      <c r="C89" s="186" t="s">
        <v>95</v>
      </c>
      <c r="D89" s="335"/>
      <c r="E89" s="335"/>
      <c r="F89" s="335"/>
      <c r="G89" s="335"/>
      <c r="H89" s="187" t="s">
        <v>43</v>
      </c>
      <c r="I89" s="188">
        <f t="shared" si="48"/>
        <v>0</v>
      </c>
      <c r="J89" s="191">
        <f t="shared" si="49"/>
        <v>0</v>
      </c>
      <c r="K89" s="188">
        <f t="shared" si="50"/>
        <v>0</v>
      </c>
      <c r="L89" s="189"/>
      <c r="M89" s="272"/>
      <c r="N89" s="191">
        <f t="shared" si="51"/>
        <v>0</v>
      </c>
      <c r="O89" s="243"/>
      <c r="P89" s="243"/>
      <c r="Q89" s="191">
        <f t="shared" si="52"/>
        <v>0</v>
      </c>
      <c r="R89" s="243"/>
      <c r="S89" s="243"/>
      <c r="T89" s="191">
        <f t="shared" si="53"/>
        <v>0</v>
      </c>
      <c r="U89" s="243"/>
      <c r="V89" s="243"/>
      <c r="W89" s="191">
        <f t="shared" si="54"/>
        <v>0</v>
      </c>
      <c r="X89" s="243"/>
      <c r="Y89" s="243"/>
      <c r="Z89" s="191">
        <f t="shared" si="55"/>
        <v>0</v>
      </c>
      <c r="AA89" s="243"/>
      <c r="AB89" s="243"/>
      <c r="AC89" s="188"/>
      <c r="AD89" s="189"/>
      <c r="AE89" s="190" t="str">
        <f t="shared" si="56"/>
        <v>III.1.7</v>
      </c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280"/>
    </row>
    <row r="90" spans="1:63" s="192" customFormat="1">
      <c r="A90" s="185"/>
      <c r="B90" s="185"/>
      <c r="C90" s="186"/>
      <c r="D90" s="335"/>
      <c r="E90" s="335"/>
      <c r="F90" s="335"/>
      <c r="G90" s="335"/>
      <c r="H90" s="193"/>
      <c r="I90" s="288"/>
      <c r="J90" s="263"/>
      <c r="K90" s="188"/>
      <c r="L90" s="189"/>
      <c r="M90" s="272"/>
      <c r="N90" s="191"/>
      <c r="O90" s="243"/>
      <c r="P90" s="243"/>
      <c r="Q90" s="191"/>
      <c r="R90" s="243"/>
      <c r="S90" s="243"/>
      <c r="T90" s="191"/>
      <c r="U90" s="243"/>
      <c r="V90" s="243"/>
      <c r="W90" s="191"/>
      <c r="X90" s="243"/>
      <c r="Y90" s="243"/>
      <c r="Z90" s="191"/>
      <c r="AA90" s="243"/>
      <c r="AB90" s="243"/>
      <c r="AC90" s="188"/>
      <c r="AD90" s="189"/>
      <c r="AE90" s="190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280"/>
    </row>
    <row r="91" spans="1:63" s="192" customFormat="1">
      <c r="A91" s="185"/>
      <c r="B91" s="185"/>
      <c r="C91" s="211"/>
      <c r="D91" s="336"/>
      <c r="E91" s="336"/>
      <c r="F91" s="336"/>
      <c r="G91" s="336"/>
      <c r="H91" s="212"/>
      <c r="I91" s="213"/>
      <c r="J91" s="259"/>
      <c r="K91" s="213"/>
      <c r="L91" s="189"/>
      <c r="M91" s="275"/>
      <c r="N91" s="214"/>
      <c r="O91" s="244"/>
      <c r="P91" s="244"/>
      <c r="Q91" s="214"/>
      <c r="R91" s="244"/>
      <c r="S91" s="244"/>
      <c r="T91" s="214"/>
      <c r="U91" s="244"/>
      <c r="V91" s="244"/>
      <c r="W91" s="214"/>
      <c r="X91" s="244"/>
      <c r="Y91" s="244"/>
      <c r="Z91" s="214"/>
      <c r="AA91" s="244"/>
      <c r="AB91" s="244"/>
      <c r="AC91" s="215"/>
      <c r="AD91" s="189"/>
      <c r="AE91" s="216"/>
      <c r="AF91" s="217"/>
      <c r="AG91" s="217"/>
      <c r="AH91" s="217"/>
      <c r="AI91" s="217"/>
      <c r="AJ91" s="217"/>
      <c r="AK91" s="217"/>
      <c r="AL91" s="217"/>
      <c r="AM91" s="217"/>
      <c r="AN91" s="217"/>
      <c r="AO91" s="217"/>
      <c r="AP91" s="217"/>
      <c r="AQ91" s="217"/>
      <c r="AR91" s="217"/>
      <c r="AS91" s="217"/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82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 ht="15" thickBot="1">
      <c r="A93" s="123"/>
      <c r="B93" s="123"/>
      <c r="C93" s="99" t="s">
        <v>312</v>
      </c>
      <c r="D93" s="331"/>
      <c r="E93" s="331"/>
      <c r="F93" s="331"/>
      <c r="G93" s="331"/>
      <c r="H93" s="100" t="s">
        <v>313</v>
      </c>
      <c r="I93" s="168">
        <f>SUMIFS($N93:$AC93,$N$4:$AC$4,"W*")</f>
        <v>1400948689</v>
      </c>
      <c r="J93" s="171">
        <f>SUMIFS($N93:$AC93,$N$4:$AC$4,"F*")</f>
        <v>60705900</v>
      </c>
      <c r="K93" s="168">
        <f>SUMIFS($N93:$AC93,$N$4:$AC$4,"B*")</f>
        <v>45069443239.530182</v>
      </c>
      <c r="L93" s="169"/>
      <c r="M93" s="268"/>
      <c r="N93" s="171">
        <f>SUMIFS($AF93:$BJ93,$AF$3:$BJ$3,N$3)</f>
        <v>53639000</v>
      </c>
      <c r="O93" s="240">
        <f>SUBTOTAL(9,O7:O89)</f>
        <v>60705900</v>
      </c>
      <c r="P93" s="240">
        <f>SUBTOTAL(9,P8:P92)</f>
        <v>45069443239.530182</v>
      </c>
      <c r="Q93" s="171">
        <f>SUMIFS($AF93:$BJ93,$AF$3:$BJ$3,Q$3)</f>
        <v>4050000</v>
      </c>
      <c r="R93" s="240"/>
      <c r="S93" s="240"/>
      <c r="T93" s="171">
        <f>SUMIFS($AF93:$BJ93,$AF$3:$BJ$3,T$3)</f>
        <v>10000000</v>
      </c>
      <c r="U93" s="240"/>
      <c r="V93" s="240"/>
      <c r="W93" s="171">
        <f>SUMIFS($AF93:$BJ93,$AF$3:$BJ$3,W$3)</f>
        <v>3355750</v>
      </c>
      <c r="X93" s="240"/>
      <c r="Y93" s="240"/>
      <c r="Z93" s="171">
        <f>SUMIFS($AF93:$BJ93,$AF$3:$BJ$3,Z$3)</f>
        <v>1329903939</v>
      </c>
      <c r="AA93" s="240"/>
      <c r="AB93" s="240"/>
      <c r="AC93" s="274"/>
      <c r="AD93" s="169"/>
      <c r="AE93" s="170" t="str">
        <f>C93</f>
        <v>SUM</v>
      </c>
      <c r="AF93" s="210">
        <f t="shared" ref="AF93:BJ93" si="59">SUMIFS(AF$5:AF$92,$AE$5:$AE$92,"I") + SUMIFS(AF$5:AF$92,$AE$5:$AE$92,"II")+ SUMIFS(AF$5:AF$92,$AE$5:$AE$92,"III")</f>
        <v>0</v>
      </c>
      <c r="AG93" s="210">
        <f t="shared" si="59"/>
        <v>0</v>
      </c>
      <c r="AH93" s="210">
        <f t="shared" si="59"/>
        <v>0</v>
      </c>
      <c r="AI93" s="210">
        <f t="shared" si="59"/>
        <v>53639000</v>
      </c>
      <c r="AJ93" s="210">
        <f t="shared" si="59"/>
        <v>0</v>
      </c>
      <c r="AK93" s="210">
        <f t="shared" si="59"/>
        <v>0</v>
      </c>
      <c r="AL93" s="210">
        <f t="shared" si="59"/>
        <v>0</v>
      </c>
      <c r="AM93" s="210">
        <f t="shared" si="59"/>
        <v>0</v>
      </c>
      <c r="AN93" s="210">
        <f t="shared" si="59"/>
        <v>0</v>
      </c>
      <c r="AO93" s="210">
        <f t="shared" si="59"/>
        <v>0</v>
      </c>
      <c r="AP93" s="210">
        <f t="shared" si="59"/>
        <v>4050000</v>
      </c>
      <c r="AQ93" s="210">
        <f t="shared" si="59"/>
        <v>0</v>
      </c>
      <c r="AR93" s="210">
        <f t="shared" si="59"/>
        <v>0</v>
      </c>
      <c r="AS93" s="210">
        <f t="shared" si="59"/>
        <v>0</v>
      </c>
      <c r="AT93" s="210">
        <f t="shared" si="59"/>
        <v>0</v>
      </c>
      <c r="AU93" s="210">
        <f t="shared" si="59"/>
        <v>10000000</v>
      </c>
      <c r="AV93" s="210">
        <f t="shared" si="59"/>
        <v>0</v>
      </c>
      <c r="AW93" s="210">
        <f t="shared" si="59"/>
        <v>0</v>
      </c>
      <c r="AX93" s="210">
        <f t="shared" si="59"/>
        <v>0</v>
      </c>
      <c r="AY93" s="210">
        <f t="shared" si="59"/>
        <v>0</v>
      </c>
      <c r="AZ93" s="210">
        <f t="shared" si="59"/>
        <v>0</v>
      </c>
      <c r="BA93" s="210">
        <f t="shared" si="59"/>
        <v>0</v>
      </c>
      <c r="BB93" s="210">
        <f t="shared" si="59"/>
        <v>0</v>
      </c>
      <c r="BC93" s="210">
        <f t="shared" si="59"/>
        <v>0</v>
      </c>
      <c r="BD93" s="210">
        <f t="shared" si="59"/>
        <v>0</v>
      </c>
      <c r="BE93" s="210">
        <f t="shared" si="59"/>
        <v>3355750</v>
      </c>
      <c r="BF93" s="210">
        <f t="shared" si="59"/>
        <v>0</v>
      </c>
      <c r="BG93" s="210">
        <f t="shared" si="59"/>
        <v>0</v>
      </c>
      <c r="BH93" s="210">
        <f t="shared" si="59"/>
        <v>15176475</v>
      </c>
      <c r="BI93" s="210">
        <f t="shared" si="59"/>
        <v>1314727464</v>
      </c>
      <c r="BJ93" s="210">
        <f t="shared" si="59"/>
        <v>0</v>
      </c>
      <c r="BK93" s="277"/>
    </row>
    <row r="94" spans="1:63" s="125" customFormat="1" ht="15.5" thickTop="1" thickBot="1">
      <c r="A94" s="123"/>
      <c r="B94" s="123"/>
      <c r="C94" s="116"/>
      <c r="D94" s="337"/>
      <c r="E94" s="337"/>
      <c r="F94" s="337"/>
      <c r="G94" s="337"/>
      <c r="H94" s="117"/>
      <c r="I94" s="208"/>
      <c r="J94" s="210"/>
      <c r="K94" s="208"/>
      <c r="L94" s="169"/>
      <c r="M94" s="273"/>
      <c r="N94" s="210"/>
      <c r="O94" s="245"/>
      <c r="P94" s="245"/>
      <c r="Q94" s="210"/>
      <c r="R94" s="245"/>
      <c r="S94" s="245"/>
      <c r="T94" s="210"/>
      <c r="U94" s="245"/>
      <c r="V94" s="245"/>
      <c r="W94" s="210"/>
      <c r="X94" s="245"/>
      <c r="Y94" s="245"/>
      <c r="Z94" s="210"/>
      <c r="AA94" s="245"/>
      <c r="AB94" s="245"/>
      <c r="AC94" s="208"/>
      <c r="AD94" s="169"/>
      <c r="AE94" s="209"/>
      <c r="AF94" s="210"/>
      <c r="AG94" s="210"/>
      <c r="AH94" s="210"/>
      <c r="AI94" s="210"/>
      <c r="AJ94" s="210"/>
      <c r="AK94" s="210"/>
      <c r="AL94" s="210"/>
      <c r="AM94" s="210"/>
      <c r="AN94" s="210"/>
      <c r="AO94" s="210"/>
      <c r="AP94" s="210"/>
      <c r="AQ94" s="210"/>
      <c r="AR94" s="210"/>
      <c r="AS94" s="210"/>
      <c r="AT94" s="210"/>
      <c r="AU94" s="210"/>
      <c r="AV94" s="210"/>
      <c r="AW94" s="210"/>
      <c r="AX94" s="210"/>
      <c r="AY94" s="210"/>
      <c r="AZ94" s="210"/>
      <c r="BA94" s="210"/>
      <c r="BB94" s="210"/>
      <c r="BC94" s="210"/>
      <c r="BD94" s="210"/>
      <c r="BE94" s="210"/>
      <c r="BF94" s="210"/>
      <c r="BG94" s="210"/>
      <c r="BH94" s="210"/>
      <c r="BI94" s="210"/>
      <c r="BJ94" s="210"/>
      <c r="BK94" s="281"/>
    </row>
    <row r="95" spans="1:63" ht="15" thickTop="1"/>
  </sheetData>
  <mergeCells count="2">
    <mergeCell ref="C3:C4"/>
    <mergeCell ref="H3:H4"/>
  </mergeCells>
  <phoneticPr fontId="8" type="noConversion"/>
  <conditionalFormatting sqref="AF58:BJ92 AF94:BJ1048572 AF5:BJ10 AF23:BJ35">
    <cfRule type="expression" dxfId="571" priority="85">
      <formula>_xlfn.ISFORMULA($AF5)</formula>
    </cfRule>
    <cfRule type="expression" dxfId="570" priority="86">
      <formula>COUNTA($AF5:$BJ5)=0</formula>
    </cfRule>
  </conditionalFormatting>
  <conditionalFormatting sqref="AF93:BJ93">
    <cfRule type="expression" dxfId="569" priority="83">
      <formula>_xlfn.ISFORMULA($AF93)</formula>
    </cfRule>
    <cfRule type="expression" dxfId="568" priority="84">
      <formula>COUNTA($AF93:$BJ93)=0</formula>
    </cfRule>
  </conditionalFormatting>
  <conditionalFormatting sqref="O58:P93 R58:S93 U58:V93 X58:Y93 AA58:AB93 O5:P10 R5:S10 U5:V10 AA5:AB10 X5:Y10 AA23:AB24 X23:Y24 U23:V24 R23:S24 O23:P24 AA26:AB35 X26:Y35 U26:V35 R26:S35 O26:P35">
    <cfRule type="expression" dxfId="567" priority="81">
      <formula>_xlfn.ISFORMULA($O5)</formula>
    </cfRule>
    <cfRule type="expression" dxfId="566" priority="82">
      <formula>COUNTA($O5:$P5)=0</formula>
    </cfRule>
  </conditionalFormatting>
  <conditionalFormatting sqref="AF22:BJ22">
    <cfRule type="expression" dxfId="565" priority="79">
      <formula>_xlfn.ISFORMULA($AF22)</formula>
    </cfRule>
    <cfRule type="expression" dxfId="564" priority="80">
      <formula>COUNTA($AF22:$BJ22)=0</formula>
    </cfRule>
  </conditionalFormatting>
  <conditionalFormatting sqref="AA22:AB22 X22:Y22 U22:V22 R22:S22 O22:P22">
    <cfRule type="expression" dxfId="563" priority="77">
      <formula>_xlfn.ISFORMULA($O22)</formula>
    </cfRule>
    <cfRule type="expression" dxfId="562" priority="78">
      <formula>COUNTA($O22:$P22)=0</formula>
    </cfRule>
  </conditionalFormatting>
  <conditionalFormatting sqref="AF11:BJ11">
    <cfRule type="expression" dxfId="561" priority="71">
      <formula>_xlfn.ISFORMULA($AF11)</formula>
    </cfRule>
    <cfRule type="expression" dxfId="560" priority="72">
      <formula>COUNTA($AF11:$BJ11)=0</formula>
    </cfRule>
  </conditionalFormatting>
  <conditionalFormatting sqref="AA11:AB11 X11:Y11 U11:V11 R11:S11 O11:P11">
    <cfRule type="expression" dxfId="559" priority="69">
      <formula>_xlfn.ISFORMULA($O11)</formula>
    </cfRule>
    <cfRule type="expression" dxfId="558" priority="70">
      <formula>COUNTA($O11:$P11)=0</formula>
    </cfRule>
  </conditionalFormatting>
  <conditionalFormatting sqref="AF13:BJ16 AF12 BI12:BJ12 AH12:AI12">
    <cfRule type="expression" dxfId="557" priority="67">
      <formula>_xlfn.ISFORMULA($AF12)</formula>
    </cfRule>
    <cfRule type="expression" dxfId="556" priority="68">
      <formula>COUNTA($AF12:$BJ12)=0</formula>
    </cfRule>
  </conditionalFormatting>
  <conditionalFormatting sqref="AA12:AB16 X12:Y16 U12:V16 R12:S16 O12:P16">
    <cfRule type="expression" dxfId="555" priority="65">
      <formula>_xlfn.ISFORMULA($O12)</formula>
    </cfRule>
    <cfRule type="expression" dxfId="554" priority="66">
      <formula>COUNTA($O12:$P12)=0</formula>
    </cfRule>
  </conditionalFormatting>
  <conditionalFormatting sqref="AF46:BJ55">
    <cfRule type="expression" dxfId="553" priority="63">
      <formula>_xlfn.ISFORMULA($AF46)</formula>
    </cfRule>
    <cfRule type="expression" dxfId="552" priority="64">
      <formula>COUNTA($AF46:$BJ46)=0</formula>
    </cfRule>
  </conditionalFormatting>
  <conditionalFormatting sqref="AA46:AB55 X46:Y55 U46:V55 R46:S55 O46:P55">
    <cfRule type="expression" dxfId="551" priority="61">
      <formula>_xlfn.ISFORMULA($O46)</formula>
    </cfRule>
    <cfRule type="expression" dxfId="550" priority="62">
      <formula>COUNTA($O46:$P46)=0</formula>
    </cfRule>
  </conditionalFormatting>
  <conditionalFormatting sqref="AF36:BJ45">
    <cfRule type="expression" dxfId="549" priority="59">
      <formula>_xlfn.ISFORMULA($AF36)</formula>
    </cfRule>
    <cfRule type="expression" dxfId="548" priority="60">
      <formula>COUNTA($AF36:$BJ36)=0</formula>
    </cfRule>
  </conditionalFormatting>
  <conditionalFormatting sqref="AA36:AB45 X36:Y45 U36:V45 R36:S45 O36:P45">
    <cfRule type="expression" dxfId="547" priority="57">
      <formula>_xlfn.ISFORMULA($O36)</formula>
    </cfRule>
    <cfRule type="expression" dxfId="546" priority="58">
      <formula>COUNTA($O36:$P36)=0</formula>
    </cfRule>
  </conditionalFormatting>
  <conditionalFormatting sqref="AF17:BJ17">
    <cfRule type="expression" dxfId="545" priority="55">
      <formula>_xlfn.ISFORMULA($AF17)</formula>
    </cfRule>
    <cfRule type="expression" dxfId="544" priority="56">
      <formula>COUNTA($AF17:$BJ17)=0</formula>
    </cfRule>
  </conditionalFormatting>
  <conditionalFormatting sqref="AA17:AB17 X17:Y17 U17:V17 R17:S17 O17:P17">
    <cfRule type="expression" dxfId="543" priority="53">
      <formula>_xlfn.ISFORMULA($O17)</formula>
    </cfRule>
    <cfRule type="expression" dxfId="542" priority="54">
      <formula>COUNTA($O17:$P17)=0</formula>
    </cfRule>
  </conditionalFormatting>
  <conditionalFormatting sqref="AF18:BJ18">
    <cfRule type="expression" dxfId="541" priority="51">
      <formula>_xlfn.ISFORMULA($AF18)</formula>
    </cfRule>
    <cfRule type="expression" dxfId="540" priority="52">
      <formula>COUNTA($AF18:$BJ18)=0</formula>
    </cfRule>
  </conditionalFormatting>
  <conditionalFormatting sqref="AA18:AB18 X18:Y18 U18:V18 R18:S18 O18:P18">
    <cfRule type="expression" dxfId="539" priority="49">
      <formula>_xlfn.ISFORMULA($O18)</formula>
    </cfRule>
    <cfRule type="expression" dxfId="538" priority="50">
      <formula>COUNTA($O18:$P18)=0</formula>
    </cfRule>
  </conditionalFormatting>
  <conditionalFormatting sqref="AF19:BJ19">
    <cfRule type="expression" dxfId="537" priority="47">
      <formula>_xlfn.ISFORMULA($AF19)</formula>
    </cfRule>
    <cfRule type="expression" dxfId="536" priority="48">
      <formula>COUNTA($AF19:$BJ19)=0</formula>
    </cfRule>
  </conditionalFormatting>
  <conditionalFormatting sqref="AA19:AB19 X19:Y19 U19:V19 R19:S19 O19:P19">
    <cfRule type="expression" dxfId="535" priority="45">
      <formula>_xlfn.ISFORMULA($O19)</formula>
    </cfRule>
    <cfRule type="expression" dxfId="534" priority="46">
      <formula>COUNTA($O19:$P19)=0</formula>
    </cfRule>
  </conditionalFormatting>
  <conditionalFormatting sqref="AF20:BJ20">
    <cfRule type="expression" dxfId="533" priority="43">
      <formula>_xlfn.ISFORMULA($AF20)</formula>
    </cfRule>
    <cfRule type="expression" dxfId="532" priority="44">
      <formula>COUNTA($AF20:$BJ20)=0</formula>
    </cfRule>
  </conditionalFormatting>
  <conditionalFormatting sqref="AA20:AB20 X20:Y20 U20:V20 R20:S20 O20:P20">
    <cfRule type="expression" dxfId="531" priority="41">
      <formula>_xlfn.ISFORMULA($O20)</formula>
    </cfRule>
    <cfRule type="expression" dxfId="530" priority="42">
      <formula>COUNTA($O20:$P20)=0</formula>
    </cfRule>
  </conditionalFormatting>
  <conditionalFormatting sqref="AF21:BJ21">
    <cfRule type="expression" dxfId="529" priority="39">
      <formula>_xlfn.ISFORMULA($AF21)</formula>
    </cfRule>
    <cfRule type="expression" dxfId="528" priority="40">
      <formula>COUNTA($AF21:$BJ21)=0</formula>
    </cfRule>
  </conditionalFormatting>
  <conditionalFormatting sqref="AA21:AB21 X21:Y21 U21:V21 R21:S21 O21:P21">
    <cfRule type="expression" dxfId="527" priority="37">
      <formula>_xlfn.ISFORMULA($O21)</formula>
    </cfRule>
    <cfRule type="expression" dxfId="526" priority="38">
      <formula>COUNTA($O21:$P21)=0</formula>
    </cfRule>
  </conditionalFormatting>
  <conditionalFormatting sqref="AF56:BJ56">
    <cfRule type="expression" dxfId="525" priority="35">
      <formula>_xlfn.ISFORMULA($AF56)</formula>
    </cfRule>
    <cfRule type="expression" dxfId="524" priority="36">
      <formula>COUNTA($AF56:$BJ56)=0</formula>
    </cfRule>
  </conditionalFormatting>
  <conditionalFormatting sqref="O56:P56 R56:S56 U56:V56 X56:Y56 AA56:AB56">
    <cfRule type="expression" dxfId="523" priority="33">
      <formula>_xlfn.ISFORMULA($O56)</formula>
    </cfRule>
    <cfRule type="expression" dxfId="522" priority="34">
      <formula>COUNTA($O56:$P56)=0</formula>
    </cfRule>
  </conditionalFormatting>
  <conditionalFormatting sqref="AF1048574:BJ1048576">
    <cfRule type="expression" dxfId="521" priority="547">
      <formula>_xlfn.ISFORMULA($AF1048574)</formula>
    </cfRule>
    <cfRule type="expression" dxfId="520" priority="548">
      <formula>COUNTA($AF1:$BJ1048574)=0</formula>
    </cfRule>
  </conditionalFormatting>
  <conditionalFormatting sqref="AF1048573:BJ1048573">
    <cfRule type="expression" dxfId="519" priority="549">
      <formula>_xlfn.ISFORMULA($AF1048573)</formula>
    </cfRule>
    <cfRule type="expression" dxfId="518" priority="550">
      <formula>COUNTA($AF1048573:$BJ1048576)=0</formula>
    </cfRule>
  </conditionalFormatting>
  <conditionalFormatting sqref="AF57:BJ57">
    <cfRule type="expression" dxfId="517" priority="31">
      <formula>_xlfn.ISFORMULA($AF57)</formula>
    </cfRule>
    <cfRule type="expression" dxfId="516" priority="32">
      <formula>COUNTA($AF57:$BJ57)=0</formula>
    </cfRule>
  </conditionalFormatting>
  <conditionalFormatting sqref="O57:P57 R57:S57 U57:V57 X57:Y57 AA57:AB57">
    <cfRule type="expression" dxfId="515" priority="29">
      <formula>_xlfn.ISFORMULA($O57)</formula>
    </cfRule>
    <cfRule type="expression" dxfId="514" priority="30">
      <formula>COUNTA($O57:$P57)=0</formula>
    </cfRule>
  </conditionalFormatting>
  <conditionalFormatting sqref="AR12:BG12">
    <cfRule type="expression" dxfId="513" priority="21">
      <formula>_xlfn.ISFORMULA($AF12)</formula>
    </cfRule>
    <cfRule type="expression" dxfId="512" priority="22">
      <formula>COUNTA($AF12:$BJ12)=0</formula>
    </cfRule>
  </conditionalFormatting>
  <conditionalFormatting sqref="BH12">
    <cfRule type="expression" dxfId="511" priority="27">
      <formula>_xlfn.ISFORMULA($AF12)</formula>
    </cfRule>
    <cfRule type="expression" dxfId="510" priority="28">
      <formula>COUNTA($AF12:$BJ12)=0</formula>
    </cfRule>
  </conditionalFormatting>
  <conditionalFormatting sqref="AG12">
    <cfRule type="expression" dxfId="509" priority="25">
      <formula>_xlfn.ISFORMULA($AF12)</formula>
    </cfRule>
    <cfRule type="expression" dxfId="508" priority="26">
      <formula>COUNTA($AF12:$BJ12)=0</formula>
    </cfRule>
  </conditionalFormatting>
  <conditionalFormatting sqref="AJ12:AQ12">
    <cfRule type="expression" dxfId="507" priority="23">
      <formula>_xlfn.ISFORMULA($AF12)</formula>
    </cfRule>
    <cfRule type="expression" dxfId="506" priority="24">
      <formula>COUNTA($AF12:$BJ12)=0</formula>
    </cfRule>
  </conditionalFormatting>
  <conditionalFormatting sqref="AB25">
    <cfRule type="expression" dxfId="505" priority="19">
      <formula>_xlfn.ISFORMULA($AF25)</formula>
    </cfRule>
    <cfRule type="expression" dxfId="504" priority="20">
      <formula>COUNTA($AF25:$BJ25)=0</formula>
    </cfRule>
  </conditionalFormatting>
  <conditionalFormatting sqref="AA25">
    <cfRule type="expression" dxfId="503" priority="17">
      <formula>_xlfn.ISFORMULA($AF25)</formula>
    </cfRule>
    <cfRule type="expression" dxfId="502" priority="18">
      <formula>COUNTA($AF25:$BJ25)=0</formula>
    </cfRule>
  </conditionalFormatting>
  <conditionalFormatting sqref="Y25">
    <cfRule type="expression" dxfId="501" priority="15">
      <formula>_xlfn.ISFORMULA($AF25)</formula>
    </cfRule>
    <cfRule type="expression" dxfId="500" priority="16">
      <formula>COUNTA($AF25:$BJ25)=0</formula>
    </cfRule>
  </conditionalFormatting>
  <conditionalFormatting sqref="X25">
    <cfRule type="expression" dxfId="499" priority="13">
      <formula>_xlfn.ISFORMULA($AF25)</formula>
    </cfRule>
    <cfRule type="expression" dxfId="498" priority="14">
      <formula>COUNTA($AF25:$BJ25)=0</formula>
    </cfRule>
  </conditionalFormatting>
  <conditionalFormatting sqref="V25">
    <cfRule type="expression" dxfId="497" priority="11">
      <formula>_xlfn.ISFORMULA($AF25)</formula>
    </cfRule>
    <cfRule type="expression" dxfId="496" priority="12">
      <formula>COUNTA($AF25:$BJ25)=0</formula>
    </cfRule>
  </conditionalFormatting>
  <conditionalFormatting sqref="U25">
    <cfRule type="expression" dxfId="495" priority="9">
      <formula>_xlfn.ISFORMULA($AF25)</formula>
    </cfRule>
    <cfRule type="expression" dxfId="494" priority="10">
      <formula>COUNTA($AF25:$BJ25)=0</formula>
    </cfRule>
  </conditionalFormatting>
  <conditionalFormatting sqref="S25">
    <cfRule type="expression" dxfId="493" priority="7">
      <formula>_xlfn.ISFORMULA($AF25)</formula>
    </cfRule>
    <cfRule type="expression" dxfId="492" priority="8">
      <formula>COUNTA($AF25:$BJ25)=0</formula>
    </cfRule>
  </conditionalFormatting>
  <conditionalFormatting sqref="R25">
    <cfRule type="expression" dxfId="491" priority="5">
      <formula>_xlfn.ISFORMULA($AF25)</formula>
    </cfRule>
    <cfRule type="expression" dxfId="490" priority="6">
      <formula>COUNTA($AF25:$BJ25)=0</formula>
    </cfRule>
  </conditionalFormatting>
  <conditionalFormatting sqref="P25">
    <cfRule type="expression" dxfId="489" priority="3">
      <formula>_xlfn.ISFORMULA($AF25)</formula>
    </cfRule>
    <cfRule type="expression" dxfId="488" priority="4">
      <formula>COUNTA($AF25:$BJ25)=0</formula>
    </cfRule>
  </conditionalFormatting>
  <conditionalFormatting sqref="O25">
    <cfRule type="expression" dxfId="487" priority="1">
      <formula>_xlfn.ISFORMULA($AF25)</formula>
    </cfRule>
    <cfRule type="expression" dxfId="486" priority="2">
      <formula>COUNTA($AF25:$BJ25)=0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8AEF1-2C0B-4080-B7CA-44DFAD3A2FF8}">
  <dimension ref="A1:BK97"/>
  <sheetViews>
    <sheetView zoomScale="64" zoomScaleNormal="64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13" sqref="H13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25" si="1">SUMIFS($N5:$AC5,$N$4:$AC$4,"W*")</f>
        <v>0</v>
      </c>
      <c r="J5" s="171">
        <f t="shared" ref="J5:J25" si="2">SUMIFS($N5:$AC5,$N$4:$AC$4,"F*")</f>
        <v>0</v>
      </c>
      <c r="K5" s="168">
        <f t="shared" ref="K5:K10" si="3">SUMIFS($N5:$AC5,$N$4:$AC$4,"B*")</f>
        <v>5781077950.9441509</v>
      </c>
      <c r="L5" s="169"/>
      <c r="M5" s="268"/>
      <c r="N5" s="171">
        <f t="shared" ref="N5:N25" si="4">SUMIFS($AF5:$BJ5,$AF$3:$BJ$3,N$3)</f>
        <v>0</v>
      </c>
      <c r="O5" s="171">
        <f>SUM(O6:O7)</f>
        <v>0</v>
      </c>
      <c r="P5" s="240">
        <f>SUM(P6:P7)</f>
        <v>5781077950.9441509</v>
      </c>
      <c r="Q5" s="171">
        <f t="shared" ref="Q5:Q25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25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25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25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25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5488685324.9441509</v>
      </c>
      <c r="L6" s="173"/>
      <c r="M6" s="269"/>
      <c r="N6" s="175">
        <f t="shared" si="4"/>
        <v>0</v>
      </c>
      <c r="O6" s="175">
        <f>SUMIFS(O10:O64,$H10:$H64,$H6)</f>
        <v>0</v>
      </c>
      <c r="P6" s="175">
        <f>SUMIFS(P10:P64,$H10:$H64,$H6)</f>
        <v>5488685324.9441509</v>
      </c>
      <c r="Q6" s="175">
        <f t="shared" si="5"/>
        <v>0</v>
      </c>
      <c r="R6" s="175">
        <f>SUMIFS(R10:R64,$H10:$H64,$H6)</f>
        <v>0</v>
      </c>
      <c r="S6" s="175">
        <f>SUMIFS(S10:S64,$H10:$H64,$H6)</f>
        <v>0</v>
      </c>
      <c r="T6" s="175">
        <f t="shared" si="6"/>
        <v>0</v>
      </c>
      <c r="U6" s="175">
        <f>SUMIFS(U10:U64,$H10:$H64,$H6)</f>
        <v>0</v>
      </c>
      <c r="V6" s="175">
        <f>SUMIFS(V10:V64,$H10:$H64,$H6)</f>
        <v>0</v>
      </c>
      <c r="W6" s="175">
        <f t="shared" si="7"/>
        <v>0</v>
      </c>
      <c r="X6" s="175">
        <f>SUMIFS(X10:X64,$H10:$H64,$H6)</f>
        <v>0</v>
      </c>
      <c r="Y6" s="175">
        <f>SUMIFS(Y10:Y64,$H10:$H64,$H6)</f>
        <v>0</v>
      </c>
      <c r="Z6" s="175">
        <f t="shared" si="8"/>
        <v>0</v>
      </c>
      <c r="AA6" s="175">
        <f>SUMIFS(AA10:AA64,$H10:$H64,$H6)</f>
        <v>0</v>
      </c>
      <c r="AB6" s="175">
        <f>SUMIFS(AB10:AB64,$H10:$H64,$H6)</f>
        <v>0</v>
      </c>
      <c r="AC6" s="172"/>
      <c r="AD6" s="173"/>
      <c r="AE6" s="174" t="str">
        <f t="shared" si="9"/>
        <v>I.DC</v>
      </c>
      <c r="AF6" s="175">
        <f t="shared" ref="AF6:BJ6" si="11">SUMIFS(AF10:AF64,$H10:$H64,$H6)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292392626.0000003</v>
      </c>
      <c r="L7" s="173"/>
      <c r="M7" s="269"/>
      <c r="N7" s="175">
        <f t="shared" si="4"/>
        <v>0</v>
      </c>
      <c r="O7" s="175">
        <f>SUMIFS(O10:O64,$H10:$H64,$H7)</f>
        <v>0</v>
      </c>
      <c r="P7" s="175">
        <f>SUMIFS(P10:P64,$H10:$H64,$H7)</f>
        <v>292392626.0000003</v>
      </c>
      <c r="Q7" s="175">
        <f t="shared" si="5"/>
        <v>0</v>
      </c>
      <c r="R7" s="175">
        <f>SUMIFS(R10:R64,$H10:$H64,$H7)</f>
        <v>0</v>
      </c>
      <c r="S7" s="175">
        <f>SUMIFS(S10:S64,$H10:$H64,$H7)</f>
        <v>0</v>
      </c>
      <c r="T7" s="175">
        <f t="shared" si="6"/>
        <v>0</v>
      </c>
      <c r="U7" s="175">
        <f>SUMIFS(U10:U64,$H10:$H64,$H7)</f>
        <v>0</v>
      </c>
      <c r="V7" s="175">
        <f>SUMIFS(V10:V64,$H10:$H64,$H7)</f>
        <v>0</v>
      </c>
      <c r="W7" s="175">
        <f t="shared" si="7"/>
        <v>0</v>
      </c>
      <c r="X7" s="175">
        <f>SUMIFS(X10:X64,$H10:$H64,$H7)</f>
        <v>0</v>
      </c>
      <c r="Y7" s="175">
        <f>SUMIFS(Y10:Y64,$H10:$H64,$H7)</f>
        <v>0</v>
      </c>
      <c r="Z7" s="175">
        <f t="shared" si="8"/>
        <v>0</v>
      </c>
      <c r="AA7" s="175">
        <f>SUMIFS(AA10:AA64,$H10:$H64,$H7)</f>
        <v>0</v>
      </c>
      <c r="AB7" s="175">
        <f>SUMIFS(AB10:AB64,$H10:$H64,$H7)</f>
        <v>0</v>
      </c>
      <c r="AC7" s="172"/>
      <c r="AD7" s="173"/>
      <c r="AE7" s="174" t="str">
        <f t="shared" si="9"/>
        <v>I.IC</v>
      </c>
      <c r="AF7" s="175">
        <f t="shared" ref="AF7:BJ7" si="12">SUMIFS(AF10:AF64,$H10:$H64,$H7)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5815854874.0210752</v>
      </c>
      <c r="L8" s="169"/>
      <c r="M8" s="268"/>
      <c r="N8" s="171">
        <f t="shared" si="4"/>
        <v>0</v>
      </c>
      <c r="O8" s="240">
        <f>SUBTOTAL(9,O9:O33)</f>
        <v>0</v>
      </c>
      <c r="P8" s="240">
        <f>SUBTOTAL(9,P9:P64)</f>
        <v>5815854874.0210752</v>
      </c>
      <c r="Q8" s="171">
        <f t="shared" si="5"/>
        <v>0</v>
      </c>
      <c r="R8" s="240">
        <f>SUBTOTAL(9,R9:R33)</f>
        <v>0</v>
      </c>
      <c r="S8" s="240">
        <f>SUBTOTAL(9,S9:S33)</f>
        <v>0</v>
      </c>
      <c r="T8" s="171">
        <f t="shared" si="6"/>
        <v>0</v>
      </c>
      <c r="U8" s="240">
        <f>SUBTOTAL(9,U9:U33)</f>
        <v>0</v>
      </c>
      <c r="V8" s="240">
        <f>SUBTOTAL(9,V9:V33)</f>
        <v>0</v>
      </c>
      <c r="W8" s="171">
        <f t="shared" si="7"/>
        <v>0</v>
      </c>
      <c r="X8" s="240">
        <f>SUBTOTAL(9,X9:X33)</f>
        <v>0</v>
      </c>
      <c r="Y8" s="240">
        <f>SUBTOTAL(9,Y9:Y33)</f>
        <v>0</v>
      </c>
      <c r="Z8" s="171">
        <f t="shared" si="8"/>
        <v>0</v>
      </c>
      <c r="AA8" s="240">
        <f>SUBTOTAL(9,AA9:AA33)</f>
        <v>0</v>
      </c>
      <c r="AB8" s="240">
        <f>SUBTOTAL(9,AB9:AB33)</f>
        <v>0</v>
      </c>
      <c r="AC8" s="168"/>
      <c r="AD8" s="169"/>
      <c r="AE8" s="170" t="str">
        <f t="shared" si="9"/>
        <v>I.1</v>
      </c>
      <c r="AF8" s="171">
        <f t="shared" ref="AF8:BJ8" si="13">SUBTOTAL(9,AF9:AF33)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5488685324.9441509</v>
      </c>
      <c r="L10" s="169"/>
      <c r="M10" s="268"/>
      <c r="N10" s="171">
        <f t="shared" si="4"/>
        <v>0</v>
      </c>
      <c r="O10" s="240">
        <f>SUBTOTAL(9,O11:O25)</f>
        <v>0</v>
      </c>
      <c r="P10" s="240">
        <f>SUBTOTAL(9,P11:P25)</f>
        <v>5488685324.9441509</v>
      </c>
      <c r="Q10" s="171">
        <f t="shared" si="5"/>
        <v>0</v>
      </c>
      <c r="R10" s="240">
        <f>SUBTOTAL(9,R11:R25)</f>
        <v>0</v>
      </c>
      <c r="S10" s="240">
        <f>SUBTOTAL(9,S11:S25)</f>
        <v>0</v>
      </c>
      <c r="T10" s="171">
        <f t="shared" si="6"/>
        <v>0</v>
      </c>
      <c r="U10" s="240">
        <f>SUBTOTAL(9,U11:U25)</f>
        <v>0</v>
      </c>
      <c r="V10" s="240">
        <f>SUBTOTAL(9,V11:V25)</f>
        <v>0</v>
      </c>
      <c r="W10" s="171">
        <f t="shared" si="7"/>
        <v>0</v>
      </c>
      <c r="X10" s="240">
        <f>SUBTOTAL(9,X11:X25)</f>
        <v>0</v>
      </c>
      <c r="Y10" s="240">
        <f>SUBTOTAL(9,Y11:Y25)</f>
        <v>0</v>
      </c>
      <c r="Z10" s="171">
        <f t="shared" si="8"/>
        <v>0</v>
      </c>
      <c r="AA10" s="240">
        <f>SUBTOTAL(9,AA11:AA25)</f>
        <v>0</v>
      </c>
      <c r="AB10" s="240">
        <f>SUBTOTAL(9,AB11:AB25)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SUBTOTAL(9,AF11:AF25)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200111.57419354838</v>
      </c>
      <c r="H11" s="114" t="s">
        <v>326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978545597.80645156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13109.576687116567</v>
      </c>
      <c r="H12" s="114" t="s">
        <v>328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106843050.00000001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321934.21932515298</v>
      </c>
      <c r="H13" s="114" t="s">
        <v>345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2623763887.4999967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108010.533887117</v>
      </c>
      <c r="H14" s="114" t="s">
        <v>347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528171510.70800209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13494.5903882209</v>
      </c>
      <c r="H15" s="114" t="s">
        <v>348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65988546.998400196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2788.5708610122701</v>
      </c>
      <c r="H16" s="114" t="s">
        <v>345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13636111.51035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1:63">
      <c r="C17" s="101" t="s">
        <v>65</v>
      </c>
      <c r="D17" s="332"/>
      <c r="E17" s="332" t="s">
        <v>339</v>
      </c>
      <c r="F17" s="332" t="s">
        <v>510</v>
      </c>
      <c r="G17" s="332">
        <v>15475.727760736199</v>
      </c>
      <c r="H17" s="114" t="s">
        <v>348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75676308.750000015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1:63">
      <c r="C18" s="101" t="s">
        <v>61</v>
      </c>
      <c r="D18" s="332"/>
      <c r="E18" s="332" t="s">
        <v>340</v>
      </c>
      <c r="F18" s="332" t="s">
        <v>511</v>
      </c>
      <c r="G18" s="332">
        <v>5159.1251365950902</v>
      </c>
      <c r="H18" s="114" t="s">
        <v>349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25228121.917949993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1:63">
      <c r="C19" s="101" t="s">
        <v>60</v>
      </c>
      <c r="D19" s="332"/>
      <c r="E19" s="332" t="s">
        <v>341</v>
      </c>
      <c r="F19" s="332" t="s">
        <v>512</v>
      </c>
      <c r="G19" s="332">
        <v>19038.766411656401</v>
      </c>
      <c r="H19" s="114" t="s">
        <v>350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93099567.752999797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1:63">
      <c r="C20" s="101" t="s">
        <v>66</v>
      </c>
      <c r="D20" s="332"/>
      <c r="E20" s="332" t="s">
        <v>513</v>
      </c>
      <c r="F20" s="332" t="s">
        <v>377</v>
      </c>
      <c r="G20" s="332">
        <v>7124.76993865031</v>
      </c>
      <c r="H20" s="114" t="s">
        <v>504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58066875.00000003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1:63">
      <c r="C21" s="101" t="s">
        <v>59</v>
      </c>
      <c r="D21" s="332"/>
      <c r="E21" s="332" t="s">
        <v>514</v>
      </c>
      <c r="F21" s="332" t="s">
        <v>378</v>
      </c>
      <c r="G21" s="332">
        <v>34741.803174846602</v>
      </c>
      <c r="H21" s="114" t="s">
        <v>504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283145695.87499982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1:63">
      <c r="C22" s="101" t="s">
        <v>65</v>
      </c>
      <c r="D22" s="332"/>
      <c r="E22" s="332" t="s">
        <v>515</v>
      </c>
      <c r="F22" s="332" t="s">
        <v>379</v>
      </c>
      <c r="G22" s="332">
        <v>26931.630368098198</v>
      </c>
      <c r="H22" s="114" t="s">
        <v>504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219492787.50000033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1:63">
      <c r="C23" s="101" t="s">
        <v>61</v>
      </c>
      <c r="D23" s="332"/>
      <c r="E23" s="332" t="s">
        <v>516</v>
      </c>
      <c r="F23" s="332" t="s">
        <v>378</v>
      </c>
      <c r="G23" s="332">
        <v>40307.673450920302</v>
      </c>
      <c r="H23" s="114" t="s">
        <v>504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328507538.62500048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1:63">
      <c r="C24" s="101" t="s">
        <v>60</v>
      </c>
      <c r="D24" s="332"/>
      <c r="E24" s="332" t="s">
        <v>380</v>
      </c>
      <c r="F24" s="332" t="s">
        <v>517</v>
      </c>
      <c r="G24" s="332">
        <v>3166.5644171779099</v>
      </c>
      <c r="H24" s="114" t="s">
        <v>504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25807499.999999966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1:63">
      <c r="C25" s="101" t="s">
        <v>66</v>
      </c>
      <c r="D25" s="332"/>
      <c r="E25" s="332" t="s">
        <v>381</v>
      </c>
      <c r="F25" s="332" t="s">
        <v>518</v>
      </c>
      <c r="G25" s="332">
        <v>7694.7515337423301</v>
      </c>
      <c r="H25" s="114" t="s">
        <v>504</v>
      </c>
      <c r="I25" s="176">
        <f t="shared" si="1"/>
        <v>0</v>
      </c>
      <c r="J25" s="179">
        <f t="shared" si="2"/>
        <v>0</v>
      </c>
      <c r="K25" s="176">
        <v>112129837.71817102</v>
      </c>
      <c r="L25" s="177"/>
      <c r="M25" s="270"/>
      <c r="N25" s="179">
        <f t="shared" si="4"/>
        <v>0</v>
      </c>
      <c r="O25" s="241"/>
      <c r="P25" s="241">
        <v>62712224.999999993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I.1.1.2.3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1:63">
      <c r="C26" s="101"/>
      <c r="D26" s="332"/>
      <c r="E26" s="332"/>
      <c r="F26" s="332"/>
      <c r="G26" s="332"/>
      <c r="H26" s="114"/>
      <c r="I26" s="176"/>
      <c r="J26" s="179"/>
      <c r="K26" s="176"/>
      <c r="L26" s="177"/>
      <c r="M26" s="270"/>
      <c r="N26" s="179"/>
      <c r="O26" s="241"/>
      <c r="P26" s="241"/>
      <c r="Q26" s="179"/>
      <c r="R26" s="241"/>
      <c r="S26" s="241"/>
      <c r="T26" s="179"/>
      <c r="U26" s="241"/>
      <c r="V26" s="241"/>
      <c r="W26" s="179"/>
      <c r="X26" s="241"/>
      <c r="Y26" s="241"/>
      <c r="Z26" s="179"/>
      <c r="AA26" s="241"/>
      <c r="AB26" s="241"/>
      <c r="AC26" s="176"/>
      <c r="AD26" s="177"/>
      <c r="AE26" s="178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1:63">
      <c r="C27" s="101"/>
      <c r="D27" s="332"/>
      <c r="E27" s="332"/>
      <c r="F27" s="332"/>
      <c r="G27" s="332"/>
      <c r="H27" s="114"/>
      <c r="I27" s="176"/>
      <c r="J27" s="179"/>
      <c r="K27" s="176"/>
      <c r="L27" s="177"/>
      <c r="M27" s="270"/>
      <c r="N27" s="179"/>
      <c r="O27" s="241"/>
      <c r="P27" s="241"/>
      <c r="Q27" s="179"/>
      <c r="R27" s="241"/>
      <c r="S27" s="241"/>
      <c r="T27" s="179"/>
      <c r="U27" s="241"/>
      <c r="V27" s="241"/>
      <c r="W27" s="179"/>
      <c r="X27" s="241"/>
      <c r="Y27" s="241"/>
      <c r="Z27" s="179"/>
      <c r="AA27" s="241"/>
      <c r="AB27" s="241"/>
      <c r="AC27" s="176"/>
      <c r="AD27" s="177"/>
      <c r="AE27" s="178">
        <f>C27</f>
        <v>0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1:63" s="125" customFormat="1">
      <c r="A28" s="123"/>
      <c r="B28" s="123"/>
      <c r="C28" s="99" t="s">
        <v>222</v>
      </c>
      <c r="D28" s="331"/>
      <c r="E28" s="331"/>
      <c r="F28" s="331"/>
      <c r="G28" s="331"/>
      <c r="H28" s="100" t="s">
        <v>32</v>
      </c>
      <c r="I28" s="168">
        <f>SUMIFS($N28:$AC28,$N$4:$AC$4,"W*")</f>
        <v>0</v>
      </c>
      <c r="J28" s="171">
        <f>SUMIFS($N28:$AC28,$N$4:$AC$4,"F*")</f>
        <v>0</v>
      </c>
      <c r="K28" s="168">
        <f>SUMIFS($N28:$AC28,$N$4:$AC$4,"B*")</f>
        <v>292392626.0000003</v>
      </c>
      <c r="L28" s="169"/>
      <c r="M28" s="268"/>
      <c r="N28" s="171">
        <f>SUMIFS($AF28:$BJ28,$AF$3:$BJ$3,N$3)</f>
        <v>0</v>
      </c>
      <c r="O28" s="171">
        <f>SUBTOTAL(9,O30:O59)</f>
        <v>0</v>
      </c>
      <c r="P28" s="171">
        <f>SUBTOTAL(9,P30:P59)</f>
        <v>292392626.0000003</v>
      </c>
      <c r="Q28" s="171">
        <f>SUMIFS($AF28:$BJ28,$AF$3:$BJ$3,Q$3)</f>
        <v>0</v>
      </c>
      <c r="R28" s="171">
        <f>SUBTOTAL(9,R30:R59)</f>
        <v>0</v>
      </c>
      <c r="S28" s="171">
        <f>SUBTOTAL(9,S30:S59)</f>
        <v>0</v>
      </c>
      <c r="T28" s="171">
        <f>SUMIFS($AF28:$BJ28,$AF$3:$BJ$3,T$3)</f>
        <v>0</v>
      </c>
      <c r="U28" s="171">
        <f>SUBTOTAL(9,U30:U59)</f>
        <v>0</v>
      </c>
      <c r="V28" s="171">
        <f>SUBTOTAL(9,V30:V59)</f>
        <v>0</v>
      </c>
      <c r="W28" s="171">
        <f>SUMIFS($AF28:$BJ28,$AF$3:$BJ$3,W$3)</f>
        <v>0</v>
      </c>
      <c r="X28" s="171">
        <f>SUBTOTAL(9,X30:X59)</f>
        <v>0</v>
      </c>
      <c r="Y28" s="171">
        <f>SUBTOTAL(9,Y30:Y59)</f>
        <v>0</v>
      </c>
      <c r="Z28" s="171">
        <f>SUMIFS($AF28:$BJ28,$AF$3:$BJ$3,Z$3)</f>
        <v>0</v>
      </c>
      <c r="AA28" s="171">
        <f>SUBTOTAL(9,AA30:AA59)</f>
        <v>0</v>
      </c>
      <c r="AB28" s="171">
        <f>SUBTOTAL(9,AB30:AB59)</f>
        <v>0</v>
      </c>
      <c r="AC28" s="168"/>
      <c r="AD28" s="169"/>
      <c r="AE28" s="170" t="str">
        <f>C28</f>
        <v>I.1.1.2</v>
      </c>
      <c r="AF28" s="171">
        <f>SUBTOTAL(9,AF30:AF59)</f>
        <v>0</v>
      </c>
      <c r="AG28" s="171">
        <f t="shared" ref="AG28:BJ28" si="15">SUBTOTAL(9,AG30:AG59)</f>
        <v>0</v>
      </c>
      <c r="AH28" s="171">
        <f t="shared" si="15"/>
        <v>0</v>
      </c>
      <c r="AI28" s="171">
        <f t="shared" si="15"/>
        <v>0</v>
      </c>
      <c r="AJ28" s="171">
        <f t="shared" si="15"/>
        <v>0</v>
      </c>
      <c r="AK28" s="171">
        <f t="shared" si="15"/>
        <v>0</v>
      </c>
      <c r="AL28" s="171">
        <f t="shared" si="15"/>
        <v>0</v>
      </c>
      <c r="AM28" s="171">
        <f t="shared" si="15"/>
        <v>0</v>
      </c>
      <c r="AN28" s="171">
        <f t="shared" si="15"/>
        <v>0</v>
      </c>
      <c r="AO28" s="171">
        <f t="shared" si="15"/>
        <v>0</v>
      </c>
      <c r="AP28" s="171">
        <f t="shared" si="15"/>
        <v>0</v>
      </c>
      <c r="AQ28" s="171">
        <f t="shared" si="15"/>
        <v>0</v>
      </c>
      <c r="AR28" s="171">
        <f t="shared" si="15"/>
        <v>0</v>
      </c>
      <c r="AS28" s="171">
        <f t="shared" si="15"/>
        <v>0</v>
      </c>
      <c r="AT28" s="171">
        <f t="shared" si="15"/>
        <v>0</v>
      </c>
      <c r="AU28" s="171">
        <f t="shared" si="15"/>
        <v>0</v>
      </c>
      <c r="AV28" s="171">
        <f t="shared" si="15"/>
        <v>0</v>
      </c>
      <c r="AW28" s="171">
        <f t="shared" si="15"/>
        <v>0</v>
      </c>
      <c r="AX28" s="171">
        <f t="shared" si="15"/>
        <v>0</v>
      </c>
      <c r="AY28" s="171">
        <f t="shared" si="15"/>
        <v>0</v>
      </c>
      <c r="AZ28" s="171">
        <f t="shared" si="15"/>
        <v>0</v>
      </c>
      <c r="BA28" s="171">
        <f t="shared" si="15"/>
        <v>0</v>
      </c>
      <c r="BB28" s="171">
        <f t="shared" si="15"/>
        <v>0</v>
      </c>
      <c r="BC28" s="171">
        <f t="shared" si="15"/>
        <v>0</v>
      </c>
      <c r="BD28" s="171">
        <f t="shared" si="15"/>
        <v>0</v>
      </c>
      <c r="BE28" s="171">
        <f t="shared" si="15"/>
        <v>0</v>
      </c>
      <c r="BF28" s="171">
        <f t="shared" si="15"/>
        <v>0</v>
      </c>
      <c r="BG28" s="171">
        <f t="shared" si="15"/>
        <v>0</v>
      </c>
      <c r="BH28" s="171">
        <f t="shared" si="15"/>
        <v>0</v>
      </c>
      <c r="BI28" s="171">
        <f t="shared" si="15"/>
        <v>0</v>
      </c>
      <c r="BJ28" s="171">
        <f t="shared" si="15"/>
        <v>0</v>
      </c>
      <c r="BK28" s="277"/>
    </row>
    <row r="29" spans="1:63" s="125" customFormat="1">
      <c r="A29" s="123"/>
      <c r="B29" s="123"/>
      <c r="C29" s="99"/>
      <c r="D29" s="331" t="s">
        <v>382</v>
      </c>
      <c r="E29" s="331" t="s">
        <v>405</v>
      </c>
      <c r="F29" s="331"/>
      <c r="G29" s="331">
        <v>185234.51472392699</v>
      </c>
      <c r="H29" s="100"/>
      <c r="I29" s="168"/>
      <c r="J29" s="171"/>
      <c r="K29" s="168"/>
      <c r="L29" s="169"/>
      <c r="M29" s="268"/>
      <c r="N29" s="171"/>
      <c r="O29" s="240"/>
      <c r="P29" s="240"/>
      <c r="Q29" s="171"/>
      <c r="R29" s="240"/>
      <c r="S29" s="240"/>
      <c r="T29" s="171"/>
      <c r="U29" s="240"/>
      <c r="V29" s="240"/>
      <c r="W29" s="171"/>
      <c r="X29" s="240"/>
      <c r="Y29" s="240"/>
      <c r="Z29" s="171"/>
      <c r="AA29" s="240"/>
      <c r="AB29" s="240"/>
      <c r="AC29" s="168"/>
      <c r="AD29" s="169"/>
      <c r="AE29" s="170"/>
      <c r="AF29" s="171"/>
      <c r="AG29" s="171"/>
      <c r="AH29" s="171"/>
      <c r="AI29" s="171"/>
      <c r="AJ29" s="171"/>
      <c r="AK29" s="171"/>
      <c r="AL29" s="171"/>
      <c r="AM29" s="171"/>
      <c r="AN29" s="171"/>
      <c r="AO29" s="171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277"/>
    </row>
    <row r="30" spans="1:63">
      <c r="C30" s="101" t="s">
        <v>64</v>
      </c>
      <c r="D30" s="332" t="s">
        <v>382</v>
      </c>
      <c r="E30" s="332" t="s">
        <v>406</v>
      </c>
      <c r="F30" s="332" t="s">
        <v>407</v>
      </c>
      <c r="G30" s="332"/>
      <c r="H30" s="338" t="s">
        <v>388</v>
      </c>
      <c r="I30" s="176">
        <f t="shared" ref="I30:I59" si="16">SUMIFS($N30:$AC30,$N$4:$AC$4,"W*")</f>
        <v>0</v>
      </c>
      <c r="J30" s="179">
        <f t="shared" ref="J30:J59" si="17">SUMIFS($N30:$AC30,$N$4:$AC$4,"F*")</f>
        <v>0</v>
      </c>
      <c r="K30" s="176">
        <v>25000000</v>
      </c>
      <c r="L30" s="177"/>
      <c r="M30" s="270"/>
      <c r="N30" s="179">
        <f t="shared" ref="N30:N59" si="18">SUMIFS($AF30:$BJ30,$AF$3:$BJ$3,N$3)</f>
        <v>0</v>
      </c>
      <c r="O30" s="241"/>
      <c r="P30" s="241">
        <v>25000000</v>
      </c>
      <c r="Q30" s="179">
        <f t="shared" ref="Q30:Q59" si="19">SUMIFS($AF30:$BJ30,$AF$3:$BJ$3,Q$3)</f>
        <v>0</v>
      </c>
      <c r="R30" s="241"/>
      <c r="S30" s="241"/>
      <c r="T30" s="179">
        <f t="shared" ref="T30:T59" si="20">SUMIFS($AF30:$BJ30,$AF$3:$BJ$3,T$3)</f>
        <v>0</v>
      </c>
      <c r="U30" s="241"/>
      <c r="V30" s="241"/>
      <c r="W30" s="179">
        <f t="shared" ref="W30:W59" si="21">SUMIFS($AF30:$BJ30,$AF$3:$BJ$3,W$3)</f>
        <v>0</v>
      </c>
      <c r="X30" s="241"/>
      <c r="Y30" s="241"/>
      <c r="Z30" s="179">
        <f t="shared" ref="Z30:Z59" si="22">SUMIFS($AF30:$BJ30,$AF$3:$BJ$3,Z$3)</f>
        <v>0</v>
      </c>
      <c r="AA30" s="241"/>
      <c r="AB30" s="241"/>
      <c r="AC30" s="176"/>
      <c r="AD30" s="177"/>
      <c r="AE30" s="178" t="str">
        <f t="shared" ref="AE30:AE59" si="23">C30</f>
        <v>I.1.1.2.1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1:63">
      <c r="C31" s="101" t="s">
        <v>65</v>
      </c>
      <c r="D31" s="332"/>
      <c r="E31" s="332" t="s">
        <v>408</v>
      </c>
      <c r="F31" s="332" t="s">
        <v>409</v>
      </c>
      <c r="G31" s="332"/>
      <c r="H31" s="338" t="s">
        <v>389</v>
      </c>
      <c r="I31" s="176">
        <f t="shared" si="16"/>
        <v>0</v>
      </c>
      <c r="J31" s="179">
        <f t="shared" si="17"/>
        <v>0</v>
      </c>
      <c r="K31" s="176">
        <v>10000000</v>
      </c>
      <c r="L31" s="177"/>
      <c r="M31" s="270"/>
      <c r="N31" s="179">
        <f t="shared" si="18"/>
        <v>0</v>
      </c>
      <c r="O31" s="241"/>
      <c r="P31" s="241">
        <v>10000000</v>
      </c>
      <c r="Q31" s="179">
        <f t="shared" si="19"/>
        <v>0</v>
      </c>
      <c r="R31" s="241"/>
      <c r="S31" s="241"/>
      <c r="T31" s="179">
        <f t="shared" si="20"/>
        <v>0</v>
      </c>
      <c r="U31" s="241"/>
      <c r="V31" s="241"/>
      <c r="W31" s="179">
        <f t="shared" si="21"/>
        <v>0</v>
      </c>
      <c r="X31" s="241"/>
      <c r="Y31" s="241"/>
      <c r="Z31" s="179">
        <f t="shared" si="22"/>
        <v>0</v>
      </c>
      <c r="AA31" s="241"/>
      <c r="AB31" s="241"/>
      <c r="AC31" s="176"/>
      <c r="AD31" s="177"/>
      <c r="AE31" s="178" t="str">
        <f t="shared" si="23"/>
        <v>I.1.1.2.2</v>
      </c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1:63">
      <c r="C32" s="101" t="s">
        <v>66</v>
      </c>
      <c r="D32" s="332"/>
      <c r="E32" s="332" t="s">
        <v>410</v>
      </c>
      <c r="F32" s="332" t="s">
        <v>411</v>
      </c>
      <c r="G32" s="332"/>
      <c r="H32" s="338" t="s">
        <v>390</v>
      </c>
      <c r="I32" s="176">
        <f t="shared" si="16"/>
        <v>0</v>
      </c>
      <c r="J32" s="179">
        <f t="shared" si="17"/>
        <v>0</v>
      </c>
      <c r="K32" s="176">
        <v>17500000</v>
      </c>
      <c r="L32" s="177"/>
      <c r="M32" s="270"/>
      <c r="N32" s="179">
        <f t="shared" si="18"/>
        <v>0</v>
      </c>
      <c r="O32" s="241"/>
      <c r="P32" s="241">
        <v>17500000</v>
      </c>
      <c r="Q32" s="179">
        <f t="shared" si="19"/>
        <v>0</v>
      </c>
      <c r="R32" s="241"/>
      <c r="S32" s="241"/>
      <c r="T32" s="179">
        <f t="shared" si="20"/>
        <v>0</v>
      </c>
      <c r="U32" s="241"/>
      <c r="V32" s="241"/>
      <c r="W32" s="179">
        <f t="shared" si="21"/>
        <v>0</v>
      </c>
      <c r="X32" s="241"/>
      <c r="Y32" s="241"/>
      <c r="Z32" s="179">
        <f t="shared" si="22"/>
        <v>0</v>
      </c>
      <c r="AA32" s="241"/>
      <c r="AB32" s="241"/>
      <c r="AC32" s="176"/>
      <c r="AD32" s="177"/>
      <c r="AE32" s="178" t="str">
        <f t="shared" si="23"/>
        <v>I.1.1.2.3</v>
      </c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3:63">
      <c r="C33" s="101" t="s">
        <v>67</v>
      </c>
      <c r="D33" s="332"/>
      <c r="E33" s="332" t="s">
        <v>412</v>
      </c>
      <c r="F33" s="332" t="s">
        <v>413</v>
      </c>
      <c r="G33" s="332"/>
      <c r="H33" s="338" t="s">
        <v>391</v>
      </c>
      <c r="I33" s="176">
        <f t="shared" si="16"/>
        <v>0</v>
      </c>
      <c r="J33" s="179">
        <f t="shared" si="17"/>
        <v>0</v>
      </c>
      <c r="K33" s="176">
        <v>7500000</v>
      </c>
      <c r="L33" s="177"/>
      <c r="M33" s="270"/>
      <c r="N33" s="179">
        <f t="shared" si="18"/>
        <v>0</v>
      </c>
      <c r="O33" s="241"/>
      <c r="P33" s="241">
        <v>7500000</v>
      </c>
      <c r="Q33" s="179">
        <f t="shared" si="19"/>
        <v>0</v>
      </c>
      <c r="R33" s="241"/>
      <c r="S33" s="241"/>
      <c r="T33" s="179">
        <f t="shared" si="20"/>
        <v>0</v>
      </c>
      <c r="U33" s="241"/>
      <c r="V33" s="241"/>
      <c r="W33" s="179">
        <f t="shared" si="21"/>
        <v>0</v>
      </c>
      <c r="X33" s="241"/>
      <c r="Y33" s="241"/>
      <c r="Z33" s="179">
        <f t="shared" si="22"/>
        <v>0</v>
      </c>
      <c r="AA33" s="241"/>
      <c r="AB33" s="241"/>
      <c r="AC33" s="176"/>
      <c r="AD33" s="177"/>
      <c r="AE33" s="178" t="str">
        <f t="shared" si="23"/>
        <v>I.1.1.2.4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3:63">
      <c r="C34" s="101" t="s">
        <v>477</v>
      </c>
      <c r="D34" s="332"/>
      <c r="E34" s="332" t="s">
        <v>414</v>
      </c>
      <c r="F34" s="332" t="s">
        <v>415</v>
      </c>
      <c r="G34" s="332"/>
      <c r="H34" s="338" t="s">
        <v>392</v>
      </c>
      <c r="I34" s="176">
        <f t="shared" si="16"/>
        <v>0</v>
      </c>
      <c r="J34" s="179">
        <f t="shared" si="17"/>
        <v>0</v>
      </c>
      <c r="K34" s="176">
        <v>8000000</v>
      </c>
      <c r="L34" s="177"/>
      <c r="M34" s="270"/>
      <c r="N34" s="179">
        <f t="shared" si="18"/>
        <v>0</v>
      </c>
      <c r="O34" s="241"/>
      <c r="P34" s="241">
        <v>8000000</v>
      </c>
      <c r="Q34" s="179">
        <f t="shared" si="19"/>
        <v>0</v>
      </c>
      <c r="R34" s="241"/>
      <c r="S34" s="241"/>
      <c r="T34" s="179">
        <f t="shared" si="20"/>
        <v>0</v>
      </c>
      <c r="U34" s="241"/>
      <c r="V34" s="241"/>
      <c r="W34" s="179">
        <f t="shared" si="21"/>
        <v>0</v>
      </c>
      <c r="X34" s="241"/>
      <c r="Y34" s="241"/>
      <c r="Z34" s="179">
        <f t="shared" si="22"/>
        <v>0</v>
      </c>
      <c r="AA34" s="241"/>
      <c r="AB34" s="241"/>
      <c r="AC34" s="176"/>
      <c r="AD34" s="177"/>
      <c r="AE34" s="178" t="str">
        <f t="shared" si="23"/>
        <v>I.1.1.2.5</v>
      </c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  <c r="BC34" s="179"/>
      <c r="BD34" s="179"/>
      <c r="BE34" s="179"/>
      <c r="BF34" s="179"/>
      <c r="BG34" s="179"/>
      <c r="BH34" s="179"/>
      <c r="BI34" s="179"/>
      <c r="BJ34" s="179"/>
      <c r="BK34" s="279"/>
    </row>
    <row r="35" spans="3:63">
      <c r="C35" s="101" t="s">
        <v>478</v>
      </c>
      <c r="D35" s="332"/>
      <c r="E35" s="332" t="s">
        <v>416</v>
      </c>
      <c r="F35" s="332" t="s">
        <v>417</v>
      </c>
      <c r="G35" s="332"/>
      <c r="H35" s="338" t="s">
        <v>393</v>
      </c>
      <c r="I35" s="176">
        <f t="shared" si="16"/>
        <v>0</v>
      </c>
      <c r="J35" s="179">
        <f t="shared" si="17"/>
        <v>0</v>
      </c>
      <c r="K35" s="176">
        <v>15000000</v>
      </c>
      <c r="L35" s="177"/>
      <c r="M35" s="270"/>
      <c r="N35" s="179">
        <f t="shared" si="18"/>
        <v>0</v>
      </c>
      <c r="O35" s="241"/>
      <c r="P35" s="241">
        <v>15000000</v>
      </c>
      <c r="Q35" s="179">
        <f t="shared" si="19"/>
        <v>0</v>
      </c>
      <c r="R35" s="241"/>
      <c r="S35" s="241"/>
      <c r="T35" s="179">
        <f t="shared" si="20"/>
        <v>0</v>
      </c>
      <c r="U35" s="241"/>
      <c r="V35" s="241"/>
      <c r="W35" s="179">
        <f t="shared" si="21"/>
        <v>0</v>
      </c>
      <c r="X35" s="241"/>
      <c r="Y35" s="241"/>
      <c r="Z35" s="179">
        <f t="shared" si="22"/>
        <v>0</v>
      </c>
      <c r="AA35" s="241"/>
      <c r="AB35" s="241"/>
      <c r="AC35" s="176"/>
      <c r="AD35" s="177"/>
      <c r="AE35" s="178" t="str">
        <f t="shared" si="23"/>
        <v>I.1.1.2.6</v>
      </c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279"/>
    </row>
    <row r="36" spans="3:63">
      <c r="C36" s="101" t="s">
        <v>479</v>
      </c>
      <c r="D36" s="332"/>
      <c r="E36" s="332" t="s">
        <v>449</v>
      </c>
      <c r="F36" s="332" t="s">
        <v>450</v>
      </c>
      <c r="G36" s="332"/>
      <c r="H36" s="338" t="s">
        <v>519</v>
      </c>
      <c r="I36" s="176">
        <f t="shared" si="16"/>
        <v>0</v>
      </c>
      <c r="J36" s="179">
        <f t="shared" si="17"/>
        <v>0</v>
      </c>
      <c r="K36" s="176">
        <v>7500000</v>
      </c>
      <c r="L36" s="177"/>
      <c r="M36" s="270"/>
      <c r="N36" s="179">
        <f t="shared" si="18"/>
        <v>0</v>
      </c>
      <c r="O36" s="241"/>
      <c r="P36" s="241">
        <v>12000000</v>
      </c>
      <c r="Q36" s="179">
        <f t="shared" si="19"/>
        <v>0</v>
      </c>
      <c r="R36" s="241"/>
      <c r="S36" s="241"/>
      <c r="T36" s="179">
        <f t="shared" si="20"/>
        <v>0</v>
      </c>
      <c r="U36" s="241"/>
      <c r="V36" s="241"/>
      <c r="W36" s="179">
        <f t="shared" si="21"/>
        <v>0</v>
      </c>
      <c r="X36" s="241"/>
      <c r="Y36" s="241"/>
      <c r="Z36" s="179">
        <f t="shared" si="22"/>
        <v>0</v>
      </c>
      <c r="AA36" s="241"/>
      <c r="AB36" s="241"/>
      <c r="AC36" s="176"/>
      <c r="AD36" s="177"/>
      <c r="AE36" s="178" t="str">
        <f t="shared" si="23"/>
        <v>I.1.1.2.7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3:63">
      <c r="C37" s="101" t="s">
        <v>480</v>
      </c>
      <c r="D37" s="332"/>
      <c r="E37" s="332" t="s">
        <v>414</v>
      </c>
      <c r="F37" s="332" t="s">
        <v>452</v>
      </c>
      <c r="G37" s="332"/>
      <c r="H37" s="114" t="s">
        <v>520</v>
      </c>
      <c r="I37" s="176">
        <f t="shared" si="16"/>
        <v>0</v>
      </c>
      <c r="J37" s="179">
        <f t="shared" si="17"/>
        <v>0</v>
      </c>
      <c r="K37" s="176">
        <v>7500000</v>
      </c>
      <c r="L37" s="177"/>
      <c r="M37" s="270"/>
      <c r="N37" s="179">
        <f t="shared" si="18"/>
        <v>0</v>
      </c>
      <c r="O37" s="241"/>
      <c r="P37" s="241">
        <v>6000000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I.1.1.2.8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3:63">
      <c r="C38" s="101" t="s">
        <v>481</v>
      </c>
      <c r="D38" s="332"/>
      <c r="E38" s="332" t="s">
        <v>454</v>
      </c>
      <c r="F38" s="332" t="s">
        <v>452</v>
      </c>
      <c r="G38" s="332"/>
      <c r="H38" s="114" t="s">
        <v>451</v>
      </c>
      <c r="I38" s="176">
        <f t="shared" si="16"/>
        <v>0</v>
      </c>
      <c r="J38" s="179">
        <f t="shared" si="17"/>
        <v>0</v>
      </c>
      <c r="K38" s="176">
        <v>7500000</v>
      </c>
      <c r="L38" s="177"/>
      <c r="M38" s="270"/>
      <c r="N38" s="179">
        <f t="shared" si="18"/>
        <v>0</v>
      </c>
      <c r="O38" s="241"/>
      <c r="P38" s="241">
        <v>7500000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I.1.1.2.9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3:63">
      <c r="C39" s="101" t="s">
        <v>482</v>
      </c>
      <c r="D39" s="332"/>
      <c r="E39" s="332" t="s">
        <v>456</v>
      </c>
      <c r="F39" s="332" t="s">
        <v>457</v>
      </c>
      <c r="G39" s="332"/>
      <c r="H39" s="114" t="s">
        <v>453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7500000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I.1.1.2.10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3:63">
      <c r="C40" s="101" t="s">
        <v>483</v>
      </c>
      <c r="D40" s="332"/>
      <c r="E40" s="332" t="s">
        <v>459</v>
      </c>
      <c r="F40" s="332" t="s">
        <v>460</v>
      </c>
      <c r="G40" s="332"/>
      <c r="H40" s="114" t="s">
        <v>455</v>
      </c>
      <c r="I40" s="176">
        <f t="shared" si="16"/>
        <v>0</v>
      </c>
      <c r="J40" s="179">
        <f t="shared" si="17"/>
        <v>0</v>
      </c>
      <c r="K40" s="176">
        <v>7500000</v>
      </c>
      <c r="L40" s="177"/>
      <c r="M40" s="270"/>
      <c r="N40" s="179">
        <f t="shared" si="18"/>
        <v>0</v>
      </c>
      <c r="O40" s="241"/>
      <c r="P40" s="241">
        <v>7500000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I.1.1.2.11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3:63">
      <c r="C41" s="101" t="s">
        <v>484</v>
      </c>
      <c r="D41" s="332"/>
      <c r="E41" s="332" t="s">
        <v>462</v>
      </c>
      <c r="F41" s="332" t="s">
        <v>463</v>
      </c>
      <c r="G41" s="332"/>
      <c r="H41" s="114" t="s">
        <v>458</v>
      </c>
      <c r="I41" s="176">
        <f t="shared" si="16"/>
        <v>0</v>
      </c>
      <c r="J41" s="179">
        <f t="shared" si="17"/>
        <v>0</v>
      </c>
      <c r="K41" s="176">
        <v>8100000</v>
      </c>
      <c r="L41" s="177"/>
      <c r="M41" s="270"/>
      <c r="N41" s="179">
        <f t="shared" si="18"/>
        <v>0</v>
      </c>
      <c r="O41" s="241"/>
      <c r="P41" s="241">
        <v>7500000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I.1.1.2.12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3:63">
      <c r="C42" s="101" t="s">
        <v>485</v>
      </c>
      <c r="D42" s="332"/>
      <c r="E42" s="332"/>
      <c r="F42" s="332" t="s">
        <v>418</v>
      </c>
      <c r="G42" s="332"/>
      <c r="H42" s="114" t="s">
        <v>461</v>
      </c>
      <c r="I42" s="176">
        <f t="shared" si="16"/>
        <v>0</v>
      </c>
      <c r="J42" s="179">
        <f t="shared" si="17"/>
        <v>0</v>
      </c>
      <c r="K42" s="176">
        <v>9953640</v>
      </c>
      <c r="L42" s="177"/>
      <c r="M42" s="270"/>
      <c r="N42" s="179">
        <f t="shared" si="18"/>
        <v>0</v>
      </c>
      <c r="O42" s="241"/>
      <c r="P42" s="241">
        <v>7500000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I.1.1.2.13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3:63">
      <c r="C43" s="101" t="s">
        <v>486</v>
      </c>
      <c r="D43" s="332"/>
      <c r="E43" s="332"/>
      <c r="F43" s="332" t="s">
        <v>419</v>
      </c>
      <c r="G43" s="332"/>
      <c r="H43" s="114" t="s">
        <v>521</v>
      </c>
      <c r="I43" s="176">
        <f t="shared" si="16"/>
        <v>0</v>
      </c>
      <c r="J43" s="179">
        <f t="shared" si="17"/>
        <v>0</v>
      </c>
      <c r="K43" s="176">
        <v>2211152.666666985</v>
      </c>
      <c r="L43" s="177"/>
      <c r="M43" s="270"/>
      <c r="N43" s="179">
        <f t="shared" si="18"/>
        <v>0</v>
      </c>
      <c r="O43" s="241"/>
      <c r="P43" s="241">
        <v>8100000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I.1.1.2.14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3:63">
      <c r="C44" s="101" t="s">
        <v>487</v>
      </c>
      <c r="D44" s="332"/>
      <c r="E44" s="332"/>
      <c r="F44" s="332" t="s">
        <v>420</v>
      </c>
      <c r="G44" s="332"/>
      <c r="H44" s="114" t="s">
        <v>464</v>
      </c>
      <c r="I44" s="176">
        <f t="shared" si="16"/>
        <v>0</v>
      </c>
      <c r="J44" s="179">
        <f t="shared" si="17"/>
        <v>0</v>
      </c>
      <c r="K44" s="176">
        <v>5457693.333333333</v>
      </c>
      <c r="L44" s="177"/>
      <c r="M44" s="270"/>
      <c r="N44" s="179">
        <f t="shared" si="18"/>
        <v>0</v>
      </c>
      <c r="O44" s="241"/>
      <c r="P44" s="241">
        <v>8100000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I.1.1.2.15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3:63">
      <c r="C45" s="101" t="s">
        <v>488</v>
      </c>
      <c r="D45" s="332"/>
      <c r="E45" s="332"/>
      <c r="F45" s="332" t="s">
        <v>396</v>
      </c>
      <c r="G45" s="332"/>
      <c r="H45" s="114" t="s">
        <v>394</v>
      </c>
      <c r="I45" s="176">
        <f t="shared" si="16"/>
        <v>0</v>
      </c>
      <c r="J45" s="179">
        <f t="shared" si="17"/>
        <v>0</v>
      </c>
      <c r="K45" s="176">
        <v>666666.66666666663</v>
      </c>
      <c r="L45" s="177"/>
      <c r="M45" s="270"/>
      <c r="N45" s="179">
        <f t="shared" si="18"/>
        <v>0</v>
      </c>
      <c r="O45" s="241"/>
      <c r="P45" s="241">
        <v>11973780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I.1.1.2.16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3:63">
      <c r="C46" s="101" t="s">
        <v>489</v>
      </c>
      <c r="D46" s="332"/>
      <c r="E46" s="332" t="s">
        <v>421</v>
      </c>
      <c r="F46" s="332" t="s">
        <v>105</v>
      </c>
      <c r="G46" s="332"/>
      <c r="H46" s="114" t="s">
        <v>395</v>
      </c>
      <c r="I46" s="176">
        <f t="shared" si="16"/>
        <v>0</v>
      </c>
      <c r="J46" s="179">
        <f t="shared" si="17"/>
        <v>0</v>
      </c>
      <c r="K46" s="176">
        <v>666666.66666666663</v>
      </c>
      <c r="L46" s="177"/>
      <c r="M46" s="270"/>
      <c r="N46" s="179">
        <f t="shared" si="18"/>
        <v>0</v>
      </c>
      <c r="O46" s="241"/>
      <c r="P46" s="241">
        <v>2211152.666666985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I.1.1.2.17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3:63">
      <c r="C47" s="101" t="s">
        <v>490</v>
      </c>
      <c r="D47" s="332"/>
      <c r="E47" s="332" t="s">
        <v>422</v>
      </c>
      <c r="F47" s="332" t="s">
        <v>397</v>
      </c>
      <c r="G47" s="332"/>
      <c r="H47" s="114" t="s">
        <v>396</v>
      </c>
      <c r="I47" s="176">
        <f t="shared" si="16"/>
        <v>0</v>
      </c>
      <c r="J47" s="179">
        <f t="shared" si="17"/>
        <v>0</v>
      </c>
      <c r="K47" s="176">
        <v>150000000</v>
      </c>
      <c r="L47" s="177"/>
      <c r="M47" s="270"/>
      <c r="N47" s="179">
        <f t="shared" si="18"/>
        <v>0</v>
      </c>
      <c r="O47" s="241"/>
      <c r="P47" s="241">
        <v>6032693.333333333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I.1.1.2.18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3:63">
      <c r="C48" s="101" t="s">
        <v>491</v>
      </c>
      <c r="D48" s="332"/>
      <c r="E48" s="332" t="s">
        <v>423</v>
      </c>
      <c r="F48" s="332" t="s">
        <v>466</v>
      </c>
      <c r="G48" s="332"/>
      <c r="H48" s="114" t="s">
        <v>522</v>
      </c>
      <c r="I48" s="176">
        <f t="shared" si="16"/>
        <v>0</v>
      </c>
      <c r="J48" s="179">
        <f t="shared" si="17"/>
        <v>0</v>
      </c>
      <c r="K48" s="176">
        <v>10000000</v>
      </c>
      <c r="L48" s="177"/>
      <c r="M48" s="270"/>
      <c r="N48" s="179">
        <f t="shared" si="18"/>
        <v>0</v>
      </c>
      <c r="O48" s="241"/>
      <c r="P48" s="241">
        <v>3875000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I.1.1.2.19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492</v>
      </c>
      <c r="D49" s="332"/>
      <c r="E49" s="332" t="s">
        <v>524</v>
      </c>
      <c r="F49" s="332" t="s">
        <v>33</v>
      </c>
      <c r="G49" s="332">
        <v>613.49693251533745</v>
      </c>
      <c r="H49" s="114" t="s">
        <v>105</v>
      </c>
      <c r="I49" s="176">
        <f t="shared" si="16"/>
        <v>0</v>
      </c>
      <c r="J49" s="179">
        <f t="shared" si="17"/>
        <v>0</v>
      </c>
      <c r="K49" s="176">
        <v>666666.66666666663</v>
      </c>
      <c r="L49" s="177"/>
      <c r="M49" s="270"/>
      <c r="N49" s="179">
        <f t="shared" si="18"/>
        <v>0</v>
      </c>
      <c r="O49" s="241"/>
      <c r="P49" s="241">
        <v>666666.66666666663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I.1.1.2.20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493</v>
      </c>
      <c r="D50" s="332"/>
      <c r="E50" s="332" t="s">
        <v>424</v>
      </c>
      <c r="F50" s="332" t="s">
        <v>398</v>
      </c>
      <c r="G50" s="332">
        <v>613.49693251533745</v>
      </c>
      <c r="H50" s="114" t="s">
        <v>397</v>
      </c>
      <c r="I50" s="176">
        <f t="shared" si="16"/>
        <v>0</v>
      </c>
      <c r="J50" s="179">
        <f t="shared" si="17"/>
        <v>0</v>
      </c>
      <c r="K50" s="176">
        <v>23100000</v>
      </c>
      <c r="L50" s="177"/>
      <c r="M50" s="270"/>
      <c r="N50" s="179">
        <f t="shared" si="18"/>
        <v>0</v>
      </c>
      <c r="O50" s="241"/>
      <c r="P50" s="241">
        <v>666666.66666666663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I.1.1.2.21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494</v>
      </c>
      <c r="D51" s="332"/>
      <c r="E51" s="332" t="s">
        <v>425</v>
      </c>
      <c r="F51" s="332" t="s">
        <v>399</v>
      </c>
      <c r="G51" s="332">
        <v>9202.4539877300613</v>
      </c>
      <c r="H51" s="114" t="s">
        <v>33</v>
      </c>
      <c r="I51" s="176">
        <f t="shared" si="16"/>
        <v>0</v>
      </c>
      <c r="J51" s="179">
        <f t="shared" si="17"/>
        <v>0</v>
      </c>
      <c r="K51" s="176">
        <v>10000000</v>
      </c>
      <c r="L51" s="177"/>
      <c r="M51" s="270"/>
      <c r="N51" s="179">
        <f t="shared" si="18"/>
        <v>0</v>
      </c>
      <c r="O51" s="241"/>
      <c r="P51" s="241">
        <v>10000000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I.1.1.2.22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495</v>
      </c>
      <c r="D52" s="332"/>
      <c r="E52" s="332" t="s">
        <v>426</v>
      </c>
      <c r="F52" s="332" t="s">
        <v>400</v>
      </c>
      <c r="G52" s="332">
        <v>1533.7423312883436</v>
      </c>
      <c r="H52" s="114" t="s">
        <v>523</v>
      </c>
      <c r="I52" s="176">
        <f t="shared" si="16"/>
        <v>0</v>
      </c>
      <c r="J52" s="179">
        <f t="shared" si="17"/>
        <v>0</v>
      </c>
      <c r="K52" s="176">
        <v>20000000</v>
      </c>
      <c r="L52" s="177"/>
      <c r="M52" s="270"/>
      <c r="N52" s="179">
        <f t="shared" si="18"/>
        <v>0</v>
      </c>
      <c r="O52" s="241"/>
      <c r="P52" s="241">
        <v>25000000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I.1.1.2.23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496</v>
      </c>
      <c r="D53" s="332"/>
      <c r="E53" s="332" t="s">
        <v>427</v>
      </c>
      <c r="F53" s="332" t="s">
        <v>401</v>
      </c>
      <c r="G53" s="332">
        <v>613.49693251533745</v>
      </c>
      <c r="H53" s="114" t="s">
        <v>398</v>
      </c>
      <c r="I53" s="176">
        <f t="shared" si="16"/>
        <v>0</v>
      </c>
      <c r="J53" s="179">
        <f t="shared" si="17"/>
        <v>0</v>
      </c>
      <c r="K53" s="176">
        <v>15357142.857142856</v>
      </c>
      <c r="L53" s="177"/>
      <c r="M53" s="270"/>
      <c r="N53" s="179">
        <f t="shared" si="18"/>
        <v>0</v>
      </c>
      <c r="O53" s="241"/>
      <c r="P53" s="241">
        <v>666666.66666666663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I.1.1.2.24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497</v>
      </c>
      <c r="D54" s="332"/>
      <c r="E54" s="332" t="s">
        <v>467</v>
      </c>
      <c r="F54" s="332" t="s">
        <v>468</v>
      </c>
      <c r="G54" s="332">
        <v>21257.668711656443</v>
      </c>
      <c r="H54" s="114" t="s">
        <v>399</v>
      </c>
      <c r="I54" s="176">
        <f t="shared" si="16"/>
        <v>0</v>
      </c>
      <c r="J54" s="179">
        <f t="shared" si="17"/>
        <v>0</v>
      </c>
      <c r="K54" s="176">
        <v>8142857.1428571427</v>
      </c>
      <c r="L54" s="177"/>
      <c r="M54" s="270"/>
      <c r="N54" s="179">
        <f t="shared" si="18"/>
        <v>0</v>
      </c>
      <c r="O54" s="241"/>
      <c r="P54" s="241">
        <v>23100000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I.1.1.2.25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498</v>
      </c>
      <c r="D55" s="332"/>
      <c r="E55" s="332" t="s">
        <v>469</v>
      </c>
      <c r="F55" s="332" t="s">
        <v>470</v>
      </c>
      <c r="G55" s="332">
        <v>9202.4539877300613</v>
      </c>
      <c r="H55" s="114" t="s">
        <v>400</v>
      </c>
      <c r="I55" s="176">
        <f t="shared" si="16"/>
        <v>0</v>
      </c>
      <c r="J55" s="179">
        <f t="shared" si="17"/>
        <v>0</v>
      </c>
      <c r="K55" s="176">
        <v>150000000</v>
      </c>
      <c r="L55" s="177"/>
      <c r="M55" s="270"/>
      <c r="N55" s="179">
        <f t="shared" si="18"/>
        <v>0</v>
      </c>
      <c r="O55" s="241"/>
      <c r="P55" s="241">
        <v>10000000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I.1.1.2.26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499</v>
      </c>
      <c r="D56" s="332"/>
      <c r="E56" s="332" t="s">
        <v>428</v>
      </c>
      <c r="F56" s="332" t="s">
        <v>471</v>
      </c>
      <c r="G56" s="332">
        <v>18404.907975460123</v>
      </c>
      <c r="H56" s="114" t="s">
        <v>401</v>
      </c>
      <c r="I56" s="176">
        <f t="shared" si="16"/>
        <v>0</v>
      </c>
      <c r="J56" s="179">
        <f t="shared" si="17"/>
        <v>0</v>
      </c>
      <c r="K56" s="176">
        <v>0</v>
      </c>
      <c r="L56" s="177"/>
      <c r="M56" s="270"/>
      <c r="N56" s="179">
        <f t="shared" si="18"/>
        <v>0</v>
      </c>
      <c r="O56" s="241"/>
      <c r="P56" s="241">
        <v>20000000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I.1.1.2.27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500</v>
      </c>
      <c r="D57" s="332"/>
      <c r="E57" s="332" t="s">
        <v>472</v>
      </c>
      <c r="F57" s="332" t="s">
        <v>402</v>
      </c>
      <c r="G57" s="332">
        <v>13190.184049079755</v>
      </c>
      <c r="H57" s="114" t="s">
        <v>468</v>
      </c>
      <c r="I57" s="176">
        <f t="shared" si="16"/>
        <v>0</v>
      </c>
      <c r="J57" s="179">
        <f t="shared" si="17"/>
        <v>0</v>
      </c>
      <c r="K57" s="176">
        <v>44400000</v>
      </c>
      <c r="L57" s="177"/>
      <c r="M57" s="270"/>
      <c r="N57" s="179">
        <f t="shared" si="18"/>
        <v>0</v>
      </c>
      <c r="O57" s="241"/>
      <c r="P57" s="241">
        <v>15357142.857142856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I.1.1.2.28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501</v>
      </c>
      <c r="D58" s="332">
        <v>1.6</v>
      </c>
      <c r="E58" s="332" t="s">
        <v>429</v>
      </c>
      <c r="F58" s="332"/>
      <c r="G58" s="332">
        <v>6993.8650306748468</v>
      </c>
      <c r="H58" s="114" t="s">
        <v>470</v>
      </c>
      <c r="I58" s="176">
        <f t="shared" si="16"/>
        <v>0</v>
      </c>
      <c r="J58" s="179">
        <f t="shared" si="17"/>
        <v>0</v>
      </c>
      <c r="K58" s="176">
        <v>10000000</v>
      </c>
      <c r="L58" s="177"/>
      <c r="M58" s="270"/>
      <c r="N58" s="179">
        <f t="shared" si="18"/>
        <v>0</v>
      </c>
      <c r="O58" s="241"/>
      <c r="P58" s="241">
        <v>8142857.1428571427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I.1.1.2.29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358</v>
      </c>
      <c r="D59" s="332"/>
      <c r="E59" s="332" t="s">
        <v>430</v>
      </c>
      <c r="F59" s="332" t="s">
        <v>403</v>
      </c>
      <c r="G59" s="332">
        <v>13905.93047034765</v>
      </c>
      <c r="H59" s="114" t="s">
        <v>402</v>
      </c>
      <c r="I59" s="176">
        <f t="shared" si="16"/>
        <v>0</v>
      </c>
      <c r="J59" s="179">
        <f t="shared" si="17"/>
        <v>0</v>
      </c>
      <c r="K59" s="176">
        <v>12576923.076923078</v>
      </c>
      <c r="L59" s="177"/>
      <c r="M59" s="270"/>
      <c r="N59" s="179">
        <f t="shared" si="18"/>
        <v>0</v>
      </c>
      <c r="O59" s="241"/>
      <c r="P59" s="241">
        <v>0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I.1.1.1.70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/>
      <c r="D60" s="332"/>
      <c r="E60" s="332"/>
      <c r="F60" s="332"/>
      <c r="G60" s="332">
        <v>20858.8957055215</v>
      </c>
      <c r="H60" s="114" t="s">
        <v>472</v>
      </c>
      <c r="I60" s="176"/>
      <c r="J60" s="179"/>
      <c r="K60" s="176"/>
      <c r="L60" s="177"/>
      <c r="M60" s="270"/>
      <c r="N60" s="179"/>
      <c r="O60" s="241"/>
      <c r="P60" s="241">
        <v>22200000</v>
      </c>
      <c r="Q60" s="179"/>
      <c r="R60" s="241"/>
      <c r="S60" s="241"/>
      <c r="T60" s="179"/>
      <c r="U60" s="241"/>
      <c r="V60" s="241"/>
      <c r="W60" s="179"/>
      <c r="X60" s="241"/>
      <c r="Y60" s="241"/>
      <c r="Z60" s="179"/>
      <c r="AA60" s="241"/>
      <c r="AB60" s="241"/>
      <c r="AC60" s="176"/>
      <c r="AD60" s="177"/>
      <c r="AE60" s="178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/>
      <c r="D61" s="332"/>
      <c r="E61" s="332"/>
      <c r="F61" s="332"/>
      <c r="G61" s="332">
        <v>10030.6748466258</v>
      </c>
      <c r="H61" s="114" t="s">
        <v>404</v>
      </c>
      <c r="I61" s="176"/>
      <c r="J61" s="179"/>
      <c r="K61" s="176"/>
      <c r="L61" s="177"/>
      <c r="M61" s="270"/>
      <c r="N61" s="179"/>
      <c r="O61" s="241"/>
      <c r="P61" s="241">
        <v>12576923.076923078</v>
      </c>
      <c r="Q61" s="179"/>
      <c r="R61" s="241"/>
      <c r="S61" s="241"/>
      <c r="T61" s="179"/>
      <c r="U61" s="241"/>
      <c r="V61" s="241"/>
      <c r="W61" s="179"/>
      <c r="X61" s="241"/>
      <c r="Y61" s="241"/>
      <c r="Z61" s="179"/>
      <c r="AA61" s="241"/>
      <c r="AB61" s="241"/>
      <c r="AC61" s="176"/>
      <c r="AD61" s="177"/>
      <c r="AE61" s="178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/>
      <c r="D62" s="332"/>
      <c r="E62" s="332"/>
      <c r="F62" s="332"/>
      <c r="G62" s="332">
        <v>10030.6748466258</v>
      </c>
      <c r="H62" s="114" t="s">
        <v>554</v>
      </c>
      <c r="I62" s="176"/>
      <c r="J62" s="179"/>
      <c r="K62" s="176"/>
      <c r="L62" s="177"/>
      <c r="M62" s="270"/>
      <c r="N62" s="179"/>
      <c r="O62" s="241"/>
      <c r="P62" s="241"/>
      <c r="Q62" s="179"/>
      <c r="R62" s="241"/>
      <c r="S62" s="241"/>
      <c r="T62" s="179"/>
      <c r="U62" s="241"/>
      <c r="V62" s="241"/>
      <c r="W62" s="179"/>
      <c r="X62" s="241"/>
      <c r="Y62" s="241"/>
      <c r="Z62" s="179"/>
      <c r="AA62" s="241"/>
      <c r="AB62" s="241"/>
      <c r="AC62" s="176"/>
      <c r="AD62" s="177"/>
      <c r="AE62" s="178"/>
      <c r="AF62" s="179"/>
      <c r="AG62" s="179"/>
      <c r="AH62" s="179"/>
      <c r="AI62" s="179"/>
      <c r="AJ62" s="179"/>
      <c r="AK62" s="179"/>
      <c r="AL62" s="179"/>
      <c r="AM62" s="179"/>
      <c r="AN62" s="179">
        <v>3000000</v>
      </c>
      <c r="AO62" s="179"/>
      <c r="AP62" s="179"/>
      <c r="AQ62" s="179"/>
      <c r="AR62" s="179"/>
      <c r="AS62" s="179">
        <v>7000000</v>
      </c>
      <c r="AT62" s="179"/>
      <c r="AU62" s="179"/>
      <c r="AV62" s="179">
        <v>5000000</v>
      </c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/>
      <c r="D63" s="332"/>
      <c r="E63" s="332"/>
      <c r="F63" s="332"/>
      <c r="G63" s="332"/>
      <c r="H63" s="114"/>
      <c r="I63" s="176"/>
      <c r="J63" s="179"/>
      <c r="K63" s="176"/>
      <c r="L63" s="177"/>
      <c r="M63" s="270"/>
      <c r="N63" s="179"/>
      <c r="O63" s="241"/>
      <c r="P63" s="241"/>
      <c r="Q63" s="179"/>
      <c r="R63" s="241"/>
      <c r="S63" s="241"/>
      <c r="T63" s="179"/>
      <c r="U63" s="241"/>
      <c r="V63" s="241"/>
      <c r="W63" s="179"/>
      <c r="X63" s="241"/>
      <c r="Y63" s="241"/>
      <c r="Z63" s="179"/>
      <c r="AA63" s="241"/>
      <c r="AB63" s="241"/>
      <c r="AC63" s="176"/>
      <c r="AD63" s="177"/>
      <c r="AE63" s="178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/>
      <c r="D64" s="332"/>
      <c r="E64" s="332"/>
      <c r="F64" s="332"/>
      <c r="G64" s="332"/>
      <c r="H64" s="114"/>
      <c r="I64" s="286"/>
      <c r="J64" s="261"/>
      <c r="K64" s="176"/>
      <c r="L64" s="177"/>
      <c r="M64" s="270"/>
      <c r="N64" s="179"/>
      <c r="O64" s="241"/>
      <c r="P64" s="241"/>
      <c r="Q64" s="179"/>
      <c r="R64" s="241"/>
      <c r="S64" s="241"/>
      <c r="T64" s="179"/>
      <c r="U64" s="241"/>
      <c r="V64" s="241"/>
      <c r="W64" s="179"/>
      <c r="X64" s="241"/>
      <c r="Y64" s="241"/>
      <c r="Z64" s="179"/>
      <c r="AA64" s="241"/>
      <c r="AB64" s="241"/>
      <c r="AC64" s="176"/>
      <c r="AD64" s="177"/>
      <c r="AE64" s="178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18"/>
      <c r="D65" s="333"/>
      <c r="E65" s="333"/>
      <c r="F65" s="333"/>
      <c r="G65" s="333"/>
      <c r="H65" s="119"/>
      <c r="I65" s="180"/>
      <c r="J65" s="260"/>
      <c r="K65" s="180"/>
      <c r="L65" s="177"/>
      <c r="M65" s="271"/>
      <c r="N65" s="181"/>
      <c r="O65" s="242"/>
      <c r="P65" s="242"/>
      <c r="Q65" s="181"/>
      <c r="R65" s="242"/>
      <c r="S65" s="242"/>
      <c r="T65" s="181"/>
      <c r="U65" s="242"/>
      <c r="V65" s="242"/>
      <c r="W65" s="181"/>
      <c r="X65" s="242"/>
      <c r="Y65" s="242"/>
      <c r="Z65" s="181"/>
      <c r="AA65" s="242"/>
      <c r="AB65" s="242"/>
      <c r="AC65" s="182"/>
      <c r="AD65" s="177"/>
      <c r="AE65" s="183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283"/>
    </row>
    <row r="66" spans="1:63">
      <c r="C66" s="97"/>
      <c r="D66" s="330"/>
      <c r="E66" s="330"/>
      <c r="F66" s="330"/>
      <c r="G66" s="330"/>
      <c r="H66" s="98"/>
      <c r="I66" s="287"/>
      <c r="J66" s="262"/>
      <c r="K66" s="176"/>
      <c r="L66" s="177"/>
      <c r="M66" s="270"/>
      <c r="N66" s="179"/>
      <c r="O66" s="241"/>
      <c r="P66" s="241"/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 s="125" customFormat="1">
      <c r="A67" s="123"/>
      <c r="B67" s="123"/>
      <c r="C67" s="115" t="s">
        <v>17</v>
      </c>
      <c r="D67" s="334"/>
      <c r="E67" s="334"/>
      <c r="F67" s="334"/>
      <c r="G67" s="334"/>
      <c r="H67" s="113" t="s">
        <v>18</v>
      </c>
      <c r="I67" s="168">
        <f t="shared" ref="I67:I79" si="24">SUMIFS($N67:$AC67,$N$4:$AC$4,"W*")</f>
        <v>0</v>
      </c>
      <c r="J67" s="171">
        <f t="shared" ref="J67:J79" si="25">SUMIFS($N67:$AC67,$N$4:$AC$4,"F*")</f>
        <v>0</v>
      </c>
      <c r="K67" s="168">
        <f t="shared" ref="K67:K79" si="26">SUMIFS($N67:$AC67,$N$4:$AC$4,"B*")</f>
        <v>0</v>
      </c>
      <c r="L67" s="169"/>
      <c r="M67" s="268"/>
      <c r="N67" s="171">
        <f t="shared" ref="N67:N79" si="27">SUMIFS($AF67:$BJ67,$AF$3:$BJ$3,N$3)</f>
        <v>0</v>
      </c>
      <c r="O67" s="240">
        <f>SUM(O68:O69)</f>
        <v>0</v>
      </c>
      <c r="P67" s="240">
        <f>SUM(P68:P69)</f>
        <v>0</v>
      </c>
      <c r="Q67" s="171">
        <f t="shared" ref="Q67:Q79" si="28">SUMIFS($AF67:$BJ67,$AF$3:$BJ$3,Q$3)</f>
        <v>0</v>
      </c>
      <c r="R67" s="240">
        <f>SUM(R68:R69)</f>
        <v>0</v>
      </c>
      <c r="S67" s="240">
        <f>SUM(S68:S69)</f>
        <v>0</v>
      </c>
      <c r="T67" s="171">
        <f t="shared" ref="T67:T79" si="29">SUMIFS($AF67:$BJ67,$AF$3:$BJ$3,T$3)</f>
        <v>0</v>
      </c>
      <c r="U67" s="240">
        <f>SUM(U68:U69)</f>
        <v>0</v>
      </c>
      <c r="V67" s="240">
        <f>SUM(V68:V69)</f>
        <v>0</v>
      </c>
      <c r="W67" s="171">
        <f t="shared" ref="W67:W79" si="30">SUMIFS($AF67:$BJ67,$AF$3:$BJ$3,W$3)</f>
        <v>0</v>
      </c>
      <c r="X67" s="240">
        <f>SUM(X68:X69)</f>
        <v>0</v>
      </c>
      <c r="Y67" s="240">
        <f>SUM(Y68:Y69)</f>
        <v>0</v>
      </c>
      <c r="Z67" s="171">
        <f t="shared" ref="Z67:Z79" si="31">SUMIFS($AF67:$BJ67,$AF$3:$BJ$3,Z$3)</f>
        <v>0</v>
      </c>
      <c r="AA67" s="240">
        <f>SUM(AA68:AA69)</f>
        <v>0</v>
      </c>
      <c r="AB67" s="240">
        <f>SUM(AB68:AB69)</f>
        <v>0</v>
      </c>
      <c r="AC67" s="168"/>
      <c r="AD67" s="169"/>
      <c r="AE67" s="170" t="str">
        <f t="shared" ref="AE67:AE79" si="32">C67</f>
        <v>II</v>
      </c>
      <c r="AF67" s="171">
        <f>SUBTOTAL(9,AF68:AF69)</f>
        <v>0</v>
      </c>
      <c r="AG67" s="171">
        <f t="shared" ref="AG67:BJ67" si="33">SUBTOTAL(9,AG68:AG69)</f>
        <v>0</v>
      </c>
      <c r="AH67" s="171">
        <f t="shared" si="33"/>
        <v>0</v>
      </c>
      <c r="AI67" s="171">
        <f t="shared" si="33"/>
        <v>0</v>
      </c>
      <c r="AJ67" s="171">
        <f t="shared" si="33"/>
        <v>0</v>
      </c>
      <c r="AK67" s="171">
        <f t="shared" si="33"/>
        <v>0</v>
      </c>
      <c r="AL67" s="171">
        <f t="shared" si="33"/>
        <v>0</v>
      </c>
      <c r="AM67" s="171">
        <f t="shared" si="33"/>
        <v>0</v>
      </c>
      <c r="AN67" s="171">
        <f t="shared" si="33"/>
        <v>0</v>
      </c>
      <c r="AO67" s="171">
        <f t="shared" si="33"/>
        <v>0</v>
      </c>
      <c r="AP67" s="171">
        <f t="shared" si="33"/>
        <v>0</v>
      </c>
      <c r="AQ67" s="171">
        <f t="shared" si="33"/>
        <v>0</v>
      </c>
      <c r="AR67" s="171">
        <f t="shared" si="33"/>
        <v>0</v>
      </c>
      <c r="AS67" s="171">
        <f t="shared" si="33"/>
        <v>0</v>
      </c>
      <c r="AT67" s="171">
        <f t="shared" si="33"/>
        <v>0</v>
      </c>
      <c r="AU67" s="171">
        <f t="shared" si="33"/>
        <v>0</v>
      </c>
      <c r="AV67" s="171">
        <f t="shared" si="33"/>
        <v>0</v>
      </c>
      <c r="AW67" s="171">
        <f t="shared" si="33"/>
        <v>0</v>
      </c>
      <c r="AX67" s="171">
        <f t="shared" si="33"/>
        <v>0</v>
      </c>
      <c r="AY67" s="171">
        <f t="shared" si="33"/>
        <v>0</v>
      </c>
      <c r="AZ67" s="171">
        <f t="shared" si="33"/>
        <v>0</v>
      </c>
      <c r="BA67" s="171">
        <f t="shared" si="33"/>
        <v>0</v>
      </c>
      <c r="BB67" s="171">
        <f t="shared" si="33"/>
        <v>0</v>
      </c>
      <c r="BC67" s="171">
        <f t="shared" si="33"/>
        <v>0</v>
      </c>
      <c r="BD67" s="171">
        <f t="shared" si="33"/>
        <v>0</v>
      </c>
      <c r="BE67" s="171">
        <f t="shared" si="33"/>
        <v>0</v>
      </c>
      <c r="BF67" s="171">
        <f t="shared" si="33"/>
        <v>0</v>
      </c>
      <c r="BG67" s="171">
        <f t="shared" si="33"/>
        <v>0</v>
      </c>
      <c r="BH67" s="171">
        <f t="shared" si="33"/>
        <v>0</v>
      </c>
      <c r="BI67" s="171">
        <f t="shared" si="33"/>
        <v>0</v>
      </c>
      <c r="BJ67" s="171">
        <f t="shared" si="33"/>
        <v>0</v>
      </c>
      <c r="BK67" s="277"/>
    </row>
    <row r="68" spans="1:63" s="126" customFormat="1">
      <c r="A68" s="120"/>
      <c r="B68" s="120"/>
      <c r="C68" s="121" t="s">
        <v>249</v>
      </c>
      <c r="D68" s="329"/>
      <c r="E68" s="329"/>
      <c r="F68" s="329"/>
      <c r="G68" s="329"/>
      <c r="H68" s="122" t="s">
        <v>34</v>
      </c>
      <c r="I68" s="172">
        <f t="shared" si="24"/>
        <v>0</v>
      </c>
      <c r="J68" s="175">
        <f t="shared" si="25"/>
        <v>0</v>
      </c>
      <c r="K68" s="172">
        <f t="shared" si="26"/>
        <v>0</v>
      </c>
      <c r="L68" s="173"/>
      <c r="M68" s="269"/>
      <c r="N68" s="175">
        <f t="shared" si="27"/>
        <v>0</v>
      </c>
      <c r="O68" s="175">
        <f>SUMIFS(O72:O79,$H72:$H79,$H68)</f>
        <v>0</v>
      </c>
      <c r="P68" s="175">
        <f>SUMIFS(P72:P79,$H72:$H79,$H68)</f>
        <v>0</v>
      </c>
      <c r="Q68" s="175">
        <f t="shared" si="28"/>
        <v>0</v>
      </c>
      <c r="R68" s="175">
        <f>SUMIFS(R72:R79,$H72:$H79,$H68)</f>
        <v>0</v>
      </c>
      <c r="S68" s="175">
        <f>SUMIFS(S72:S79,$H72:$H79,$H68)</f>
        <v>0</v>
      </c>
      <c r="T68" s="175">
        <f t="shared" si="29"/>
        <v>0</v>
      </c>
      <c r="U68" s="175">
        <f>SUMIFS(U72:U79,$H72:$H79,$H68)</f>
        <v>0</v>
      </c>
      <c r="V68" s="175">
        <f>SUMIFS(V72:V79,$H72:$H79,$H68)</f>
        <v>0</v>
      </c>
      <c r="W68" s="175">
        <f t="shared" si="30"/>
        <v>0</v>
      </c>
      <c r="X68" s="175">
        <f>SUMIFS(X72:X79,$H72:$H79,$H68)</f>
        <v>0</v>
      </c>
      <c r="Y68" s="175">
        <f>SUMIFS(Y72:Y79,$H72:$H79,$H68)</f>
        <v>0</v>
      </c>
      <c r="Z68" s="175">
        <f t="shared" si="31"/>
        <v>0</v>
      </c>
      <c r="AA68" s="175">
        <f>SUMIFS(AA72:AA79,$H72:$H79,$H68)</f>
        <v>0</v>
      </c>
      <c r="AB68" s="175">
        <f>SUMIFS(AB72:AB79,$H72:$H79,$H68)</f>
        <v>0</v>
      </c>
      <c r="AC68" s="172"/>
      <c r="AD68" s="173"/>
      <c r="AE68" s="174" t="str">
        <f t="shared" si="32"/>
        <v>II.DC</v>
      </c>
      <c r="AF68" s="175">
        <f t="shared" ref="AF68:BJ68" si="34">SUMIFS(AF72:AF80,$H72:$H80,$H68)</f>
        <v>0</v>
      </c>
      <c r="AG68" s="175">
        <f t="shared" si="34"/>
        <v>0</v>
      </c>
      <c r="AH68" s="175">
        <f t="shared" si="34"/>
        <v>0</v>
      </c>
      <c r="AI68" s="175">
        <f t="shared" si="34"/>
        <v>0</v>
      </c>
      <c r="AJ68" s="175">
        <f t="shared" si="34"/>
        <v>0</v>
      </c>
      <c r="AK68" s="175">
        <f t="shared" si="34"/>
        <v>0</v>
      </c>
      <c r="AL68" s="175">
        <f t="shared" si="34"/>
        <v>0</v>
      </c>
      <c r="AM68" s="175">
        <f t="shared" si="34"/>
        <v>0</v>
      </c>
      <c r="AN68" s="175">
        <f t="shared" si="34"/>
        <v>0</v>
      </c>
      <c r="AO68" s="175">
        <f t="shared" si="34"/>
        <v>0</v>
      </c>
      <c r="AP68" s="175">
        <f t="shared" si="34"/>
        <v>0</v>
      </c>
      <c r="AQ68" s="175">
        <f t="shared" si="34"/>
        <v>0</v>
      </c>
      <c r="AR68" s="175">
        <f t="shared" si="34"/>
        <v>0</v>
      </c>
      <c r="AS68" s="175">
        <f t="shared" si="34"/>
        <v>0</v>
      </c>
      <c r="AT68" s="175">
        <f t="shared" si="34"/>
        <v>0</v>
      </c>
      <c r="AU68" s="175">
        <f t="shared" si="34"/>
        <v>0</v>
      </c>
      <c r="AV68" s="175">
        <f t="shared" si="34"/>
        <v>0</v>
      </c>
      <c r="AW68" s="175">
        <f t="shared" si="34"/>
        <v>0</v>
      </c>
      <c r="AX68" s="175">
        <f t="shared" si="34"/>
        <v>0</v>
      </c>
      <c r="AY68" s="175">
        <f t="shared" si="34"/>
        <v>0</v>
      </c>
      <c r="AZ68" s="175">
        <f t="shared" si="34"/>
        <v>0</v>
      </c>
      <c r="BA68" s="175">
        <f t="shared" si="34"/>
        <v>0</v>
      </c>
      <c r="BB68" s="175">
        <f t="shared" si="34"/>
        <v>0</v>
      </c>
      <c r="BC68" s="175">
        <f t="shared" si="34"/>
        <v>0</v>
      </c>
      <c r="BD68" s="175">
        <f t="shared" si="34"/>
        <v>0</v>
      </c>
      <c r="BE68" s="175">
        <f t="shared" si="34"/>
        <v>0</v>
      </c>
      <c r="BF68" s="175">
        <f t="shared" si="34"/>
        <v>0</v>
      </c>
      <c r="BG68" s="175">
        <f t="shared" si="34"/>
        <v>0</v>
      </c>
      <c r="BH68" s="175">
        <f t="shared" si="34"/>
        <v>0</v>
      </c>
      <c r="BI68" s="175">
        <f t="shared" si="34"/>
        <v>0</v>
      </c>
      <c r="BJ68" s="175">
        <f t="shared" si="34"/>
        <v>0</v>
      </c>
      <c r="BK68" s="278"/>
    </row>
    <row r="69" spans="1:63" s="126" customFormat="1">
      <c r="A69" s="120"/>
      <c r="B69" s="120"/>
      <c r="C69" s="121" t="s">
        <v>250</v>
      </c>
      <c r="D69" s="329"/>
      <c r="E69" s="329"/>
      <c r="F69" s="329"/>
      <c r="G69" s="329"/>
      <c r="H69" s="122" t="s">
        <v>32</v>
      </c>
      <c r="I69" s="172">
        <f t="shared" si="24"/>
        <v>0</v>
      </c>
      <c r="J69" s="175">
        <f t="shared" si="25"/>
        <v>0</v>
      </c>
      <c r="K69" s="172">
        <f t="shared" si="26"/>
        <v>0</v>
      </c>
      <c r="L69" s="173"/>
      <c r="M69" s="269"/>
      <c r="N69" s="175">
        <f t="shared" si="27"/>
        <v>0</v>
      </c>
      <c r="O69" s="175">
        <f>SUMIFS(O72:O79,$H72:$H79,$H69)</f>
        <v>0</v>
      </c>
      <c r="P69" s="175">
        <f>SUMIFS(P72:P79,$H72:$H79,$H69)</f>
        <v>0</v>
      </c>
      <c r="Q69" s="175">
        <f t="shared" si="28"/>
        <v>0</v>
      </c>
      <c r="R69" s="175">
        <f>SUMIFS(R72:R79,$H72:$H79,$H69)</f>
        <v>0</v>
      </c>
      <c r="S69" s="175">
        <f>SUMIFS(S72:S79,$H72:$H79,$H69)</f>
        <v>0</v>
      </c>
      <c r="T69" s="175">
        <f t="shared" si="29"/>
        <v>0</v>
      </c>
      <c r="U69" s="175">
        <f>SUMIFS(U72:U79,$H72:$H79,$H69)</f>
        <v>0</v>
      </c>
      <c r="V69" s="175">
        <f>SUMIFS(V72:V79,$H72:$H79,$H69)</f>
        <v>0</v>
      </c>
      <c r="W69" s="175">
        <f t="shared" si="30"/>
        <v>0</v>
      </c>
      <c r="X69" s="175">
        <f>SUMIFS(X72:X79,$H72:$H79,$H69)</f>
        <v>0</v>
      </c>
      <c r="Y69" s="175">
        <f>SUMIFS(Y72:Y79,$H72:$H79,$H69)</f>
        <v>0</v>
      </c>
      <c r="Z69" s="175">
        <f t="shared" si="31"/>
        <v>0</v>
      </c>
      <c r="AA69" s="175">
        <f>SUMIFS(AA72:AA79,$H72:$H79,$H69)</f>
        <v>0</v>
      </c>
      <c r="AB69" s="175">
        <f>SUMIFS(AB72:AB79,$H72:$H79,$H69)</f>
        <v>0</v>
      </c>
      <c r="AC69" s="172"/>
      <c r="AD69" s="173"/>
      <c r="AE69" s="174" t="str">
        <f t="shared" si="32"/>
        <v>II.IC</v>
      </c>
      <c r="AF69" s="175">
        <f t="shared" ref="AF69:BJ69" si="35">SUMIFS(AF72:AF80,$H72:$H80,$H69)</f>
        <v>0</v>
      </c>
      <c r="AG69" s="175">
        <f t="shared" si="35"/>
        <v>0</v>
      </c>
      <c r="AH69" s="175">
        <f t="shared" si="35"/>
        <v>0</v>
      </c>
      <c r="AI69" s="175">
        <f t="shared" si="35"/>
        <v>0</v>
      </c>
      <c r="AJ69" s="175">
        <f t="shared" si="35"/>
        <v>0</v>
      </c>
      <c r="AK69" s="175">
        <f t="shared" si="35"/>
        <v>0</v>
      </c>
      <c r="AL69" s="175">
        <f t="shared" si="35"/>
        <v>0</v>
      </c>
      <c r="AM69" s="175">
        <f t="shared" si="35"/>
        <v>0</v>
      </c>
      <c r="AN69" s="175">
        <f t="shared" si="35"/>
        <v>0</v>
      </c>
      <c r="AO69" s="175">
        <f t="shared" si="35"/>
        <v>0</v>
      </c>
      <c r="AP69" s="175">
        <f t="shared" si="35"/>
        <v>0</v>
      </c>
      <c r="AQ69" s="175">
        <f t="shared" si="35"/>
        <v>0</v>
      </c>
      <c r="AR69" s="175">
        <f t="shared" si="35"/>
        <v>0</v>
      </c>
      <c r="AS69" s="175">
        <f t="shared" si="35"/>
        <v>0</v>
      </c>
      <c r="AT69" s="175">
        <f t="shared" si="35"/>
        <v>0</v>
      </c>
      <c r="AU69" s="175">
        <f t="shared" si="35"/>
        <v>0</v>
      </c>
      <c r="AV69" s="175">
        <f t="shared" si="35"/>
        <v>0</v>
      </c>
      <c r="AW69" s="175">
        <f t="shared" si="35"/>
        <v>0</v>
      </c>
      <c r="AX69" s="175">
        <f t="shared" si="35"/>
        <v>0</v>
      </c>
      <c r="AY69" s="175">
        <f t="shared" si="35"/>
        <v>0</v>
      </c>
      <c r="AZ69" s="175">
        <f t="shared" si="35"/>
        <v>0</v>
      </c>
      <c r="BA69" s="175">
        <f t="shared" si="35"/>
        <v>0</v>
      </c>
      <c r="BB69" s="175">
        <f t="shared" si="35"/>
        <v>0</v>
      </c>
      <c r="BC69" s="175">
        <f t="shared" si="35"/>
        <v>0</v>
      </c>
      <c r="BD69" s="175">
        <f t="shared" si="35"/>
        <v>0</v>
      </c>
      <c r="BE69" s="175">
        <f t="shared" si="35"/>
        <v>0</v>
      </c>
      <c r="BF69" s="175">
        <f t="shared" si="35"/>
        <v>0</v>
      </c>
      <c r="BG69" s="175">
        <f t="shared" si="35"/>
        <v>0</v>
      </c>
      <c r="BH69" s="175">
        <f t="shared" si="35"/>
        <v>0</v>
      </c>
      <c r="BI69" s="175">
        <f t="shared" si="35"/>
        <v>0</v>
      </c>
      <c r="BJ69" s="175">
        <f t="shared" si="35"/>
        <v>0</v>
      </c>
      <c r="BK69" s="278"/>
    </row>
    <row r="70" spans="1:63" s="125" customFormat="1">
      <c r="A70" s="123"/>
      <c r="B70" s="123"/>
      <c r="C70" s="97" t="s">
        <v>68</v>
      </c>
      <c r="D70" s="330"/>
      <c r="E70" s="330"/>
      <c r="F70" s="330"/>
      <c r="G70" s="330"/>
      <c r="H70" s="98" t="s">
        <v>258</v>
      </c>
      <c r="I70" s="168">
        <f t="shared" si="24"/>
        <v>0</v>
      </c>
      <c r="J70" s="171">
        <f t="shared" si="25"/>
        <v>0</v>
      </c>
      <c r="K70" s="168">
        <f t="shared" si="26"/>
        <v>0</v>
      </c>
      <c r="L70" s="169"/>
      <c r="M70" s="268"/>
      <c r="N70" s="179">
        <f t="shared" si="27"/>
        <v>0</v>
      </c>
      <c r="O70" s="240">
        <f>SUBTOTAL(9,O71:O79)</f>
        <v>0</v>
      </c>
      <c r="P70" s="240">
        <f>SUBTOTAL(9,P71:P79)</f>
        <v>0</v>
      </c>
      <c r="Q70" s="171">
        <f t="shared" si="28"/>
        <v>0</v>
      </c>
      <c r="R70" s="240">
        <f>SUBTOTAL(9,R71:R79)</f>
        <v>0</v>
      </c>
      <c r="S70" s="240">
        <f>SUBTOTAL(9,S71:S79)</f>
        <v>0</v>
      </c>
      <c r="T70" s="171">
        <f t="shared" si="29"/>
        <v>0</v>
      </c>
      <c r="U70" s="240">
        <f>SUBTOTAL(9,U71:U79)</f>
        <v>0</v>
      </c>
      <c r="V70" s="240">
        <f>SUBTOTAL(9,V71:V79)</f>
        <v>0</v>
      </c>
      <c r="W70" s="171">
        <f t="shared" si="30"/>
        <v>0</v>
      </c>
      <c r="X70" s="240">
        <f>SUBTOTAL(9,X71:X79)</f>
        <v>0</v>
      </c>
      <c r="Y70" s="240">
        <f>SUBTOTAL(9,Y71:Y79)</f>
        <v>0</v>
      </c>
      <c r="Z70" s="171">
        <f t="shared" si="31"/>
        <v>0</v>
      </c>
      <c r="AA70" s="240">
        <f>SUBTOTAL(9,AA71:AA79)</f>
        <v>0</v>
      </c>
      <c r="AB70" s="240">
        <f>SUBTOTAL(9,AB71:AB79)</f>
        <v>0</v>
      </c>
      <c r="AC70" s="168"/>
      <c r="AD70" s="169"/>
      <c r="AE70" s="170" t="str">
        <f t="shared" si="32"/>
        <v>II.1</v>
      </c>
      <c r="AF70" s="171">
        <f>SUBTOTAL(9,AF71:AF79)</f>
        <v>0</v>
      </c>
      <c r="AG70" s="171">
        <f t="shared" ref="AG70:BJ70" si="36">SUBTOTAL(9,AG71:AG79)</f>
        <v>0</v>
      </c>
      <c r="AH70" s="171">
        <f t="shared" si="36"/>
        <v>0</v>
      </c>
      <c r="AI70" s="171">
        <f t="shared" si="36"/>
        <v>0</v>
      </c>
      <c r="AJ70" s="171">
        <f t="shared" si="36"/>
        <v>0</v>
      </c>
      <c r="AK70" s="171">
        <f t="shared" si="36"/>
        <v>0</v>
      </c>
      <c r="AL70" s="171">
        <f t="shared" si="36"/>
        <v>0</v>
      </c>
      <c r="AM70" s="171">
        <f t="shared" si="36"/>
        <v>0</v>
      </c>
      <c r="AN70" s="171">
        <f t="shared" si="36"/>
        <v>0</v>
      </c>
      <c r="AO70" s="171">
        <f t="shared" si="36"/>
        <v>0</v>
      </c>
      <c r="AP70" s="171">
        <f t="shared" si="36"/>
        <v>0</v>
      </c>
      <c r="AQ70" s="171">
        <f t="shared" si="36"/>
        <v>0</v>
      </c>
      <c r="AR70" s="171">
        <f t="shared" si="36"/>
        <v>0</v>
      </c>
      <c r="AS70" s="171">
        <f t="shared" si="36"/>
        <v>0</v>
      </c>
      <c r="AT70" s="171">
        <f t="shared" si="36"/>
        <v>0</v>
      </c>
      <c r="AU70" s="171">
        <f t="shared" si="36"/>
        <v>0</v>
      </c>
      <c r="AV70" s="171">
        <f t="shared" si="36"/>
        <v>0</v>
      </c>
      <c r="AW70" s="171">
        <f t="shared" si="36"/>
        <v>0</v>
      </c>
      <c r="AX70" s="171">
        <f t="shared" si="36"/>
        <v>0</v>
      </c>
      <c r="AY70" s="171">
        <f t="shared" si="36"/>
        <v>0</v>
      </c>
      <c r="AZ70" s="171">
        <f t="shared" si="36"/>
        <v>0</v>
      </c>
      <c r="BA70" s="171">
        <f t="shared" si="36"/>
        <v>0</v>
      </c>
      <c r="BB70" s="171">
        <f t="shared" si="36"/>
        <v>0</v>
      </c>
      <c r="BC70" s="171">
        <f t="shared" si="36"/>
        <v>0</v>
      </c>
      <c r="BD70" s="171">
        <f t="shared" si="36"/>
        <v>0</v>
      </c>
      <c r="BE70" s="171">
        <f t="shared" si="36"/>
        <v>0</v>
      </c>
      <c r="BF70" s="171">
        <f t="shared" si="36"/>
        <v>0</v>
      </c>
      <c r="BG70" s="171">
        <f t="shared" si="36"/>
        <v>0</v>
      </c>
      <c r="BH70" s="171">
        <f t="shared" si="36"/>
        <v>0</v>
      </c>
      <c r="BI70" s="171">
        <f t="shared" si="36"/>
        <v>0</v>
      </c>
      <c r="BJ70" s="171">
        <f t="shared" si="36"/>
        <v>0</v>
      </c>
      <c r="BK70" s="277"/>
    </row>
    <row r="71" spans="1:63" s="125" customFormat="1">
      <c r="A71" s="123"/>
      <c r="B71" s="123"/>
      <c r="C71" s="97" t="s">
        <v>70</v>
      </c>
      <c r="D71" s="330"/>
      <c r="E71" s="330"/>
      <c r="F71" s="330"/>
      <c r="G71" s="330"/>
      <c r="H71" s="124"/>
      <c r="I71" s="168">
        <f t="shared" si="24"/>
        <v>0</v>
      </c>
      <c r="J71" s="171">
        <f t="shared" si="25"/>
        <v>0</v>
      </c>
      <c r="K71" s="168">
        <f t="shared" si="26"/>
        <v>0</v>
      </c>
      <c r="L71" s="169"/>
      <c r="M71" s="268"/>
      <c r="N71" s="171">
        <f t="shared" si="27"/>
        <v>0</v>
      </c>
      <c r="O71" s="240"/>
      <c r="P71" s="240"/>
      <c r="Q71" s="171">
        <f t="shared" si="28"/>
        <v>0</v>
      </c>
      <c r="R71" s="240"/>
      <c r="S71" s="240"/>
      <c r="T71" s="171">
        <f t="shared" si="29"/>
        <v>0</v>
      </c>
      <c r="U71" s="240"/>
      <c r="V71" s="240"/>
      <c r="W71" s="171">
        <f t="shared" si="30"/>
        <v>0</v>
      </c>
      <c r="X71" s="240"/>
      <c r="Y71" s="240"/>
      <c r="Z71" s="171">
        <f t="shared" si="31"/>
        <v>0</v>
      </c>
      <c r="AA71" s="240"/>
      <c r="AB71" s="240"/>
      <c r="AC71" s="168"/>
      <c r="AD71" s="169"/>
      <c r="AE71" s="170" t="str">
        <f t="shared" si="32"/>
        <v>II.1.1</v>
      </c>
      <c r="AF71" s="171"/>
      <c r="AG71" s="171"/>
      <c r="AH71" s="171"/>
      <c r="AI71" s="171"/>
      <c r="AJ71" s="171"/>
      <c r="AK71" s="171"/>
      <c r="AL71" s="171"/>
      <c r="AM71" s="171"/>
      <c r="AN71" s="171"/>
      <c r="AO71" s="171"/>
      <c r="AP71" s="171"/>
      <c r="AQ71" s="171"/>
      <c r="AR71" s="171"/>
      <c r="AS71" s="171"/>
      <c r="AT71" s="171"/>
      <c r="AU71" s="171"/>
      <c r="AV71" s="171"/>
      <c r="AW71" s="171"/>
      <c r="AX71" s="171"/>
      <c r="AY71" s="171"/>
      <c r="AZ71" s="171"/>
      <c r="BA71" s="171"/>
      <c r="BB71" s="171"/>
      <c r="BC71" s="171"/>
      <c r="BD71" s="171"/>
      <c r="BE71" s="171"/>
      <c r="BF71" s="171"/>
      <c r="BG71" s="171"/>
      <c r="BH71" s="171"/>
      <c r="BI71" s="171"/>
      <c r="BJ71" s="171"/>
      <c r="BK71" s="277"/>
    </row>
    <row r="72" spans="1:63" s="125" customFormat="1">
      <c r="A72" s="123"/>
      <c r="B72" s="123"/>
      <c r="C72" s="99" t="s">
        <v>71</v>
      </c>
      <c r="D72" s="331"/>
      <c r="E72" s="331"/>
      <c r="F72" s="331"/>
      <c r="G72" s="331"/>
      <c r="H72" s="100" t="s">
        <v>34</v>
      </c>
      <c r="I72" s="168">
        <f t="shared" si="24"/>
        <v>0</v>
      </c>
      <c r="J72" s="171">
        <f t="shared" si="25"/>
        <v>0</v>
      </c>
      <c r="K72" s="168">
        <f t="shared" si="26"/>
        <v>0</v>
      </c>
      <c r="L72" s="169"/>
      <c r="M72" s="268"/>
      <c r="N72" s="171">
        <f t="shared" si="27"/>
        <v>0</v>
      </c>
      <c r="O72" s="240">
        <f>SUBTOTAL(9,O73:O74)</f>
        <v>0</v>
      </c>
      <c r="P72" s="240">
        <f>SUBTOTAL(9,P73:P74)</f>
        <v>0</v>
      </c>
      <c r="Q72" s="171">
        <f t="shared" si="28"/>
        <v>0</v>
      </c>
      <c r="R72" s="240">
        <f>SUBTOTAL(9,R73:R74)</f>
        <v>0</v>
      </c>
      <c r="S72" s="240">
        <f>SUBTOTAL(9,S73:S74)</f>
        <v>0</v>
      </c>
      <c r="T72" s="171">
        <f t="shared" si="29"/>
        <v>0</v>
      </c>
      <c r="U72" s="240">
        <f>SUBTOTAL(9,U73:U74)</f>
        <v>0</v>
      </c>
      <c r="V72" s="240">
        <f>SUBTOTAL(9,V73:V74)</f>
        <v>0</v>
      </c>
      <c r="W72" s="171">
        <f t="shared" si="30"/>
        <v>0</v>
      </c>
      <c r="X72" s="240">
        <f>SUBTOTAL(9,X73:X74)</f>
        <v>0</v>
      </c>
      <c r="Y72" s="240">
        <f>SUBTOTAL(9,Y73:Y74)</f>
        <v>0</v>
      </c>
      <c r="Z72" s="171">
        <f t="shared" si="31"/>
        <v>0</v>
      </c>
      <c r="AA72" s="240">
        <f>SUBTOTAL(9,AA73:AA74)</f>
        <v>0</v>
      </c>
      <c r="AB72" s="240">
        <f>SUBTOTAL(9,AB73:AB74)</f>
        <v>0</v>
      </c>
      <c r="AC72" s="168"/>
      <c r="AD72" s="169"/>
      <c r="AE72" s="170" t="str">
        <f t="shared" si="32"/>
        <v>II.1.1.1</v>
      </c>
      <c r="AF72" s="171">
        <f t="shared" ref="AF72:BJ72" si="37">SUBTOTAL(9,AF73:AF74)</f>
        <v>0</v>
      </c>
      <c r="AG72" s="171">
        <f t="shared" si="37"/>
        <v>0</v>
      </c>
      <c r="AH72" s="171">
        <f t="shared" si="37"/>
        <v>0</v>
      </c>
      <c r="AI72" s="171">
        <f t="shared" si="37"/>
        <v>0</v>
      </c>
      <c r="AJ72" s="171">
        <f t="shared" si="37"/>
        <v>0</v>
      </c>
      <c r="AK72" s="171">
        <f t="shared" si="37"/>
        <v>0</v>
      </c>
      <c r="AL72" s="171">
        <f t="shared" si="37"/>
        <v>0</v>
      </c>
      <c r="AM72" s="171">
        <f t="shared" si="37"/>
        <v>0</v>
      </c>
      <c r="AN72" s="171">
        <f t="shared" si="37"/>
        <v>0</v>
      </c>
      <c r="AO72" s="171">
        <f t="shared" si="37"/>
        <v>0</v>
      </c>
      <c r="AP72" s="171">
        <f t="shared" si="37"/>
        <v>0</v>
      </c>
      <c r="AQ72" s="171">
        <f t="shared" si="37"/>
        <v>0</v>
      </c>
      <c r="AR72" s="171">
        <f t="shared" si="37"/>
        <v>0</v>
      </c>
      <c r="AS72" s="171">
        <f t="shared" si="37"/>
        <v>0</v>
      </c>
      <c r="AT72" s="171">
        <f t="shared" si="37"/>
        <v>0</v>
      </c>
      <c r="AU72" s="171">
        <f t="shared" si="37"/>
        <v>0</v>
      </c>
      <c r="AV72" s="171">
        <f t="shared" si="37"/>
        <v>0</v>
      </c>
      <c r="AW72" s="171">
        <f t="shared" si="37"/>
        <v>0</v>
      </c>
      <c r="AX72" s="171">
        <f t="shared" si="37"/>
        <v>0</v>
      </c>
      <c r="AY72" s="171">
        <f t="shared" si="37"/>
        <v>0</v>
      </c>
      <c r="AZ72" s="171">
        <f t="shared" si="37"/>
        <v>0</v>
      </c>
      <c r="BA72" s="171">
        <f t="shared" si="37"/>
        <v>0</v>
      </c>
      <c r="BB72" s="171">
        <f t="shared" si="37"/>
        <v>0</v>
      </c>
      <c r="BC72" s="171">
        <f t="shared" si="37"/>
        <v>0</v>
      </c>
      <c r="BD72" s="171">
        <f t="shared" si="37"/>
        <v>0</v>
      </c>
      <c r="BE72" s="171">
        <f t="shared" si="37"/>
        <v>0</v>
      </c>
      <c r="BF72" s="171">
        <f t="shared" si="37"/>
        <v>0</v>
      </c>
      <c r="BG72" s="171">
        <f t="shared" si="37"/>
        <v>0</v>
      </c>
      <c r="BH72" s="171">
        <f t="shared" si="37"/>
        <v>0</v>
      </c>
      <c r="BI72" s="171">
        <f t="shared" si="37"/>
        <v>0</v>
      </c>
      <c r="BJ72" s="171">
        <f t="shared" si="37"/>
        <v>0</v>
      </c>
      <c r="BK72" s="277"/>
    </row>
    <row r="73" spans="1:63">
      <c r="C73" s="101" t="s">
        <v>72</v>
      </c>
      <c r="D73" s="332"/>
      <c r="E73" s="332"/>
      <c r="F73" s="332"/>
      <c r="G73" s="332"/>
      <c r="H73" s="114" t="s">
        <v>36</v>
      </c>
      <c r="I73" s="176">
        <f t="shared" si="24"/>
        <v>0</v>
      </c>
      <c r="J73" s="179">
        <f t="shared" si="25"/>
        <v>0</v>
      </c>
      <c r="K73" s="176">
        <f t="shared" si="26"/>
        <v>0</v>
      </c>
      <c r="L73" s="177"/>
      <c r="M73" s="270"/>
      <c r="N73" s="179">
        <f t="shared" si="27"/>
        <v>0</v>
      </c>
      <c r="O73" s="241"/>
      <c r="P73" s="241"/>
      <c r="Q73" s="179">
        <f t="shared" si="28"/>
        <v>0</v>
      </c>
      <c r="R73" s="241"/>
      <c r="S73" s="241"/>
      <c r="T73" s="179">
        <f t="shared" si="29"/>
        <v>0</v>
      </c>
      <c r="U73" s="241"/>
      <c r="V73" s="241"/>
      <c r="W73" s="179">
        <f t="shared" si="30"/>
        <v>0</v>
      </c>
      <c r="X73" s="241"/>
      <c r="Y73" s="241"/>
      <c r="Z73" s="179">
        <f t="shared" si="31"/>
        <v>0</v>
      </c>
      <c r="AA73" s="241"/>
      <c r="AB73" s="241"/>
      <c r="AC73" s="176"/>
      <c r="AD73" s="177"/>
      <c r="AE73" s="178" t="str">
        <f t="shared" si="32"/>
        <v>II.1.1.1.1</v>
      </c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 t="s">
        <v>73</v>
      </c>
      <c r="D74" s="332"/>
      <c r="E74" s="332"/>
      <c r="F74" s="332"/>
      <c r="G74" s="332"/>
      <c r="H74" s="114" t="s">
        <v>44</v>
      </c>
      <c r="I74" s="176">
        <f t="shared" si="24"/>
        <v>0</v>
      </c>
      <c r="J74" s="179">
        <f t="shared" si="25"/>
        <v>0</v>
      </c>
      <c r="K74" s="176">
        <f t="shared" si="26"/>
        <v>0</v>
      </c>
      <c r="L74" s="177"/>
      <c r="M74" s="270"/>
      <c r="N74" s="179">
        <f t="shared" si="27"/>
        <v>0</v>
      </c>
      <c r="O74" s="241"/>
      <c r="P74" s="241"/>
      <c r="Q74" s="179">
        <f t="shared" si="28"/>
        <v>0</v>
      </c>
      <c r="R74" s="241"/>
      <c r="S74" s="241"/>
      <c r="T74" s="179">
        <f t="shared" si="29"/>
        <v>0</v>
      </c>
      <c r="U74" s="241"/>
      <c r="V74" s="241"/>
      <c r="W74" s="179">
        <f t="shared" si="30"/>
        <v>0</v>
      </c>
      <c r="X74" s="241"/>
      <c r="Y74" s="241"/>
      <c r="Z74" s="179">
        <f t="shared" si="31"/>
        <v>0</v>
      </c>
      <c r="AA74" s="241"/>
      <c r="AB74" s="241"/>
      <c r="AC74" s="176"/>
      <c r="AD74" s="177"/>
      <c r="AE74" s="178" t="str">
        <f t="shared" si="32"/>
        <v>II.1.1.1.2</v>
      </c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 s="125" customFormat="1">
      <c r="A75" s="123"/>
      <c r="B75" s="123"/>
      <c r="C75" s="99" t="s">
        <v>74</v>
      </c>
      <c r="D75" s="331"/>
      <c r="E75" s="331"/>
      <c r="F75" s="331"/>
      <c r="G75" s="331"/>
      <c r="H75" s="100" t="s">
        <v>32</v>
      </c>
      <c r="I75" s="168">
        <f t="shared" si="24"/>
        <v>0</v>
      </c>
      <c r="J75" s="171">
        <f t="shared" si="25"/>
        <v>0</v>
      </c>
      <c r="K75" s="168">
        <f t="shared" si="26"/>
        <v>0</v>
      </c>
      <c r="L75" s="169"/>
      <c r="M75" s="268"/>
      <c r="N75" s="171">
        <f t="shared" si="27"/>
        <v>0</v>
      </c>
      <c r="O75" s="240">
        <f>SUBTOTAL(9,O76:O79)</f>
        <v>0</v>
      </c>
      <c r="P75" s="240">
        <f>SUBTOTAL(9,P76:P79)</f>
        <v>0</v>
      </c>
      <c r="Q75" s="171">
        <f t="shared" si="28"/>
        <v>0</v>
      </c>
      <c r="R75" s="240">
        <f>SUBTOTAL(9,R76:R79)</f>
        <v>0</v>
      </c>
      <c r="S75" s="240">
        <f>SUBTOTAL(9,S76:S79)</f>
        <v>0</v>
      </c>
      <c r="T75" s="171">
        <f t="shared" si="29"/>
        <v>0</v>
      </c>
      <c r="U75" s="240">
        <f>SUBTOTAL(9,U76:U79)</f>
        <v>0</v>
      </c>
      <c r="V75" s="240">
        <f>SUBTOTAL(9,V76:V79)</f>
        <v>0</v>
      </c>
      <c r="W75" s="171">
        <f t="shared" si="30"/>
        <v>0</v>
      </c>
      <c r="X75" s="240">
        <f>SUBTOTAL(9,X76:X79)</f>
        <v>0</v>
      </c>
      <c r="Y75" s="240">
        <f>SUBTOTAL(9,Y76:Y79)</f>
        <v>0</v>
      </c>
      <c r="Z75" s="171">
        <f t="shared" si="31"/>
        <v>0</v>
      </c>
      <c r="AA75" s="240">
        <f>SUBTOTAL(9,AA76:AA79)</f>
        <v>0</v>
      </c>
      <c r="AB75" s="240">
        <f>SUBTOTAL(9,AB76:AB79)</f>
        <v>0</v>
      </c>
      <c r="AC75" s="168"/>
      <c r="AD75" s="169"/>
      <c r="AE75" s="170" t="str">
        <f t="shared" si="32"/>
        <v>II.1.1.2</v>
      </c>
      <c r="AF75" s="171">
        <f>SUBTOTAL(9,AF76:AF79)</f>
        <v>0</v>
      </c>
      <c r="AG75" s="171">
        <f t="shared" ref="AG75:BJ75" si="38">SUBTOTAL(9,AG76:AG79)</f>
        <v>0</v>
      </c>
      <c r="AH75" s="171">
        <f t="shared" si="38"/>
        <v>0</v>
      </c>
      <c r="AI75" s="171">
        <f t="shared" si="38"/>
        <v>0</v>
      </c>
      <c r="AJ75" s="171">
        <f t="shared" si="38"/>
        <v>0</v>
      </c>
      <c r="AK75" s="171">
        <f t="shared" si="38"/>
        <v>0</v>
      </c>
      <c r="AL75" s="171">
        <f t="shared" si="38"/>
        <v>0</v>
      </c>
      <c r="AM75" s="171">
        <f t="shared" si="38"/>
        <v>0</v>
      </c>
      <c r="AN75" s="171">
        <f t="shared" si="38"/>
        <v>0</v>
      </c>
      <c r="AO75" s="171">
        <f t="shared" si="38"/>
        <v>0</v>
      </c>
      <c r="AP75" s="171">
        <f t="shared" si="38"/>
        <v>0</v>
      </c>
      <c r="AQ75" s="171">
        <f t="shared" si="38"/>
        <v>0</v>
      </c>
      <c r="AR75" s="171">
        <f t="shared" si="38"/>
        <v>0</v>
      </c>
      <c r="AS75" s="171">
        <f t="shared" si="38"/>
        <v>0</v>
      </c>
      <c r="AT75" s="171">
        <f t="shared" si="38"/>
        <v>0</v>
      </c>
      <c r="AU75" s="171">
        <f t="shared" si="38"/>
        <v>0</v>
      </c>
      <c r="AV75" s="171">
        <f t="shared" si="38"/>
        <v>0</v>
      </c>
      <c r="AW75" s="171">
        <f t="shared" si="38"/>
        <v>0</v>
      </c>
      <c r="AX75" s="171">
        <f t="shared" si="38"/>
        <v>0</v>
      </c>
      <c r="AY75" s="171">
        <f t="shared" si="38"/>
        <v>0</v>
      </c>
      <c r="AZ75" s="171">
        <f t="shared" si="38"/>
        <v>0</v>
      </c>
      <c r="BA75" s="171">
        <f t="shared" si="38"/>
        <v>0</v>
      </c>
      <c r="BB75" s="171">
        <f t="shared" si="38"/>
        <v>0</v>
      </c>
      <c r="BC75" s="171">
        <f t="shared" si="38"/>
        <v>0</v>
      </c>
      <c r="BD75" s="171">
        <f t="shared" si="38"/>
        <v>0</v>
      </c>
      <c r="BE75" s="171">
        <f t="shared" si="38"/>
        <v>0</v>
      </c>
      <c r="BF75" s="171">
        <f t="shared" si="38"/>
        <v>0</v>
      </c>
      <c r="BG75" s="171">
        <f t="shared" si="38"/>
        <v>0</v>
      </c>
      <c r="BH75" s="171">
        <f t="shared" si="38"/>
        <v>0</v>
      </c>
      <c r="BI75" s="171">
        <f t="shared" si="38"/>
        <v>0</v>
      </c>
      <c r="BJ75" s="171">
        <f t="shared" si="38"/>
        <v>0</v>
      </c>
      <c r="BK75" s="277"/>
    </row>
    <row r="76" spans="1:63">
      <c r="C76" s="101" t="s">
        <v>75</v>
      </c>
      <c r="D76" s="332"/>
      <c r="E76" s="332"/>
      <c r="F76" s="332"/>
      <c r="G76" s="332"/>
      <c r="H76" s="114" t="s">
        <v>45</v>
      </c>
      <c r="I76" s="176">
        <f t="shared" si="24"/>
        <v>0</v>
      </c>
      <c r="J76" s="179">
        <f t="shared" si="25"/>
        <v>0</v>
      </c>
      <c r="K76" s="176">
        <f t="shared" si="26"/>
        <v>0</v>
      </c>
      <c r="L76" s="177"/>
      <c r="M76" s="270"/>
      <c r="N76" s="179">
        <f t="shared" si="27"/>
        <v>0</v>
      </c>
      <c r="O76" s="241"/>
      <c r="P76" s="241"/>
      <c r="Q76" s="179">
        <f t="shared" si="28"/>
        <v>0</v>
      </c>
      <c r="R76" s="241"/>
      <c r="S76" s="241"/>
      <c r="T76" s="179">
        <f t="shared" si="29"/>
        <v>0</v>
      </c>
      <c r="U76" s="241"/>
      <c r="V76" s="241"/>
      <c r="W76" s="179">
        <f t="shared" si="30"/>
        <v>0</v>
      </c>
      <c r="X76" s="241"/>
      <c r="Y76" s="241"/>
      <c r="Z76" s="179">
        <f t="shared" si="31"/>
        <v>0</v>
      </c>
      <c r="AA76" s="241"/>
      <c r="AB76" s="241"/>
      <c r="AC76" s="176"/>
      <c r="AD76" s="177"/>
      <c r="AE76" s="178" t="str">
        <f t="shared" si="32"/>
        <v>II.1.1.2.1</v>
      </c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>
      <c r="C77" s="101" t="s">
        <v>76</v>
      </c>
      <c r="D77" s="332"/>
      <c r="E77" s="332"/>
      <c r="F77" s="332"/>
      <c r="G77" s="332"/>
      <c r="H77" s="114" t="s">
        <v>46</v>
      </c>
      <c r="I77" s="176">
        <f t="shared" si="24"/>
        <v>0</v>
      </c>
      <c r="J77" s="179">
        <f t="shared" si="25"/>
        <v>0</v>
      </c>
      <c r="K77" s="176">
        <f t="shared" si="26"/>
        <v>0</v>
      </c>
      <c r="L77" s="177"/>
      <c r="M77" s="270"/>
      <c r="N77" s="179">
        <f t="shared" si="27"/>
        <v>0</v>
      </c>
      <c r="O77" s="241"/>
      <c r="P77" s="241"/>
      <c r="Q77" s="179">
        <f t="shared" si="28"/>
        <v>0</v>
      </c>
      <c r="R77" s="241"/>
      <c r="S77" s="241"/>
      <c r="T77" s="179">
        <f t="shared" si="29"/>
        <v>0</v>
      </c>
      <c r="U77" s="241"/>
      <c r="V77" s="241"/>
      <c r="W77" s="179">
        <f t="shared" si="30"/>
        <v>0</v>
      </c>
      <c r="X77" s="241"/>
      <c r="Y77" s="241"/>
      <c r="Z77" s="179">
        <f t="shared" si="31"/>
        <v>0</v>
      </c>
      <c r="AA77" s="241"/>
      <c r="AB77" s="241"/>
      <c r="AC77" s="176"/>
      <c r="AD77" s="177"/>
      <c r="AE77" s="178" t="str">
        <f t="shared" si="32"/>
        <v>II.1.1.2.2</v>
      </c>
      <c r="AF77" s="179"/>
      <c r="AG77" s="179"/>
      <c r="AH77" s="179"/>
      <c r="AI77" s="179"/>
      <c r="AJ77" s="179"/>
      <c r="AK77" s="179"/>
      <c r="AL77" s="179"/>
      <c r="AM77" s="179"/>
      <c r="AN77" s="179"/>
      <c r="AO77" s="179"/>
      <c r="AP77" s="179"/>
      <c r="AQ77" s="179"/>
      <c r="AR77" s="179"/>
      <c r="AS77" s="179"/>
      <c r="AT77" s="179"/>
      <c r="AU77" s="179"/>
      <c r="AV77" s="179"/>
      <c r="AW77" s="179"/>
      <c r="AX77" s="179"/>
      <c r="AY77" s="179"/>
      <c r="AZ77" s="179"/>
      <c r="BA77" s="179"/>
      <c r="BB77" s="179"/>
      <c r="BC77" s="179"/>
      <c r="BD77" s="179"/>
      <c r="BE77" s="179"/>
      <c r="BF77" s="179"/>
      <c r="BG77" s="179"/>
      <c r="BH77" s="179"/>
      <c r="BI77" s="179"/>
      <c r="BJ77" s="179"/>
      <c r="BK77" s="279"/>
    </row>
    <row r="78" spans="1:63">
      <c r="C78" s="101" t="s">
        <v>77</v>
      </c>
      <c r="D78" s="332"/>
      <c r="E78" s="332"/>
      <c r="F78" s="332"/>
      <c r="G78" s="332"/>
      <c r="H78" s="114" t="s">
        <v>33</v>
      </c>
      <c r="I78" s="176">
        <f t="shared" si="24"/>
        <v>0</v>
      </c>
      <c r="J78" s="179">
        <f t="shared" si="25"/>
        <v>0</v>
      </c>
      <c r="K78" s="176">
        <f t="shared" si="26"/>
        <v>0</v>
      </c>
      <c r="L78" s="177"/>
      <c r="M78" s="270"/>
      <c r="N78" s="179">
        <f t="shared" si="27"/>
        <v>0</v>
      </c>
      <c r="O78" s="241"/>
      <c r="P78" s="241"/>
      <c r="Q78" s="179">
        <f t="shared" si="28"/>
        <v>0</v>
      </c>
      <c r="R78" s="241"/>
      <c r="S78" s="241"/>
      <c r="T78" s="179">
        <f t="shared" si="29"/>
        <v>0</v>
      </c>
      <c r="U78" s="241"/>
      <c r="V78" s="241"/>
      <c r="W78" s="179">
        <f t="shared" si="30"/>
        <v>0</v>
      </c>
      <c r="X78" s="241"/>
      <c r="Y78" s="241"/>
      <c r="Z78" s="179">
        <f t="shared" si="31"/>
        <v>0</v>
      </c>
      <c r="AA78" s="241"/>
      <c r="AB78" s="241"/>
      <c r="AC78" s="176"/>
      <c r="AD78" s="177"/>
      <c r="AE78" s="178" t="str">
        <f t="shared" si="32"/>
        <v>II.1.1.2.3</v>
      </c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279"/>
    </row>
    <row r="79" spans="1:63">
      <c r="C79" s="101" t="s">
        <v>78</v>
      </c>
      <c r="D79" s="332"/>
      <c r="E79" s="332"/>
      <c r="F79" s="332"/>
      <c r="G79" s="332"/>
      <c r="H79" s="114" t="s">
        <v>35</v>
      </c>
      <c r="I79" s="176">
        <f t="shared" si="24"/>
        <v>0</v>
      </c>
      <c r="J79" s="179">
        <f t="shared" si="25"/>
        <v>0</v>
      </c>
      <c r="K79" s="176">
        <f t="shared" si="26"/>
        <v>0</v>
      </c>
      <c r="L79" s="177"/>
      <c r="M79" s="270"/>
      <c r="N79" s="179">
        <f t="shared" si="27"/>
        <v>0</v>
      </c>
      <c r="O79" s="241"/>
      <c r="P79" s="241"/>
      <c r="Q79" s="179">
        <f t="shared" si="28"/>
        <v>0</v>
      </c>
      <c r="R79" s="241"/>
      <c r="S79" s="241"/>
      <c r="T79" s="179">
        <f t="shared" si="29"/>
        <v>0</v>
      </c>
      <c r="U79" s="241"/>
      <c r="V79" s="241"/>
      <c r="W79" s="179">
        <f t="shared" si="30"/>
        <v>0</v>
      </c>
      <c r="X79" s="241"/>
      <c r="Y79" s="241"/>
      <c r="Z79" s="179">
        <f t="shared" si="31"/>
        <v>0</v>
      </c>
      <c r="AA79" s="241"/>
      <c r="AB79" s="241"/>
      <c r="AC79" s="176"/>
      <c r="AD79" s="177"/>
      <c r="AE79" s="178" t="str">
        <f t="shared" si="32"/>
        <v>II.1.1.2.4</v>
      </c>
      <c r="AF79" s="179"/>
      <c r="AG79" s="179"/>
      <c r="AH79" s="179"/>
      <c r="AI79" s="179"/>
      <c r="AJ79" s="179"/>
      <c r="AK79" s="179"/>
      <c r="AL79" s="179"/>
      <c r="AM79" s="179"/>
      <c r="AN79" s="179"/>
      <c r="AO79" s="179"/>
      <c r="AP79" s="179"/>
      <c r="AQ79" s="179"/>
      <c r="AR79" s="179"/>
      <c r="AS79" s="179"/>
      <c r="AT79" s="179"/>
      <c r="AU79" s="179"/>
      <c r="AV79" s="179"/>
      <c r="AW79" s="179"/>
      <c r="AX79" s="179"/>
      <c r="AY79" s="179"/>
      <c r="AZ79" s="179"/>
      <c r="BA79" s="179"/>
      <c r="BB79" s="179"/>
      <c r="BC79" s="179"/>
      <c r="BD79" s="179"/>
      <c r="BE79" s="179"/>
      <c r="BF79" s="179"/>
      <c r="BG79" s="179"/>
      <c r="BH79" s="179"/>
      <c r="BI79" s="179"/>
      <c r="BJ79" s="179"/>
      <c r="BK79" s="279"/>
    </row>
    <row r="80" spans="1:63">
      <c r="C80" s="101"/>
      <c r="D80" s="332"/>
      <c r="E80" s="332"/>
      <c r="F80" s="332"/>
      <c r="G80" s="332"/>
      <c r="H80" s="114"/>
      <c r="I80" s="286"/>
      <c r="J80" s="261"/>
      <c r="K80" s="176"/>
      <c r="L80" s="177"/>
      <c r="M80" s="270"/>
      <c r="N80" s="179"/>
      <c r="O80" s="241"/>
      <c r="P80" s="241"/>
      <c r="Q80" s="179"/>
      <c r="R80" s="241"/>
      <c r="S80" s="241"/>
      <c r="T80" s="179"/>
      <c r="U80" s="241"/>
      <c r="V80" s="241"/>
      <c r="W80" s="179"/>
      <c r="X80" s="241"/>
      <c r="Y80" s="241"/>
      <c r="Z80" s="179"/>
      <c r="AA80" s="241"/>
      <c r="AB80" s="241"/>
      <c r="AC80" s="176"/>
      <c r="AD80" s="177"/>
      <c r="AE80" s="178"/>
      <c r="AF80" s="179"/>
      <c r="AG80" s="179"/>
      <c r="AH80" s="179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279"/>
    </row>
    <row r="81" spans="1:63">
      <c r="C81" s="118"/>
      <c r="D81" s="333"/>
      <c r="E81" s="333"/>
      <c r="F81" s="333"/>
      <c r="G81" s="333"/>
      <c r="H81" s="119"/>
      <c r="I81" s="180"/>
      <c r="J81" s="260"/>
      <c r="K81" s="180"/>
      <c r="L81" s="177"/>
      <c r="M81" s="276"/>
      <c r="N81" s="181"/>
      <c r="O81" s="242"/>
      <c r="P81" s="242"/>
      <c r="Q81" s="181"/>
      <c r="R81" s="242"/>
      <c r="S81" s="242"/>
      <c r="T81" s="181"/>
      <c r="U81" s="242"/>
      <c r="V81" s="242"/>
      <c r="W81" s="181"/>
      <c r="X81" s="242"/>
      <c r="Y81" s="242"/>
      <c r="Z81" s="181"/>
      <c r="AA81" s="242"/>
      <c r="AB81" s="242"/>
      <c r="AC81" s="182"/>
      <c r="AD81" s="177"/>
      <c r="AE81" s="183"/>
      <c r="AF81" s="184"/>
      <c r="AG81" s="184"/>
      <c r="AH81" s="184"/>
      <c r="AI81" s="184"/>
      <c r="AJ81" s="184"/>
      <c r="AK81" s="184"/>
      <c r="AL81" s="184"/>
      <c r="AM81" s="184"/>
      <c r="AN81" s="184"/>
      <c r="AO81" s="184"/>
      <c r="AP81" s="184"/>
      <c r="AQ81" s="184"/>
      <c r="AR81" s="184"/>
      <c r="AS81" s="184"/>
      <c r="AT81" s="184"/>
      <c r="AU81" s="184"/>
      <c r="AV81" s="184"/>
      <c r="AW81" s="184"/>
      <c r="AX81" s="184"/>
      <c r="AY81" s="184"/>
      <c r="AZ81" s="184"/>
      <c r="BA81" s="184"/>
      <c r="BB81" s="184"/>
      <c r="BC81" s="184"/>
      <c r="BD81" s="184"/>
      <c r="BE81" s="184"/>
      <c r="BF81" s="184"/>
      <c r="BG81" s="184"/>
      <c r="BH81" s="184"/>
      <c r="BI81" s="184"/>
      <c r="BJ81" s="184"/>
      <c r="BK81" s="279"/>
    </row>
    <row r="82" spans="1:63">
      <c r="C82" s="99"/>
      <c r="D82" s="331"/>
      <c r="E82" s="331"/>
      <c r="F82" s="331"/>
      <c r="G82" s="331"/>
      <c r="H82" s="100"/>
      <c r="I82" s="287"/>
      <c r="J82" s="262"/>
      <c r="K82" s="176"/>
      <c r="L82" s="177"/>
      <c r="M82" s="270"/>
      <c r="N82" s="179"/>
      <c r="O82" s="241"/>
      <c r="P82" s="241"/>
      <c r="Q82" s="179"/>
      <c r="R82" s="241"/>
      <c r="S82" s="241"/>
      <c r="T82" s="179"/>
      <c r="U82" s="241"/>
      <c r="V82" s="241"/>
      <c r="W82" s="179"/>
      <c r="X82" s="241"/>
      <c r="Y82" s="241"/>
      <c r="Z82" s="179"/>
      <c r="AA82" s="241"/>
      <c r="AB82" s="241"/>
      <c r="AC82" s="176"/>
      <c r="AD82" s="177"/>
      <c r="AE82" s="178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279"/>
    </row>
    <row r="83" spans="1:63" s="125" customFormat="1">
      <c r="A83" s="123"/>
      <c r="B83" s="123"/>
      <c r="C83" s="115" t="s">
        <v>86</v>
      </c>
      <c r="D83" s="334"/>
      <c r="E83" s="334"/>
      <c r="F83" s="334"/>
      <c r="G83" s="334"/>
      <c r="H83" s="113" t="s">
        <v>85</v>
      </c>
      <c r="I83" s="168">
        <f t="shared" ref="I83:I91" si="39">SUMIFS($N83:$AC83,$N$4:$AC$4,"W*")</f>
        <v>0</v>
      </c>
      <c r="J83" s="171">
        <f t="shared" ref="J83:J91" si="40">SUMIFS($N83:$AC83,$N$4:$AC$4,"F*")</f>
        <v>0</v>
      </c>
      <c r="K83" s="168">
        <f t="shared" ref="K83:K91" si="41">SUMIFS($N83:$AC83,$N$4:$AC$4,"B*")</f>
        <v>0</v>
      </c>
      <c r="L83" s="169"/>
      <c r="M83" s="268"/>
      <c r="N83" s="171">
        <f t="shared" ref="N83:N91" si="42">SUMIFS($AF83:$BJ83,$AF$3:$BJ$3,N$3)</f>
        <v>0</v>
      </c>
      <c r="O83" s="240">
        <f>SUBTOTAL(9,O84:O91)</f>
        <v>0</v>
      </c>
      <c r="P83" s="240">
        <f>SUBTOTAL(9,P84:P91)</f>
        <v>0</v>
      </c>
      <c r="Q83" s="171">
        <f t="shared" ref="Q83:Q91" si="43">SUMIFS($AF83:$BJ83,$AF$3:$BJ$3,Q$3)</f>
        <v>0</v>
      </c>
      <c r="R83" s="240">
        <f>SUBTOTAL(9,R84:R91)</f>
        <v>0</v>
      </c>
      <c r="S83" s="240">
        <f>SUBTOTAL(9,S84:S91)</f>
        <v>0</v>
      </c>
      <c r="T83" s="171">
        <f t="shared" ref="T83:T91" si="44">SUMIFS($AF83:$BJ83,$AF$3:$BJ$3,T$3)</f>
        <v>0</v>
      </c>
      <c r="U83" s="240">
        <f>SUBTOTAL(9,U84:U91)</f>
        <v>0</v>
      </c>
      <c r="V83" s="240">
        <f>SUBTOTAL(9,V84:V91)</f>
        <v>0</v>
      </c>
      <c r="W83" s="171">
        <f t="shared" ref="W83:W91" si="45">SUMIFS($AF83:$BJ83,$AF$3:$BJ$3,W$3)</f>
        <v>0</v>
      </c>
      <c r="X83" s="240">
        <f>SUBTOTAL(9,X84:X91)</f>
        <v>0</v>
      </c>
      <c r="Y83" s="240">
        <f>SUBTOTAL(9,Y84:Y91)</f>
        <v>0</v>
      </c>
      <c r="Z83" s="171">
        <f t="shared" ref="Z83:Z91" si="46">SUMIFS($AF83:$BJ83,$AF$3:$BJ$3,Z$3)</f>
        <v>0</v>
      </c>
      <c r="AA83" s="240">
        <f>SUBTOTAL(9,AA84:AA91)</f>
        <v>0</v>
      </c>
      <c r="AB83" s="240">
        <f>SUBTOTAL(9,AB84:AB91)</f>
        <v>0</v>
      </c>
      <c r="AC83" s="168"/>
      <c r="AD83" s="169"/>
      <c r="AE83" s="170" t="str">
        <f t="shared" ref="AE83:AE91" si="47">C83</f>
        <v>III</v>
      </c>
      <c r="AF83" s="171">
        <f t="shared" ref="AF83:BJ83" si="48">SUBTOTAL(9,AF84:AF91)</f>
        <v>0</v>
      </c>
      <c r="AG83" s="171">
        <f t="shared" si="48"/>
        <v>0</v>
      </c>
      <c r="AH83" s="171">
        <f t="shared" si="48"/>
        <v>0</v>
      </c>
      <c r="AI83" s="171">
        <f t="shared" si="48"/>
        <v>0</v>
      </c>
      <c r="AJ83" s="171">
        <f t="shared" si="48"/>
        <v>0</v>
      </c>
      <c r="AK83" s="171">
        <f t="shared" si="48"/>
        <v>0</v>
      </c>
      <c r="AL83" s="171">
        <f t="shared" si="48"/>
        <v>0</v>
      </c>
      <c r="AM83" s="171">
        <f t="shared" si="48"/>
        <v>0</v>
      </c>
      <c r="AN83" s="171">
        <f t="shared" si="48"/>
        <v>0</v>
      </c>
      <c r="AO83" s="171">
        <f t="shared" si="48"/>
        <v>0</v>
      </c>
      <c r="AP83" s="171">
        <f t="shared" si="48"/>
        <v>0</v>
      </c>
      <c r="AQ83" s="171">
        <f t="shared" si="48"/>
        <v>0</v>
      </c>
      <c r="AR83" s="171">
        <f t="shared" si="48"/>
        <v>0</v>
      </c>
      <c r="AS83" s="171">
        <f t="shared" si="48"/>
        <v>0</v>
      </c>
      <c r="AT83" s="171">
        <f t="shared" si="48"/>
        <v>0</v>
      </c>
      <c r="AU83" s="171">
        <f t="shared" si="48"/>
        <v>0</v>
      </c>
      <c r="AV83" s="171">
        <f t="shared" si="48"/>
        <v>0</v>
      </c>
      <c r="AW83" s="171">
        <f t="shared" si="48"/>
        <v>0</v>
      </c>
      <c r="AX83" s="171">
        <f t="shared" si="48"/>
        <v>0</v>
      </c>
      <c r="AY83" s="171">
        <f t="shared" si="48"/>
        <v>0</v>
      </c>
      <c r="AZ83" s="171">
        <f t="shared" si="48"/>
        <v>0</v>
      </c>
      <c r="BA83" s="171">
        <f t="shared" si="48"/>
        <v>0</v>
      </c>
      <c r="BB83" s="171">
        <f t="shared" si="48"/>
        <v>0</v>
      </c>
      <c r="BC83" s="171">
        <f t="shared" si="48"/>
        <v>0</v>
      </c>
      <c r="BD83" s="171">
        <f t="shared" si="48"/>
        <v>0</v>
      </c>
      <c r="BE83" s="171">
        <f t="shared" si="48"/>
        <v>0</v>
      </c>
      <c r="BF83" s="171">
        <f t="shared" si="48"/>
        <v>0</v>
      </c>
      <c r="BG83" s="171">
        <f t="shared" si="48"/>
        <v>0</v>
      </c>
      <c r="BH83" s="171">
        <f t="shared" si="48"/>
        <v>0</v>
      </c>
      <c r="BI83" s="171">
        <f t="shared" si="48"/>
        <v>0</v>
      </c>
      <c r="BJ83" s="171">
        <f t="shared" si="48"/>
        <v>0</v>
      </c>
      <c r="BK83" s="277"/>
    </row>
    <row r="84" spans="1:63" s="125" customFormat="1">
      <c r="A84" s="123"/>
      <c r="B84" s="123"/>
      <c r="C84" s="97" t="s">
        <v>87</v>
      </c>
      <c r="D84" s="330"/>
      <c r="E84" s="330"/>
      <c r="F84" s="330"/>
      <c r="G84" s="330"/>
      <c r="H84" s="98" t="s">
        <v>88</v>
      </c>
      <c r="I84" s="168">
        <f t="shared" si="39"/>
        <v>0</v>
      </c>
      <c r="J84" s="171">
        <f t="shared" si="40"/>
        <v>0</v>
      </c>
      <c r="K84" s="168">
        <f t="shared" si="41"/>
        <v>0</v>
      </c>
      <c r="L84" s="169"/>
      <c r="M84" s="268"/>
      <c r="N84" s="171">
        <f t="shared" si="42"/>
        <v>0</v>
      </c>
      <c r="O84" s="240">
        <f>SUBTOTAL(9,O85:O91)</f>
        <v>0</v>
      </c>
      <c r="P84" s="240">
        <f>SUBTOTAL(9,P85:P91)</f>
        <v>0</v>
      </c>
      <c r="Q84" s="171">
        <f t="shared" si="43"/>
        <v>0</v>
      </c>
      <c r="R84" s="240">
        <f>SUBTOTAL(9,R85:R91)</f>
        <v>0</v>
      </c>
      <c r="S84" s="240">
        <f>SUBTOTAL(9,S85:S91)</f>
        <v>0</v>
      </c>
      <c r="T84" s="171">
        <f t="shared" si="44"/>
        <v>0</v>
      </c>
      <c r="U84" s="240">
        <f>SUBTOTAL(9,U85:U91)</f>
        <v>0</v>
      </c>
      <c r="V84" s="240">
        <f>SUBTOTAL(9,V85:V91)</f>
        <v>0</v>
      </c>
      <c r="W84" s="171">
        <f t="shared" si="45"/>
        <v>0</v>
      </c>
      <c r="X84" s="240">
        <f>SUBTOTAL(9,X85:X91)</f>
        <v>0</v>
      </c>
      <c r="Y84" s="240">
        <f>SUBTOTAL(9,Y85:Y91)</f>
        <v>0</v>
      </c>
      <c r="Z84" s="171">
        <f t="shared" si="46"/>
        <v>0</v>
      </c>
      <c r="AA84" s="240">
        <f>SUBTOTAL(9,AA85:AA91)</f>
        <v>0</v>
      </c>
      <c r="AB84" s="240">
        <f>SUBTOTAL(9,AB85:AB91)</f>
        <v>0</v>
      </c>
      <c r="AC84" s="168"/>
      <c r="AD84" s="169"/>
      <c r="AE84" s="170" t="str">
        <f t="shared" si="47"/>
        <v>III.1</v>
      </c>
      <c r="AF84" s="171">
        <f t="shared" ref="AF84:BJ84" si="49">SUBTOTAL(9,AF85:AF91)</f>
        <v>0</v>
      </c>
      <c r="AG84" s="171">
        <f t="shared" si="49"/>
        <v>0</v>
      </c>
      <c r="AH84" s="171">
        <f t="shared" si="49"/>
        <v>0</v>
      </c>
      <c r="AI84" s="171">
        <f t="shared" si="49"/>
        <v>0</v>
      </c>
      <c r="AJ84" s="171">
        <f t="shared" si="49"/>
        <v>0</v>
      </c>
      <c r="AK84" s="171">
        <f t="shared" si="49"/>
        <v>0</v>
      </c>
      <c r="AL84" s="171">
        <f t="shared" si="49"/>
        <v>0</v>
      </c>
      <c r="AM84" s="171">
        <f t="shared" si="49"/>
        <v>0</v>
      </c>
      <c r="AN84" s="171">
        <f t="shared" si="49"/>
        <v>0</v>
      </c>
      <c r="AO84" s="171">
        <f t="shared" si="49"/>
        <v>0</v>
      </c>
      <c r="AP84" s="171">
        <f t="shared" si="49"/>
        <v>0</v>
      </c>
      <c r="AQ84" s="171">
        <f t="shared" si="49"/>
        <v>0</v>
      </c>
      <c r="AR84" s="171">
        <f t="shared" si="49"/>
        <v>0</v>
      </c>
      <c r="AS84" s="171">
        <f t="shared" si="49"/>
        <v>0</v>
      </c>
      <c r="AT84" s="171">
        <f t="shared" si="49"/>
        <v>0</v>
      </c>
      <c r="AU84" s="171">
        <f t="shared" si="49"/>
        <v>0</v>
      </c>
      <c r="AV84" s="171">
        <f t="shared" si="49"/>
        <v>0</v>
      </c>
      <c r="AW84" s="171">
        <f t="shared" si="49"/>
        <v>0</v>
      </c>
      <c r="AX84" s="171">
        <f t="shared" si="49"/>
        <v>0</v>
      </c>
      <c r="AY84" s="171">
        <f t="shared" si="49"/>
        <v>0</v>
      </c>
      <c r="AZ84" s="171">
        <f t="shared" si="49"/>
        <v>0</v>
      </c>
      <c r="BA84" s="171">
        <f t="shared" si="49"/>
        <v>0</v>
      </c>
      <c r="BB84" s="171">
        <f t="shared" si="49"/>
        <v>0</v>
      </c>
      <c r="BC84" s="171">
        <f t="shared" si="49"/>
        <v>0</v>
      </c>
      <c r="BD84" s="171">
        <f t="shared" si="49"/>
        <v>0</v>
      </c>
      <c r="BE84" s="171">
        <f t="shared" si="49"/>
        <v>0</v>
      </c>
      <c r="BF84" s="171">
        <f t="shared" si="49"/>
        <v>0</v>
      </c>
      <c r="BG84" s="171">
        <f t="shared" si="49"/>
        <v>0</v>
      </c>
      <c r="BH84" s="171">
        <f t="shared" si="49"/>
        <v>0</v>
      </c>
      <c r="BI84" s="171">
        <f t="shared" si="49"/>
        <v>0</v>
      </c>
      <c r="BJ84" s="171">
        <f t="shared" si="49"/>
        <v>0</v>
      </c>
      <c r="BK84" s="277"/>
    </row>
    <row r="85" spans="1:63" s="192" customFormat="1">
      <c r="A85" s="185"/>
      <c r="B85" s="185"/>
      <c r="C85" s="186" t="s">
        <v>89</v>
      </c>
      <c r="D85" s="335"/>
      <c r="E85" s="335"/>
      <c r="F85" s="335"/>
      <c r="G85" s="335"/>
      <c r="H85" s="187" t="s">
        <v>37</v>
      </c>
      <c r="I85" s="188">
        <f t="shared" si="39"/>
        <v>0</v>
      </c>
      <c r="J85" s="191">
        <f t="shared" si="40"/>
        <v>0</v>
      </c>
      <c r="K85" s="188">
        <f t="shared" si="41"/>
        <v>0</v>
      </c>
      <c r="L85" s="189"/>
      <c r="M85" s="272"/>
      <c r="N85" s="191">
        <f t="shared" si="42"/>
        <v>0</v>
      </c>
      <c r="O85" s="243"/>
      <c r="P85" s="243"/>
      <c r="Q85" s="191">
        <f t="shared" si="43"/>
        <v>0</v>
      </c>
      <c r="R85" s="243"/>
      <c r="S85" s="243"/>
      <c r="T85" s="191">
        <f t="shared" si="44"/>
        <v>0</v>
      </c>
      <c r="U85" s="243"/>
      <c r="V85" s="243"/>
      <c r="W85" s="191">
        <f t="shared" si="45"/>
        <v>0</v>
      </c>
      <c r="X85" s="243"/>
      <c r="Y85" s="243"/>
      <c r="Z85" s="191">
        <f t="shared" si="46"/>
        <v>0</v>
      </c>
      <c r="AA85" s="243"/>
      <c r="AB85" s="243"/>
      <c r="AC85" s="188"/>
      <c r="AD85" s="189"/>
      <c r="AE85" s="190" t="str">
        <f t="shared" si="47"/>
        <v>III.1.1</v>
      </c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280"/>
    </row>
    <row r="86" spans="1:63" s="192" customFormat="1">
      <c r="A86" s="185"/>
      <c r="B86" s="185"/>
      <c r="C86" s="186" t="s">
        <v>90</v>
      </c>
      <c r="D86" s="335"/>
      <c r="E86" s="335"/>
      <c r="F86" s="335"/>
      <c r="G86" s="335"/>
      <c r="H86" s="187" t="s">
        <v>38</v>
      </c>
      <c r="I86" s="188">
        <f t="shared" si="39"/>
        <v>0</v>
      </c>
      <c r="J86" s="191">
        <f t="shared" si="40"/>
        <v>0</v>
      </c>
      <c r="K86" s="188">
        <f t="shared" si="41"/>
        <v>0</v>
      </c>
      <c r="L86" s="189"/>
      <c r="M86" s="272"/>
      <c r="N86" s="191">
        <f t="shared" si="42"/>
        <v>0</v>
      </c>
      <c r="O86" s="243"/>
      <c r="P86" s="243"/>
      <c r="Q86" s="191">
        <f t="shared" si="43"/>
        <v>0</v>
      </c>
      <c r="R86" s="243"/>
      <c r="S86" s="243"/>
      <c r="T86" s="191">
        <f t="shared" si="44"/>
        <v>0</v>
      </c>
      <c r="U86" s="243"/>
      <c r="V86" s="243"/>
      <c r="W86" s="191">
        <f t="shared" si="45"/>
        <v>0</v>
      </c>
      <c r="X86" s="243"/>
      <c r="Y86" s="243"/>
      <c r="Z86" s="191">
        <f t="shared" si="46"/>
        <v>0</v>
      </c>
      <c r="AA86" s="243"/>
      <c r="AB86" s="243"/>
      <c r="AC86" s="188"/>
      <c r="AD86" s="189"/>
      <c r="AE86" s="190" t="str">
        <f t="shared" si="47"/>
        <v>III.1.2</v>
      </c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280"/>
    </row>
    <row r="87" spans="1:63" s="192" customFormat="1">
      <c r="A87" s="185"/>
      <c r="B87" s="185"/>
      <c r="C87" s="186" t="s">
        <v>91</v>
      </c>
      <c r="D87" s="335"/>
      <c r="E87" s="335"/>
      <c r="F87" s="335"/>
      <c r="G87" s="335"/>
      <c r="H87" s="187" t="s">
        <v>39</v>
      </c>
      <c r="I87" s="188">
        <f t="shared" si="39"/>
        <v>0</v>
      </c>
      <c r="J87" s="191">
        <f t="shared" si="40"/>
        <v>0</v>
      </c>
      <c r="K87" s="188">
        <f t="shared" si="41"/>
        <v>0</v>
      </c>
      <c r="L87" s="189"/>
      <c r="M87" s="272"/>
      <c r="N87" s="191">
        <f t="shared" si="42"/>
        <v>0</v>
      </c>
      <c r="O87" s="243"/>
      <c r="P87" s="243"/>
      <c r="Q87" s="191">
        <f t="shared" si="43"/>
        <v>0</v>
      </c>
      <c r="R87" s="243"/>
      <c r="S87" s="243"/>
      <c r="T87" s="191">
        <f t="shared" si="44"/>
        <v>0</v>
      </c>
      <c r="U87" s="243"/>
      <c r="V87" s="243"/>
      <c r="W87" s="191">
        <f t="shared" si="45"/>
        <v>0</v>
      </c>
      <c r="X87" s="243"/>
      <c r="Y87" s="243"/>
      <c r="Z87" s="191">
        <f t="shared" si="46"/>
        <v>0</v>
      </c>
      <c r="AA87" s="243"/>
      <c r="AB87" s="243"/>
      <c r="AC87" s="188"/>
      <c r="AD87" s="189"/>
      <c r="AE87" s="190" t="str">
        <f t="shared" si="47"/>
        <v>III.1.3</v>
      </c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280"/>
    </row>
    <row r="88" spans="1:63" s="192" customFormat="1">
      <c r="A88" s="185"/>
      <c r="B88" s="185"/>
      <c r="C88" s="186" t="s">
        <v>92</v>
      </c>
      <c r="D88" s="335"/>
      <c r="E88" s="335"/>
      <c r="F88" s="335"/>
      <c r="G88" s="335"/>
      <c r="H88" s="187" t="s">
        <v>40</v>
      </c>
      <c r="I88" s="188">
        <f t="shared" si="39"/>
        <v>0</v>
      </c>
      <c r="J88" s="191">
        <f t="shared" si="40"/>
        <v>0</v>
      </c>
      <c r="K88" s="188">
        <f t="shared" si="41"/>
        <v>0</v>
      </c>
      <c r="L88" s="189"/>
      <c r="M88" s="272"/>
      <c r="N88" s="191">
        <f t="shared" si="42"/>
        <v>0</v>
      </c>
      <c r="O88" s="243"/>
      <c r="P88" s="243"/>
      <c r="Q88" s="191">
        <f t="shared" si="43"/>
        <v>0</v>
      </c>
      <c r="R88" s="243"/>
      <c r="S88" s="243"/>
      <c r="T88" s="191">
        <f t="shared" si="44"/>
        <v>0</v>
      </c>
      <c r="U88" s="243"/>
      <c r="V88" s="243"/>
      <c r="W88" s="191">
        <f t="shared" si="45"/>
        <v>0</v>
      </c>
      <c r="X88" s="243"/>
      <c r="Y88" s="243"/>
      <c r="Z88" s="191">
        <f t="shared" si="46"/>
        <v>0</v>
      </c>
      <c r="AA88" s="243"/>
      <c r="AB88" s="243"/>
      <c r="AC88" s="188"/>
      <c r="AD88" s="189"/>
      <c r="AE88" s="190" t="str">
        <f t="shared" si="47"/>
        <v>III.1.4</v>
      </c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280"/>
    </row>
    <row r="89" spans="1:63" s="192" customFormat="1">
      <c r="A89" s="185"/>
      <c r="B89" s="185"/>
      <c r="C89" s="186" t="s">
        <v>93</v>
      </c>
      <c r="D89" s="335"/>
      <c r="E89" s="335"/>
      <c r="F89" s="335"/>
      <c r="G89" s="335"/>
      <c r="H89" s="187" t="s">
        <v>41</v>
      </c>
      <c r="I89" s="188">
        <f t="shared" si="39"/>
        <v>0</v>
      </c>
      <c r="J89" s="191">
        <f t="shared" si="40"/>
        <v>0</v>
      </c>
      <c r="K89" s="188">
        <f t="shared" si="41"/>
        <v>0</v>
      </c>
      <c r="L89" s="189"/>
      <c r="M89" s="272"/>
      <c r="N89" s="191">
        <f t="shared" si="42"/>
        <v>0</v>
      </c>
      <c r="O89" s="243"/>
      <c r="P89" s="243"/>
      <c r="Q89" s="191">
        <f t="shared" si="43"/>
        <v>0</v>
      </c>
      <c r="R89" s="243"/>
      <c r="S89" s="243"/>
      <c r="T89" s="191">
        <f t="shared" si="44"/>
        <v>0</v>
      </c>
      <c r="U89" s="243"/>
      <c r="V89" s="243"/>
      <c r="W89" s="191">
        <f t="shared" si="45"/>
        <v>0</v>
      </c>
      <c r="X89" s="243"/>
      <c r="Y89" s="243"/>
      <c r="Z89" s="191">
        <f t="shared" si="46"/>
        <v>0</v>
      </c>
      <c r="AA89" s="243"/>
      <c r="AB89" s="243"/>
      <c r="AC89" s="188"/>
      <c r="AD89" s="189"/>
      <c r="AE89" s="190" t="str">
        <f t="shared" si="47"/>
        <v>III.1.5</v>
      </c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280"/>
    </row>
    <row r="90" spans="1:63" s="192" customFormat="1">
      <c r="A90" s="185"/>
      <c r="B90" s="185"/>
      <c r="C90" s="186" t="s">
        <v>94</v>
      </c>
      <c r="D90" s="335"/>
      <c r="E90" s="335"/>
      <c r="F90" s="335"/>
      <c r="G90" s="335"/>
      <c r="H90" s="187" t="s">
        <v>42</v>
      </c>
      <c r="I90" s="188">
        <f t="shared" si="39"/>
        <v>0</v>
      </c>
      <c r="J90" s="191">
        <f t="shared" si="40"/>
        <v>0</v>
      </c>
      <c r="K90" s="188">
        <f t="shared" si="41"/>
        <v>0</v>
      </c>
      <c r="L90" s="189"/>
      <c r="M90" s="272"/>
      <c r="N90" s="191">
        <f t="shared" si="42"/>
        <v>0</v>
      </c>
      <c r="O90" s="243"/>
      <c r="P90" s="243"/>
      <c r="Q90" s="191">
        <f t="shared" si="43"/>
        <v>0</v>
      </c>
      <c r="R90" s="243"/>
      <c r="S90" s="243"/>
      <c r="T90" s="191">
        <f t="shared" si="44"/>
        <v>0</v>
      </c>
      <c r="U90" s="243"/>
      <c r="V90" s="243"/>
      <c r="W90" s="191">
        <f t="shared" si="45"/>
        <v>0</v>
      </c>
      <c r="X90" s="243"/>
      <c r="Y90" s="243"/>
      <c r="Z90" s="191">
        <f t="shared" si="46"/>
        <v>0</v>
      </c>
      <c r="AA90" s="243"/>
      <c r="AB90" s="243"/>
      <c r="AC90" s="188"/>
      <c r="AD90" s="189"/>
      <c r="AE90" s="190" t="str">
        <f t="shared" si="47"/>
        <v>III.1.6</v>
      </c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280"/>
    </row>
    <row r="91" spans="1:63" s="192" customFormat="1">
      <c r="A91" s="185"/>
      <c r="B91" s="185"/>
      <c r="C91" s="186" t="s">
        <v>95</v>
      </c>
      <c r="D91" s="335"/>
      <c r="E91" s="335"/>
      <c r="F91" s="335"/>
      <c r="G91" s="335"/>
      <c r="H91" s="187" t="s">
        <v>43</v>
      </c>
      <c r="I91" s="188">
        <f t="shared" si="39"/>
        <v>0</v>
      </c>
      <c r="J91" s="191">
        <f t="shared" si="40"/>
        <v>0</v>
      </c>
      <c r="K91" s="188">
        <f t="shared" si="41"/>
        <v>0</v>
      </c>
      <c r="L91" s="189"/>
      <c r="M91" s="272"/>
      <c r="N91" s="191">
        <f t="shared" si="42"/>
        <v>0</v>
      </c>
      <c r="O91" s="243"/>
      <c r="P91" s="243"/>
      <c r="Q91" s="191">
        <f t="shared" si="43"/>
        <v>0</v>
      </c>
      <c r="R91" s="243"/>
      <c r="S91" s="243"/>
      <c r="T91" s="191">
        <f t="shared" si="44"/>
        <v>0</v>
      </c>
      <c r="U91" s="243"/>
      <c r="V91" s="243"/>
      <c r="W91" s="191">
        <f t="shared" si="45"/>
        <v>0</v>
      </c>
      <c r="X91" s="243"/>
      <c r="Y91" s="243"/>
      <c r="Z91" s="191">
        <f t="shared" si="46"/>
        <v>0</v>
      </c>
      <c r="AA91" s="243"/>
      <c r="AB91" s="243"/>
      <c r="AC91" s="188"/>
      <c r="AD91" s="189"/>
      <c r="AE91" s="190" t="str">
        <f t="shared" si="47"/>
        <v>III.1.7</v>
      </c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280"/>
    </row>
    <row r="92" spans="1:63" s="192" customFormat="1">
      <c r="A92" s="185"/>
      <c r="B92" s="185"/>
      <c r="C92" s="186"/>
      <c r="D92" s="335"/>
      <c r="E92" s="335"/>
      <c r="F92" s="335"/>
      <c r="G92" s="335"/>
      <c r="H92" s="193"/>
      <c r="I92" s="288"/>
      <c r="J92" s="263"/>
      <c r="K92" s="188"/>
      <c r="L92" s="189"/>
      <c r="M92" s="272"/>
      <c r="N92" s="191"/>
      <c r="O92" s="243"/>
      <c r="P92" s="243"/>
      <c r="Q92" s="191"/>
      <c r="R92" s="243"/>
      <c r="S92" s="243"/>
      <c r="T92" s="191"/>
      <c r="U92" s="243"/>
      <c r="V92" s="243"/>
      <c r="W92" s="191"/>
      <c r="X92" s="243"/>
      <c r="Y92" s="243"/>
      <c r="Z92" s="191"/>
      <c r="AA92" s="243"/>
      <c r="AB92" s="243"/>
      <c r="AC92" s="188"/>
      <c r="AD92" s="189"/>
      <c r="AE92" s="190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280"/>
    </row>
    <row r="93" spans="1:63" s="192" customFormat="1">
      <c r="A93" s="185"/>
      <c r="B93" s="185"/>
      <c r="C93" s="211"/>
      <c r="D93" s="336"/>
      <c r="E93" s="336"/>
      <c r="F93" s="336"/>
      <c r="G93" s="336"/>
      <c r="H93" s="212"/>
      <c r="I93" s="213"/>
      <c r="J93" s="259"/>
      <c r="K93" s="213"/>
      <c r="L93" s="189"/>
      <c r="M93" s="275"/>
      <c r="N93" s="214"/>
      <c r="O93" s="244"/>
      <c r="P93" s="244"/>
      <c r="Q93" s="214"/>
      <c r="R93" s="244"/>
      <c r="S93" s="244"/>
      <c r="T93" s="214"/>
      <c r="U93" s="244"/>
      <c r="V93" s="244"/>
      <c r="W93" s="214"/>
      <c r="X93" s="244"/>
      <c r="Y93" s="244"/>
      <c r="Z93" s="214"/>
      <c r="AA93" s="244"/>
      <c r="AB93" s="244"/>
      <c r="AC93" s="215"/>
      <c r="AD93" s="189"/>
      <c r="AE93" s="216"/>
      <c r="AF93" s="217"/>
      <c r="AG93" s="217"/>
      <c r="AH93" s="217"/>
      <c r="AI93" s="217"/>
      <c r="AJ93" s="217"/>
      <c r="AK93" s="217"/>
      <c r="AL93" s="217"/>
      <c r="AM93" s="217"/>
      <c r="AN93" s="217"/>
      <c r="AO93" s="217"/>
      <c r="AP93" s="217"/>
      <c r="AQ93" s="217"/>
      <c r="AR93" s="217"/>
      <c r="AS93" s="217"/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82"/>
    </row>
    <row r="94" spans="1:63">
      <c r="C94" s="99"/>
      <c r="D94" s="331"/>
      <c r="E94" s="331"/>
      <c r="F94" s="331"/>
      <c r="G94" s="331"/>
      <c r="H94" s="100"/>
      <c r="I94" s="287"/>
      <c r="J94" s="262"/>
      <c r="K94" s="176"/>
      <c r="L94" s="177"/>
      <c r="M94" s="270"/>
      <c r="N94" s="179"/>
      <c r="O94" s="241"/>
      <c r="P94" s="241"/>
      <c r="Q94" s="179"/>
      <c r="R94" s="241"/>
      <c r="S94" s="241"/>
      <c r="T94" s="179"/>
      <c r="U94" s="241"/>
      <c r="V94" s="241"/>
      <c r="W94" s="179"/>
      <c r="X94" s="241"/>
      <c r="Y94" s="241"/>
      <c r="Z94" s="179"/>
      <c r="AA94" s="241"/>
      <c r="AB94" s="241"/>
      <c r="AC94" s="176"/>
      <c r="AD94" s="177"/>
      <c r="AE94" s="178"/>
      <c r="AF94" s="179"/>
      <c r="AG94" s="179"/>
      <c r="AH94" s="179"/>
      <c r="AI94" s="179"/>
      <c r="AJ94" s="179"/>
      <c r="AK94" s="179"/>
      <c r="AL94" s="179"/>
      <c r="AM94" s="179"/>
      <c r="AN94" s="179"/>
      <c r="AO94" s="179"/>
      <c r="AP94" s="179"/>
      <c r="AQ94" s="179"/>
      <c r="AR94" s="179"/>
      <c r="AS94" s="179"/>
      <c r="AT94" s="179"/>
      <c r="AU94" s="179"/>
      <c r="AV94" s="179"/>
      <c r="AW94" s="179"/>
      <c r="AX94" s="179"/>
      <c r="AY94" s="179"/>
      <c r="AZ94" s="179"/>
      <c r="BA94" s="179"/>
      <c r="BB94" s="179"/>
      <c r="BC94" s="179"/>
      <c r="BD94" s="179"/>
      <c r="BE94" s="179"/>
      <c r="BF94" s="179"/>
      <c r="BG94" s="179"/>
      <c r="BH94" s="179"/>
      <c r="BI94" s="179"/>
      <c r="BJ94" s="179"/>
      <c r="BK94" s="279"/>
    </row>
    <row r="95" spans="1:63" s="125" customFormat="1" ht="15" thickBot="1">
      <c r="A95" s="123"/>
      <c r="B95" s="123"/>
      <c r="C95" s="99" t="s">
        <v>312</v>
      </c>
      <c r="D95" s="331"/>
      <c r="E95" s="331"/>
      <c r="F95" s="331"/>
      <c r="G95" s="331"/>
      <c r="H95" s="100" t="s">
        <v>313</v>
      </c>
      <c r="I95" s="168">
        <f>SUMIFS($N95:$AC95,$N$4:$AC$4,"W*")</f>
        <v>0</v>
      </c>
      <c r="J95" s="171">
        <f>SUMIFS($N95:$AC95,$N$4:$AC$4,"F*")</f>
        <v>0</v>
      </c>
      <c r="K95" s="168">
        <f>SUMIFS($N95:$AC95,$N$4:$AC$4,"B*")</f>
        <v>5815854874.0210752</v>
      </c>
      <c r="L95" s="169"/>
      <c r="M95" s="268"/>
      <c r="N95" s="171">
        <f>SUMIFS($AF95:$BJ95,$AF$3:$BJ$3,N$3)</f>
        <v>0</v>
      </c>
      <c r="O95" s="240">
        <f>SUBTOTAL(9,O7:O91)</f>
        <v>0</v>
      </c>
      <c r="P95" s="240">
        <f>SUBTOTAL(9,P8:P94)</f>
        <v>5815854874.0210752</v>
      </c>
      <c r="Q95" s="171">
        <f>SUMIFS($AF95:$BJ95,$AF$3:$BJ$3,Q$3)</f>
        <v>0</v>
      </c>
      <c r="R95" s="240"/>
      <c r="S95" s="240"/>
      <c r="T95" s="171">
        <f>SUMIFS($AF95:$BJ95,$AF$3:$BJ$3,T$3)</f>
        <v>0</v>
      </c>
      <c r="U95" s="240"/>
      <c r="V95" s="240"/>
      <c r="W95" s="171">
        <f>SUMIFS($AF95:$BJ95,$AF$3:$BJ$3,W$3)</f>
        <v>0</v>
      </c>
      <c r="X95" s="240"/>
      <c r="Y95" s="240"/>
      <c r="Z95" s="171">
        <f>SUMIFS($AF95:$BJ95,$AF$3:$BJ$3,Z$3)</f>
        <v>0</v>
      </c>
      <c r="AA95" s="240"/>
      <c r="AB95" s="240"/>
      <c r="AC95" s="274"/>
      <c r="AD95" s="169"/>
      <c r="AE95" s="170" t="str">
        <f>C95</f>
        <v>SUM</v>
      </c>
      <c r="AF95" s="210">
        <f t="shared" ref="AF95:BJ95" si="50">SUMIFS(AF$5:AF$94,$AE$5:$AE$94,"I") + SUMIFS(AF$5:AF$94,$AE$5:$AE$94,"II")+ SUMIFS(AF$5:AF$94,$AE$5:$AE$94,"III")</f>
        <v>0</v>
      </c>
      <c r="AG95" s="210">
        <f t="shared" si="50"/>
        <v>0</v>
      </c>
      <c r="AH95" s="210">
        <f t="shared" si="50"/>
        <v>0</v>
      </c>
      <c r="AI95" s="210">
        <f t="shared" si="50"/>
        <v>0</v>
      </c>
      <c r="AJ95" s="210">
        <f t="shared" si="50"/>
        <v>0</v>
      </c>
      <c r="AK95" s="210">
        <f t="shared" si="50"/>
        <v>0</v>
      </c>
      <c r="AL95" s="210">
        <f t="shared" si="50"/>
        <v>0</v>
      </c>
      <c r="AM95" s="210">
        <f t="shared" si="50"/>
        <v>0</v>
      </c>
      <c r="AN95" s="210">
        <f t="shared" si="50"/>
        <v>0</v>
      </c>
      <c r="AO95" s="210">
        <f t="shared" si="50"/>
        <v>0</v>
      </c>
      <c r="AP95" s="210">
        <f t="shared" si="50"/>
        <v>0</v>
      </c>
      <c r="AQ95" s="210">
        <f t="shared" si="50"/>
        <v>0</v>
      </c>
      <c r="AR95" s="210">
        <f t="shared" si="50"/>
        <v>0</v>
      </c>
      <c r="AS95" s="210">
        <f t="shared" si="50"/>
        <v>0</v>
      </c>
      <c r="AT95" s="210">
        <f t="shared" si="50"/>
        <v>0</v>
      </c>
      <c r="AU95" s="210">
        <f t="shared" si="50"/>
        <v>0</v>
      </c>
      <c r="AV95" s="210">
        <f t="shared" si="50"/>
        <v>0</v>
      </c>
      <c r="AW95" s="210">
        <f t="shared" si="50"/>
        <v>0</v>
      </c>
      <c r="AX95" s="210">
        <f t="shared" si="50"/>
        <v>0</v>
      </c>
      <c r="AY95" s="210">
        <f t="shared" si="50"/>
        <v>0</v>
      </c>
      <c r="AZ95" s="210">
        <f t="shared" si="50"/>
        <v>0</v>
      </c>
      <c r="BA95" s="210">
        <f t="shared" si="50"/>
        <v>0</v>
      </c>
      <c r="BB95" s="210">
        <f t="shared" si="50"/>
        <v>0</v>
      </c>
      <c r="BC95" s="210">
        <f t="shared" si="50"/>
        <v>0</v>
      </c>
      <c r="BD95" s="210">
        <f t="shared" si="50"/>
        <v>0</v>
      </c>
      <c r="BE95" s="210">
        <f t="shared" si="50"/>
        <v>0</v>
      </c>
      <c r="BF95" s="210">
        <f t="shared" si="50"/>
        <v>0</v>
      </c>
      <c r="BG95" s="210">
        <f t="shared" si="50"/>
        <v>0</v>
      </c>
      <c r="BH95" s="210">
        <f t="shared" si="50"/>
        <v>0</v>
      </c>
      <c r="BI95" s="210">
        <f t="shared" si="50"/>
        <v>0</v>
      </c>
      <c r="BJ95" s="210">
        <f t="shared" si="50"/>
        <v>0</v>
      </c>
      <c r="BK95" s="277"/>
    </row>
    <row r="96" spans="1:63" s="125" customFormat="1" ht="15.5" thickTop="1" thickBot="1">
      <c r="A96" s="123"/>
      <c r="B96" s="123"/>
      <c r="C96" s="116"/>
      <c r="D96" s="337"/>
      <c r="E96" s="337"/>
      <c r="F96" s="337"/>
      <c r="G96" s="337"/>
      <c r="H96" s="117"/>
      <c r="I96" s="208"/>
      <c r="J96" s="210"/>
      <c r="K96" s="208"/>
      <c r="L96" s="169"/>
      <c r="M96" s="273"/>
      <c r="N96" s="210"/>
      <c r="O96" s="245"/>
      <c r="P96" s="245"/>
      <c r="Q96" s="210"/>
      <c r="R96" s="245"/>
      <c r="S96" s="245"/>
      <c r="T96" s="210"/>
      <c r="U96" s="245"/>
      <c r="V96" s="245"/>
      <c r="W96" s="210"/>
      <c r="X96" s="245"/>
      <c r="Y96" s="245"/>
      <c r="Z96" s="210"/>
      <c r="AA96" s="245"/>
      <c r="AB96" s="245"/>
      <c r="AC96" s="208"/>
      <c r="AD96" s="169"/>
      <c r="AE96" s="209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81"/>
    </row>
    <row r="97" ht="15" thickTop="1"/>
  </sheetData>
  <mergeCells count="2">
    <mergeCell ref="C3:C4"/>
    <mergeCell ref="H3:H4"/>
  </mergeCells>
  <conditionalFormatting sqref="AF59:BJ60 AF5:BJ10 AF96:BJ1048576 AF62:BJ94 AF26:BJ38">
    <cfRule type="expression" dxfId="485" priority="65">
      <formula>_xlfn.ISFORMULA($AF5)</formula>
    </cfRule>
    <cfRule type="expression" dxfId="484" priority="66">
      <formula>COUNTA($AF5:$BJ5)=0</formula>
    </cfRule>
  </conditionalFormatting>
  <conditionalFormatting sqref="AF95:BJ95">
    <cfRule type="expression" dxfId="483" priority="63">
      <formula>_xlfn.ISFORMULA($AF95)</formula>
    </cfRule>
    <cfRule type="expression" dxfId="482" priority="64">
      <formula>COUNTA($AF95:$BJ95)=0</formula>
    </cfRule>
  </conditionalFormatting>
  <conditionalFormatting sqref="O59:P60 R59:S60 U59:V60 X59:Y60 AA59:AB60 O5:P10 R5:S10 U5:V10 AA5:AB10 X5:Y10 AA26:AB27 X26:Y27 U26:V27 R26:S27 O26:P27 AA62:AB95 X62:Y95 U62:V95 R62:S95 O62:P95 AA29:AB38 X29:Y38 U29:V38 R29:S38 O29:P38">
    <cfRule type="expression" dxfId="481" priority="61">
      <formula>_xlfn.ISFORMULA($O5)</formula>
    </cfRule>
    <cfRule type="expression" dxfId="480" priority="62">
      <formula>COUNTA($O5:$P5)=0</formula>
    </cfRule>
  </conditionalFormatting>
  <conditionalFormatting sqref="AF11:BJ11">
    <cfRule type="expression" dxfId="479" priority="55">
      <formula>_xlfn.ISFORMULA($AF11)</formula>
    </cfRule>
    <cfRule type="expression" dxfId="478" priority="56">
      <formula>COUNTA($AF11:$BJ11)=0</formula>
    </cfRule>
  </conditionalFormatting>
  <conditionalFormatting sqref="AA11:AB11 X11:Y11 U11:V11 R11:S11 O11:P11">
    <cfRule type="expression" dxfId="477" priority="53">
      <formula>_xlfn.ISFORMULA($O11)</formula>
    </cfRule>
    <cfRule type="expression" dxfId="476" priority="54">
      <formula>COUNTA($O11:$P11)=0</formula>
    </cfRule>
  </conditionalFormatting>
  <conditionalFormatting sqref="AF12:BJ15">
    <cfRule type="expression" dxfId="475" priority="51">
      <formula>_xlfn.ISFORMULA($AF12)</formula>
    </cfRule>
    <cfRule type="expression" dxfId="474" priority="52">
      <formula>COUNTA($AF12:$BJ12)=0</formula>
    </cfRule>
  </conditionalFormatting>
  <conditionalFormatting sqref="AA12:AB15 X12:Y15 U12:V15 R12:S15 O12:P15">
    <cfRule type="expression" dxfId="473" priority="49">
      <formula>_xlfn.ISFORMULA($O12)</formula>
    </cfRule>
    <cfRule type="expression" dxfId="472" priority="50">
      <formula>COUNTA($O12:$P12)=0</formula>
    </cfRule>
  </conditionalFormatting>
  <conditionalFormatting sqref="AF49:BJ58">
    <cfRule type="expression" dxfId="471" priority="47">
      <formula>_xlfn.ISFORMULA($AF49)</formula>
    </cfRule>
    <cfRule type="expression" dxfId="470" priority="48">
      <formula>COUNTA($AF49:$BJ49)=0</formula>
    </cfRule>
  </conditionalFormatting>
  <conditionalFormatting sqref="AA49:AB58 X49:Y58 U49:V58 R49:S58 O49:P58">
    <cfRule type="expression" dxfId="469" priority="45">
      <formula>_xlfn.ISFORMULA($O49)</formula>
    </cfRule>
    <cfRule type="expression" dxfId="468" priority="46">
      <formula>COUNTA($O49:$P49)=0</formula>
    </cfRule>
  </conditionalFormatting>
  <conditionalFormatting sqref="AF39:BJ48">
    <cfRule type="expression" dxfId="467" priority="43">
      <formula>_xlfn.ISFORMULA($AF39)</formula>
    </cfRule>
    <cfRule type="expression" dxfId="466" priority="44">
      <formula>COUNTA($AF39:$BJ39)=0</formula>
    </cfRule>
  </conditionalFormatting>
  <conditionalFormatting sqref="AA39:AB48 X39:Y48 U39:V48 R39:S48 O39:P48">
    <cfRule type="expression" dxfId="465" priority="41">
      <formula>_xlfn.ISFORMULA($O39)</formula>
    </cfRule>
    <cfRule type="expression" dxfId="464" priority="42">
      <formula>COUNTA($O39:$P39)=0</formula>
    </cfRule>
  </conditionalFormatting>
  <conditionalFormatting sqref="AF21:BJ21">
    <cfRule type="expression" dxfId="463" priority="39">
      <formula>_xlfn.ISFORMULA($AF21)</formula>
    </cfRule>
    <cfRule type="expression" dxfId="462" priority="40">
      <formula>COUNTA($AF21:$BJ21)=0</formula>
    </cfRule>
  </conditionalFormatting>
  <conditionalFormatting sqref="AA21:AB21 X21:Y21 U21:V21 R21:S21 O21:P21">
    <cfRule type="expression" dxfId="461" priority="37">
      <formula>_xlfn.ISFORMULA($O21)</formula>
    </cfRule>
    <cfRule type="expression" dxfId="460" priority="38">
      <formula>COUNTA($O21:$P21)=0</formula>
    </cfRule>
  </conditionalFormatting>
  <conditionalFormatting sqref="AF22:BJ25">
    <cfRule type="expression" dxfId="459" priority="35">
      <formula>_xlfn.ISFORMULA($AF22)</formula>
    </cfRule>
    <cfRule type="expression" dxfId="458" priority="36">
      <formula>COUNTA($AF22:$BJ22)=0</formula>
    </cfRule>
  </conditionalFormatting>
  <conditionalFormatting sqref="AA22:AB25 X22:Y25 U22:V25 R22:S25 O22:P25">
    <cfRule type="expression" dxfId="457" priority="33">
      <formula>_xlfn.ISFORMULA($O22)</formula>
    </cfRule>
    <cfRule type="expression" dxfId="456" priority="34">
      <formula>COUNTA($O22:$P22)=0</formula>
    </cfRule>
  </conditionalFormatting>
  <conditionalFormatting sqref="AF16:BJ16">
    <cfRule type="expression" dxfId="455" priority="31">
      <formula>_xlfn.ISFORMULA($AF16)</formula>
    </cfRule>
    <cfRule type="expression" dxfId="454" priority="32">
      <formula>COUNTA($AF16:$BJ16)=0</formula>
    </cfRule>
  </conditionalFormatting>
  <conditionalFormatting sqref="AA16:AB16 X16:Y16 U16:V16 R16:S16 O16:P16">
    <cfRule type="expression" dxfId="453" priority="29">
      <formula>_xlfn.ISFORMULA($O16)</formula>
    </cfRule>
    <cfRule type="expression" dxfId="452" priority="30">
      <formula>COUNTA($O16:$P16)=0</formula>
    </cfRule>
  </conditionalFormatting>
  <conditionalFormatting sqref="AF17:BJ20">
    <cfRule type="expression" dxfId="451" priority="27">
      <formula>_xlfn.ISFORMULA($AF17)</formula>
    </cfRule>
    <cfRule type="expression" dxfId="450" priority="28">
      <formula>COUNTA($AF17:$BJ17)=0</formula>
    </cfRule>
  </conditionalFormatting>
  <conditionalFormatting sqref="AA17:AB20 X17:Y20 U17:V20 R17:S20 O17:P20">
    <cfRule type="expression" dxfId="449" priority="25">
      <formula>_xlfn.ISFORMULA($O17)</formula>
    </cfRule>
    <cfRule type="expression" dxfId="448" priority="26">
      <formula>COUNTA($O17:$P17)=0</formula>
    </cfRule>
  </conditionalFormatting>
  <conditionalFormatting sqref="AF61:BJ61">
    <cfRule type="expression" dxfId="447" priority="23">
      <formula>_xlfn.ISFORMULA($AF61)</formula>
    </cfRule>
    <cfRule type="expression" dxfId="446" priority="24">
      <formula>COUNTA($AF61:$BJ61)=0</formula>
    </cfRule>
  </conditionalFormatting>
  <conditionalFormatting sqref="O61:P61 R61:S61 U61:V61 X61:Y61 AA61:AB61">
    <cfRule type="expression" dxfId="445" priority="21">
      <formula>_xlfn.ISFORMULA($O61)</formula>
    </cfRule>
    <cfRule type="expression" dxfId="444" priority="22">
      <formula>COUNTA($O61:$P61)=0</formula>
    </cfRule>
  </conditionalFormatting>
  <conditionalFormatting sqref="AB28">
    <cfRule type="expression" dxfId="443" priority="19">
      <formula>_xlfn.ISFORMULA($AF28)</formula>
    </cfRule>
    <cfRule type="expression" dxfId="442" priority="20">
      <formula>COUNTA($AF28:$BJ28)=0</formula>
    </cfRule>
  </conditionalFormatting>
  <conditionalFormatting sqref="AA28">
    <cfRule type="expression" dxfId="441" priority="17">
      <formula>_xlfn.ISFORMULA($AF28)</formula>
    </cfRule>
    <cfRule type="expression" dxfId="440" priority="18">
      <formula>COUNTA($AF28:$BJ28)=0</formula>
    </cfRule>
  </conditionalFormatting>
  <conditionalFormatting sqref="Y28">
    <cfRule type="expression" dxfId="439" priority="15">
      <formula>_xlfn.ISFORMULA($AF28)</formula>
    </cfRule>
    <cfRule type="expression" dxfId="438" priority="16">
      <formula>COUNTA($AF28:$BJ28)=0</formula>
    </cfRule>
  </conditionalFormatting>
  <conditionalFormatting sqref="X28">
    <cfRule type="expression" dxfId="437" priority="13">
      <formula>_xlfn.ISFORMULA($AF28)</formula>
    </cfRule>
    <cfRule type="expression" dxfId="436" priority="14">
      <formula>COUNTA($AF28:$BJ28)=0</formula>
    </cfRule>
  </conditionalFormatting>
  <conditionalFormatting sqref="V28">
    <cfRule type="expression" dxfId="435" priority="11">
      <formula>_xlfn.ISFORMULA($AF28)</formula>
    </cfRule>
    <cfRule type="expression" dxfId="434" priority="12">
      <formula>COUNTA($AF28:$BJ28)=0</formula>
    </cfRule>
  </conditionalFormatting>
  <conditionalFormatting sqref="U28">
    <cfRule type="expression" dxfId="433" priority="9">
      <formula>_xlfn.ISFORMULA($AF28)</formula>
    </cfRule>
    <cfRule type="expression" dxfId="432" priority="10">
      <formula>COUNTA($AF28:$BJ28)=0</formula>
    </cfRule>
  </conditionalFormatting>
  <conditionalFormatting sqref="S28">
    <cfRule type="expression" dxfId="431" priority="7">
      <formula>_xlfn.ISFORMULA($AF28)</formula>
    </cfRule>
    <cfRule type="expression" dxfId="430" priority="8">
      <formula>COUNTA($AF28:$BJ28)=0</formula>
    </cfRule>
  </conditionalFormatting>
  <conditionalFormatting sqref="R28">
    <cfRule type="expression" dxfId="429" priority="5">
      <formula>_xlfn.ISFORMULA($AF28)</formula>
    </cfRule>
    <cfRule type="expression" dxfId="428" priority="6">
      <formula>COUNTA($AF28:$BJ28)=0</formula>
    </cfRule>
  </conditionalFormatting>
  <conditionalFormatting sqref="P28">
    <cfRule type="expression" dxfId="427" priority="3">
      <formula>_xlfn.ISFORMULA($AF28)</formula>
    </cfRule>
    <cfRule type="expression" dxfId="426" priority="4">
      <formula>COUNTA($AF28:$BJ28)=0</formula>
    </cfRule>
  </conditionalFormatting>
  <conditionalFormatting sqref="O28">
    <cfRule type="expression" dxfId="425" priority="1">
      <formula>_xlfn.ISFORMULA($AF28)</formula>
    </cfRule>
    <cfRule type="expression" dxfId="424" priority="2">
      <formula>COUNTA($AF28:$BJ28)=0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A672-A575-4689-91EA-924F9F455091}">
  <dimension ref="A1:BK101"/>
  <sheetViews>
    <sheetView zoomScale="64" zoomScaleNormal="64" workbookViewId="0">
      <selection activeCell="O6" sqref="O6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24" si="1">SUMIFS($N5:$AC5,$N$4:$AC$4,"W*")</f>
        <v>0</v>
      </c>
      <c r="J5" s="171">
        <f t="shared" ref="J5:J24" si="2">SUMIFS($N5:$AC5,$N$4:$AC$4,"F*")</f>
        <v>0</v>
      </c>
      <c r="K5" s="168">
        <f t="shared" ref="K5:K10" si="3">SUMIFS($N5:$AC5,$N$4:$AC$4,"B*")</f>
        <v>6399868631.9320221</v>
      </c>
      <c r="L5" s="169"/>
      <c r="M5" s="268"/>
      <c r="N5" s="171">
        <f t="shared" ref="N5:N24" si="4">SUMIFS($AF5:$BJ5,$AF$3:$BJ$3,N$3)</f>
        <v>0</v>
      </c>
      <c r="O5" s="171">
        <f>SUM(O6:O7)</f>
        <v>0</v>
      </c>
      <c r="P5" s="240">
        <f>SUM(P6:P7)</f>
        <v>6399868631.9320221</v>
      </c>
      <c r="Q5" s="171">
        <f t="shared" ref="Q5:Q24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24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24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24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24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5949799505.9320068</v>
      </c>
      <c r="L6" s="173"/>
      <c r="M6" s="269"/>
      <c r="N6" s="175">
        <f t="shared" si="4"/>
        <v>0</v>
      </c>
      <c r="O6" s="175">
        <f>SUMIFS(O10:O68,$H10:$H68,$H6)</f>
        <v>0</v>
      </c>
      <c r="P6" s="175">
        <f>SUMIFS(P10:P68,$H10:$H68,$H6)</f>
        <v>5949799505.9320068</v>
      </c>
      <c r="Q6" s="175">
        <f t="shared" si="5"/>
        <v>0</v>
      </c>
      <c r="R6" s="175">
        <f>SUMIFS(R10:R68,$H10:$H68,$H6)</f>
        <v>0</v>
      </c>
      <c r="S6" s="175">
        <f>SUMIFS(S10:S68,$H10:$H68,$H6)</f>
        <v>0</v>
      </c>
      <c r="T6" s="175">
        <f t="shared" si="6"/>
        <v>0</v>
      </c>
      <c r="U6" s="175">
        <f>SUMIFS(U10:U68,$H10:$H68,$H6)</f>
        <v>0</v>
      </c>
      <c r="V6" s="175">
        <f>SUMIFS(V10:V68,$H10:$H68,$H6)</f>
        <v>0</v>
      </c>
      <c r="W6" s="175">
        <f t="shared" si="7"/>
        <v>0</v>
      </c>
      <c r="X6" s="175">
        <f>SUMIFS(X10:X68,$H10:$H68,$H6)</f>
        <v>0</v>
      </c>
      <c r="Y6" s="175">
        <f>SUMIFS(Y10:Y68,$H10:$H68,$H6)</f>
        <v>0</v>
      </c>
      <c r="Z6" s="175">
        <f t="shared" si="8"/>
        <v>0</v>
      </c>
      <c r="AA6" s="175">
        <f>SUMIFS(AA10:AA68,$H10:$H68,$H6)</f>
        <v>0</v>
      </c>
      <c r="AB6" s="175">
        <f>SUMIFS(AB10:AB68,$H10:$H68,$H6)</f>
        <v>0</v>
      </c>
      <c r="AC6" s="172"/>
      <c r="AD6" s="173"/>
      <c r="AE6" s="174" t="str">
        <f t="shared" si="9"/>
        <v>I.DC</v>
      </c>
      <c r="AF6" s="175">
        <f t="shared" ref="AF6:BJ6" si="11">SUMIFS(AF10:AF68,$H10:$H68,$H6)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450069126.00001562</v>
      </c>
      <c r="L7" s="173"/>
      <c r="M7" s="269"/>
      <c r="N7" s="175">
        <f t="shared" si="4"/>
        <v>0</v>
      </c>
      <c r="O7" s="175">
        <f>SUMIFS(O10:O68,$H10:$H68,$H7)</f>
        <v>0</v>
      </c>
      <c r="P7" s="175">
        <f>SUMIFS(P10:P68,$H10:$H68,$H7)</f>
        <v>450069126.00001562</v>
      </c>
      <c r="Q7" s="175">
        <f t="shared" si="5"/>
        <v>0</v>
      </c>
      <c r="R7" s="175">
        <f>SUMIFS(R10:R68,$H10:$H68,$H7)</f>
        <v>0</v>
      </c>
      <c r="S7" s="175">
        <f>SUMIFS(S10:S68,$H10:$H68,$H7)</f>
        <v>0</v>
      </c>
      <c r="T7" s="175">
        <f t="shared" si="6"/>
        <v>0</v>
      </c>
      <c r="U7" s="175">
        <f>SUMIFS(U10:U68,$H10:$H68,$H7)</f>
        <v>0</v>
      </c>
      <c r="V7" s="175">
        <f>SUMIFS(V10:V68,$H10:$H68,$H7)</f>
        <v>0</v>
      </c>
      <c r="W7" s="175">
        <f t="shared" si="7"/>
        <v>0</v>
      </c>
      <c r="X7" s="175">
        <f>SUMIFS(X10:X68,$H10:$H68,$H7)</f>
        <v>0</v>
      </c>
      <c r="Y7" s="175">
        <f>SUMIFS(Y10:Y68,$H10:$H68,$H7)</f>
        <v>0</v>
      </c>
      <c r="Z7" s="175">
        <f t="shared" si="8"/>
        <v>0</v>
      </c>
      <c r="AA7" s="175">
        <f>SUMIFS(AA10:AA68,$H10:$H68,$H7)</f>
        <v>0</v>
      </c>
      <c r="AB7" s="175">
        <f>SUMIFS(AB10:AB68,$H10:$H68,$H7)</f>
        <v>0</v>
      </c>
      <c r="AC7" s="172"/>
      <c r="AD7" s="173"/>
      <c r="AE7" s="174" t="str">
        <f t="shared" si="9"/>
        <v>I.IC</v>
      </c>
      <c r="AF7" s="175">
        <f t="shared" ref="AF7:BJ7" si="12">SUMIFS(AF10:AF68,$H10:$H68,$H7)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6399868631.932023</v>
      </c>
      <c r="L8" s="169"/>
      <c r="M8" s="268"/>
      <c r="N8" s="171">
        <f t="shared" si="4"/>
        <v>0</v>
      </c>
      <c r="O8" s="240">
        <f>SUBTOTAL(9,O9:O33)</f>
        <v>0</v>
      </c>
      <c r="P8" s="240">
        <f>SUBTOTAL(9,P9:P68)</f>
        <v>6399868631.932023</v>
      </c>
      <c r="Q8" s="171">
        <f t="shared" si="5"/>
        <v>0</v>
      </c>
      <c r="R8" s="240">
        <f>SUBTOTAL(9,R9:R33)</f>
        <v>0</v>
      </c>
      <c r="S8" s="240">
        <f>SUBTOTAL(9,S9:S33)</f>
        <v>0</v>
      </c>
      <c r="T8" s="171">
        <f t="shared" si="6"/>
        <v>0</v>
      </c>
      <c r="U8" s="240">
        <f>SUBTOTAL(9,U9:U33)</f>
        <v>0</v>
      </c>
      <c r="V8" s="240">
        <f>SUBTOTAL(9,V9:V33)</f>
        <v>0</v>
      </c>
      <c r="W8" s="171">
        <f t="shared" si="7"/>
        <v>0</v>
      </c>
      <c r="X8" s="240">
        <f>SUBTOTAL(9,X9:X33)</f>
        <v>0</v>
      </c>
      <c r="Y8" s="240">
        <f>SUBTOTAL(9,Y9:Y33)</f>
        <v>0</v>
      </c>
      <c r="Z8" s="171">
        <f t="shared" si="8"/>
        <v>0</v>
      </c>
      <c r="AA8" s="240">
        <f>SUBTOTAL(9,AA9:AA33)</f>
        <v>0</v>
      </c>
      <c r="AB8" s="240">
        <f>SUBTOTAL(9,AB9:AB33)</f>
        <v>0</v>
      </c>
      <c r="AC8" s="168"/>
      <c r="AD8" s="169"/>
      <c r="AE8" s="170" t="str">
        <f t="shared" si="9"/>
        <v>I.1</v>
      </c>
      <c r="AF8" s="171">
        <f t="shared" ref="AF8:BJ8" si="13">SUBTOTAL(9,AF9:AF33)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5949799505.9320068</v>
      </c>
      <c r="L10" s="169"/>
      <c r="M10" s="268"/>
      <c r="N10" s="171">
        <f t="shared" si="4"/>
        <v>0</v>
      </c>
      <c r="O10" s="240">
        <f>SUBTOTAL(9,O11:O25)</f>
        <v>0</v>
      </c>
      <c r="P10" s="240">
        <f>SUBTOTAL(9,P11:P25)</f>
        <v>5949799505.9320068</v>
      </c>
      <c r="Q10" s="171">
        <f t="shared" si="5"/>
        <v>0</v>
      </c>
      <c r="R10" s="240">
        <f>SUBTOTAL(9,R11:R25)</f>
        <v>0</v>
      </c>
      <c r="S10" s="240">
        <f>SUBTOTAL(9,S11:S25)</f>
        <v>0</v>
      </c>
      <c r="T10" s="171">
        <f t="shared" si="6"/>
        <v>0</v>
      </c>
      <c r="U10" s="240">
        <f>SUBTOTAL(9,U11:U25)</f>
        <v>0</v>
      </c>
      <c r="V10" s="240">
        <f>SUBTOTAL(9,V11:V25)</f>
        <v>0</v>
      </c>
      <c r="W10" s="171">
        <f t="shared" si="7"/>
        <v>0</v>
      </c>
      <c r="X10" s="240">
        <f>SUBTOTAL(9,X11:X25)</f>
        <v>0</v>
      </c>
      <c r="Y10" s="240">
        <f>SUBTOTAL(9,Y11:Y25)</f>
        <v>0</v>
      </c>
      <c r="Z10" s="171">
        <f t="shared" si="8"/>
        <v>0</v>
      </c>
      <c r="AA10" s="240">
        <f>SUBTOTAL(9,AA11:AA25)</f>
        <v>0</v>
      </c>
      <c r="AB10" s="240">
        <f>SUBTOTAL(9,AB11:AB25)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SUBTOTAL(9,AF11:AF25)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106843050.00000001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1237561200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579120300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492014119.01400137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131095567.49400018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152944828.64999983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1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70737082.469999924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1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513271054.80000222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1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13626359.99999998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si="9"/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1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647142353.39700162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9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1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239212263.65400007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9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1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570262479.10200214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9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1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13737510.531000026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9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1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1182231336.8199999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9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1:63">
      <c r="C25" s="101"/>
      <c r="D25" s="332"/>
      <c r="E25" s="332"/>
      <c r="F25" s="332"/>
      <c r="G25" s="332"/>
      <c r="H25" s="114"/>
      <c r="I25" s="176"/>
      <c r="J25" s="179"/>
      <c r="K25" s="176"/>
      <c r="L25" s="177"/>
      <c r="M25" s="270"/>
      <c r="N25" s="179"/>
      <c r="O25" s="241"/>
      <c r="P25" s="241"/>
      <c r="Q25" s="179"/>
      <c r="R25" s="241"/>
      <c r="S25" s="241"/>
      <c r="T25" s="179"/>
      <c r="U25" s="241"/>
      <c r="V25" s="241"/>
      <c r="W25" s="179"/>
      <c r="X25" s="241"/>
      <c r="Y25" s="241"/>
      <c r="Z25" s="179"/>
      <c r="AA25" s="241"/>
      <c r="AB25" s="241"/>
      <c r="AC25" s="176"/>
      <c r="AD25" s="177"/>
      <c r="AE25" s="178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1:63">
      <c r="C26" s="101"/>
      <c r="D26" s="332"/>
      <c r="E26" s="332"/>
      <c r="F26" s="332"/>
      <c r="G26" s="332"/>
      <c r="H26" s="114"/>
      <c r="I26" s="176"/>
      <c r="J26" s="179"/>
      <c r="K26" s="176"/>
      <c r="L26" s="177"/>
      <c r="M26" s="270"/>
      <c r="N26" s="179"/>
      <c r="O26" s="241"/>
      <c r="P26" s="241"/>
      <c r="Q26" s="179"/>
      <c r="R26" s="241"/>
      <c r="S26" s="241"/>
      <c r="T26" s="179"/>
      <c r="U26" s="241"/>
      <c r="V26" s="241"/>
      <c r="W26" s="179"/>
      <c r="X26" s="241"/>
      <c r="Y26" s="241"/>
      <c r="Z26" s="179"/>
      <c r="AA26" s="241"/>
      <c r="AB26" s="241"/>
      <c r="AC26" s="176"/>
      <c r="AD26" s="177"/>
      <c r="AE26" s="178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1:63">
      <c r="C27" s="101"/>
      <c r="D27" s="332"/>
      <c r="E27" s="332"/>
      <c r="F27" s="332"/>
      <c r="G27" s="332"/>
      <c r="H27" s="114"/>
      <c r="I27" s="176"/>
      <c r="J27" s="179"/>
      <c r="K27" s="176"/>
      <c r="L27" s="177"/>
      <c r="M27" s="270"/>
      <c r="N27" s="179"/>
      <c r="O27" s="241"/>
      <c r="P27" s="241"/>
      <c r="Q27" s="179"/>
      <c r="R27" s="241"/>
      <c r="S27" s="241"/>
      <c r="T27" s="179"/>
      <c r="U27" s="241"/>
      <c r="V27" s="241"/>
      <c r="W27" s="179"/>
      <c r="X27" s="241"/>
      <c r="Y27" s="241"/>
      <c r="Z27" s="179"/>
      <c r="AA27" s="241"/>
      <c r="AB27" s="241"/>
      <c r="AC27" s="176"/>
      <c r="AD27" s="177"/>
      <c r="AE27" s="178">
        <f>C27</f>
        <v>0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1:63" s="125" customFormat="1">
      <c r="A28" s="123"/>
      <c r="B28" s="123"/>
      <c r="C28" s="99" t="s">
        <v>222</v>
      </c>
      <c r="D28" s="331"/>
      <c r="E28" s="331"/>
      <c r="F28" s="331"/>
      <c r="G28" s="331"/>
      <c r="H28" s="100" t="s">
        <v>32</v>
      </c>
      <c r="I28" s="168">
        <f>SUMIFS($N28:$AC28,$N$4:$AC$4,"W*")</f>
        <v>0</v>
      </c>
      <c r="J28" s="171">
        <f>SUMIFS($N28:$AC28,$N$4:$AC$4,"F*")</f>
        <v>0</v>
      </c>
      <c r="K28" s="168">
        <f>SUMIFS($N28:$AC28,$N$4:$AC$4,"B*")</f>
        <v>450069126.00001562</v>
      </c>
      <c r="L28" s="169"/>
      <c r="M28" s="268"/>
      <c r="N28" s="171">
        <f>SUMIFS($AF28:$BJ28,$AF$3:$BJ$3,N$3)</f>
        <v>0</v>
      </c>
      <c r="O28" s="240">
        <f>SUBTOTAL(9,O30:O33)</f>
        <v>0</v>
      </c>
      <c r="P28" s="240">
        <f>SUBTOTAL(9,P30:P66)</f>
        <v>450069126.00001562</v>
      </c>
      <c r="Q28" s="171">
        <f>SUMIFS($AF28:$BJ28,$AF$3:$BJ$3,Q$3)</f>
        <v>0</v>
      </c>
      <c r="R28" s="240">
        <f>SUBTOTAL(9,R30:R33)</f>
        <v>0</v>
      </c>
      <c r="S28" s="240">
        <f>SUBTOTAL(9,S30:S33)</f>
        <v>0</v>
      </c>
      <c r="T28" s="171">
        <f>SUMIFS($AF28:$BJ28,$AF$3:$BJ$3,T$3)</f>
        <v>0</v>
      </c>
      <c r="U28" s="240">
        <f>SUBTOTAL(9,U30:U33)</f>
        <v>0</v>
      </c>
      <c r="V28" s="240">
        <f>SUBTOTAL(9,V30:V33)</f>
        <v>0</v>
      </c>
      <c r="W28" s="171">
        <f>SUMIFS($AF28:$BJ28,$AF$3:$BJ$3,W$3)</f>
        <v>0</v>
      </c>
      <c r="X28" s="240">
        <f>SUBTOTAL(9,X30:X33)</f>
        <v>0</v>
      </c>
      <c r="Y28" s="240">
        <f>SUBTOTAL(9,Y30:Y33)</f>
        <v>0</v>
      </c>
      <c r="Z28" s="171">
        <f>SUMIFS($AF28:$BJ28,$AF$3:$BJ$3,Z$3)</f>
        <v>0</v>
      </c>
      <c r="AA28" s="240">
        <f>SUBTOTAL(9,AA30:AA33)</f>
        <v>0</v>
      </c>
      <c r="AB28" s="240">
        <f>SUBTOTAL(9,AB30:AB33)</f>
        <v>0</v>
      </c>
      <c r="AC28" s="168"/>
      <c r="AD28" s="169"/>
      <c r="AE28" s="170" t="str">
        <f>C28</f>
        <v>I.1.1.2</v>
      </c>
      <c r="AF28" s="171">
        <f t="shared" ref="AF28:BJ28" si="15">SUBTOTAL(9,AF30:AF33)</f>
        <v>0</v>
      </c>
      <c r="AG28" s="171">
        <f t="shared" si="15"/>
        <v>0</v>
      </c>
      <c r="AH28" s="171">
        <f t="shared" si="15"/>
        <v>0</v>
      </c>
      <c r="AI28" s="171">
        <f t="shared" si="15"/>
        <v>0</v>
      </c>
      <c r="AJ28" s="171">
        <f t="shared" si="15"/>
        <v>0</v>
      </c>
      <c r="AK28" s="171">
        <f t="shared" si="15"/>
        <v>0</v>
      </c>
      <c r="AL28" s="171">
        <f t="shared" si="15"/>
        <v>0</v>
      </c>
      <c r="AM28" s="171">
        <f t="shared" si="15"/>
        <v>0</v>
      </c>
      <c r="AN28" s="171">
        <f t="shared" si="15"/>
        <v>0</v>
      </c>
      <c r="AO28" s="171">
        <f t="shared" si="15"/>
        <v>0</v>
      </c>
      <c r="AP28" s="171">
        <f t="shared" si="15"/>
        <v>0</v>
      </c>
      <c r="AQ28" s="171">
        <f t="shared" si="15"/>
        <v>0</v>
      </c>
      <c r="AR28" s="171">
        <f t="shared" si="15"/>
        <v>0</v>
      </c>
      <c r="AS28" s="171">
        <f t="shared" si="15"/>
        <v>0</v>
      </c>
      <c r="AT28" s="171">
        <f t="shared" si="15"/>
        <v>0</v>
      </c>
      <c r="AU28" s="171">
        <f t="shared" si="15"/>
        <v>0</v>
      </c>
      <c r="AV28" s="171">
        <f t="shared" si="15"/>
        <v>0</v>
      </c>
      <c r="AW28" s="171">
        <f t="shared" si="15"/>
        <v>0</v>
      </c>
      <c r="AX28" s="171">
        <f t="shared" si="15"/>
        <v>0</v>
      </c>
      <c r="AY28" s="171">
        <f t="shared" si="15"/>
        <v>0</v>
      </c>
      <c r="AZ28" s="171">
        <f t="shared" si="15"/>
        <v>0</v>
      </c>
      <c r="BA28" s="171">
        <f t="shared" si="15"/>
        <v>0</v>
      </c>
      <c r="BB28" s="171">
        <f t="shared" si="15"/>
        <v>0</v>
      </c>
      <c r="BC28" s="171">
        <f t="shared" si="15"/>
        <v>0</v>
      </c>
      <c r="BD28" s="171">
        <f t="shared" si="15"/>
        <v>0</v>
      </c>
      <c r="BE28" s="171">
        <f t="shared" si="15"/>
        <v>0</v>
      </c>
      <c r="BF28" s="171">
        <f t="shared" si="15"/>
        <v>0</v>
      </c>
      <c r="BG28" s="171">
        <f t="shared" si="15"/>
        <v>0</v>
      </c>
      <c r="BH28" s="171">
        <f t="shared" si="15"/>
        <v>0</v>
      </c>
      <c r="BI28" s="171">
        <f t="shared" si="15"/>
        <v>0</v>
      </c>
      <c r="BJ28" s="171">
        <f t="shared" si="15"/>
        <v>0</v>
      </c>
      <c r="BK28" s="277"/>
    </row>
    <row r="29" spans="1:63" s="125" customFormat="1">
      <c r="A29" s="123"/>
      <c r="B29" s="123"/>
      <c r="C29" s="99"/>
      <c r="D29" s="331" t="s">
        <v>382</v>
      </c>
      <c r="E29" s="331" t="s">
        <v>405</v>
      </c>
      <c r="F29" s="331"/>
      <c r="G29" s="331">
        <v>185234.51472392699</v>
      </c>
      <c r="H29" s="100"/>
      <c r="I29" s="168"/>
      <c r="J29" s="171"/>
      <c r="K29" s="168"/>
      <c r="L29" s="169"/>
      <c r="M29" s="268"/>
      <c r="N29" s="171"/>
      <c r="O29" s="240"/>
      <c r="P29" s="240"/>
      <c r="Q29" s="171"/>
      <c r="R29" s="240"/>
      <c r="S29" s="240"/>
      <c r="T29" s="171"/>
      <c r="U29" s="240"/>
      <c r="V29" s="240"/>
      <c r="W29" s="171"/>
      <c r="X29" s="240"/>
      <c r="Y29" s="240"/>
      <c r="Z29" s="171"/>
      <c r="AA29" s="240"/>
      <c r="AB29" s="240"/>
      <c r="AC29" s="168"/>
      <c r="AD29" s="169"/>
      <c r="AE29" s="170"/>
      <c r="AF29" s="171"/>
      <c r="AG29" s="171"/>
      <c r="AH29" s="171"/>
      <c r="AI29" s="171"/>
      <c r="AJ29" s="171"/>
      <c r="AK29" s="171"/>
      <c r="AL29" s="171"/>
      <c r="AM29" s="171"/>
      <c r="AN29" s="171"/>
      <c r="AO29" s="171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277"/>
    </row>
    <row r="30" spans="1:63">
      <c r="C30" s="101" t="s">
        <v>64</v>
      </c>
      <c r="D30" s="332" t="s">
        <v>382</v>
      </c>
      <c r="E30" s="332" t="s">
        <v>406</v>
      </c>
      <c r="F30" s="332" t="s">
        <v>407</v>
      </c>
      <c r="G30" s="332"/>
      <c r="H30" s="338" t="s">
        <v>388</v>
      </c>
      <c r="I30" s="176">
        <f t="shared" ref="I30:I65" si="16">SUMIFS($N30:$AC30,$N$4:$AC$4,"W*")</f>
        <v>0</v>
      </c>
      <c r="J30" s="179">
        <f t="shared" ref="J30:J65" si="17">SUMIFS($N30:$AC30,$N$4:$AC$4,"F*")</f>
        <v>0</v>
      </c>
      <c r="K30" s="176">
        <v>25000000</v>
      </c>
      <c r="L30" s="177"/>
      <c r="M30" s="270"/>
      <c r="N30" s="179">
        <f t="shared" ref="N30:N65" si="18">SUMIFS($AF30:$BJ30,$AF$3:$BJ$3,N$3)</f>
        <v>0</v>
      </c>
      <c r="O30" s="241"/>
      <c r="P30" s="241">
        <v>25000000</v>
      </c>
      <c r="Q30" s="179">
        <f t="shared" ref="Q30:Q65" si="19">SUMIFS($AF30:$BJ30,$AF$3:$BJ$3,Q$3)</f>
        <v>0</v>
      </c>
      <c r="R30" s="241"/>
      <c r="S30" s="241"/>
      <c r="T30" s="179">
        <f t="shared" ref="T30:T65" si="20">SUMIFS($AF30:$BJ30,$AF$3:$BJ$3,T$3)</f>
        <v>0</v>
      </c>
      <c r="U30" s="241"/>
      <c r="V30" s="241"/>
      <c r="W30" s="179">
        <f t="shared" ref="W30:W65" si="21">SUMIFS($AF30:$BJ30,$AF$3:$BJ$3,W$3)</f>
        <v>0</v>
      </c>
      <c r="X30" s="241"/>
      <c r="Y30" s="241"/>
      <c r="Z30" s="179">
        <f t="shared" ref="Z30:Z65" si="22">SUMIFS($AF30:$BJ30,$AF$3:$BJ$3,Z$3)</f>
        <v>0</v>
      </c>
      <c r="AA30" s="241"/>
      <c r="AB30" s="241"/>
      <c r="AC30" s="176"/>
      <c r="AD30" s="177"/>
      <c r="AE30" s="178" t="str">
        <f t="shared" ref="AE30:AE59" si="23">C30</f>
        <v>I.1.1.2.1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1:63">
      <c r="C31" s="101" t="s">
        <v>65</v>
      </c>
      <c r="D31" s="332"/>
      <c r="E31" s="332" t="s">
        <v>408</v>
      </c>
      <c r="F31" s="332" t="s">
        <v>409</v>
      </c>
      <c r="G31" s="332"/>
      <c r="H31" s="338" t="s">
        <v>389</v>
      </c>
      <c r="I31" s="176">
        <f t="shared" si="16"/>
        <v>0</v>
      </c>
      <c r="J31" s="179">
        <f t="shared" si="17"/>
        <v>0</v>
      </c>
      <c r="K31" s="176">
        <v>10000000</v>
      </c>
      <c r="L31" s="177"/>
      <c r="M31" s="270"/>
      <c r="N31" s="179">
        <f t="shared" si="18"/>
        <v>0</v>
      </c>
      <c r="O31" s="241"/>
      <c r="P31" s="241">
        <v>10000000</v>
      </c>
      <c r="Q31" s="179">
        <f t="shared" si="19"/>
        <v>0</v>
      </c>
      <c r="R31" s="241"/>
      <c r="S31" s="241"/>
      <c r="T31" s="179">
        <f t="shared" si="20"/>
        <v>0</v>
      </c>
      <c r="U31" s="241"/>
      <c r="V31" s="241"/>
      <c r="W31" s="179">
        <f t="shared" si="21"/>
        <v>0</v>
      </c>
      <c r="X31" s="241"/>
      <c r="Y31" s="241"/>
      <c r="Z31" s="179">
        <f t="shared" si="22"/>
        <v>0</v>
      </c>
      <c r="AA31" s="241"/>
      <c r="AB31" s="241"/>
      <c r="AC31" s="176"/>
      <c r="AD31" s="177"/>
      <c r="AE31" s="178" t="str">
        <f t="shared" si="23"/>
        <v>I.1.1.2.2</v>
      </c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1:63">
      <c r="C32" s="101" t="s">
        <v>66</v>
      </c>
      <c r="D32" s="332"/>
      <c r="E32" s="332" t="s">
        <v>410</v>
      </c>
      <c r="F32" s="332" t="s">
        <v>411</v>
      </c>
      <c r="G32" s="332"/>
      <c r="H32" s="338" t="s">
        <v>390</v>
      </c>
      <c r="I32" s="176">
        <f t="shared" si="16"/>
        <v>0</v>
      </c>
      <c r="J32" s="179">
        <f t="shared" si="17"/>
        <v>0</v>
      </c>
      <c r="K32" s="176">
        <v>17500000</v>
      </c>
      <c r="L32" s="177"/>
      <c r="M32" s="270"/>
      <c r="N32" s="179">
        <f t="shared" si="18"/>
        <v>0</v>
      </c>
      <c r="O32" s="241"/>
      <c r="P32" s="241">
        <v>17500000</v>
      </c>
      <c r="Q32" s="179">
        <f t="shared" si="19"/>
        <v>0</v>
      </c>
      <c r="R32" s="241"/>
      <c r="S32" s="241"/>
      <c r="T32" s="179">
        <f t="shared" si="20"/>
        <v>0</v>
      </c>
      <c r="U32" s="241"/>
      <c r="V32" s="241"/>
      <c r="W32" s="179">
        <f t="shared" si="21"/>
        <v>0</v>
      </c>
      <c r="X32" s="241"/>
      <c r="Y32" s="241"/>
      <c r="Z32" s="179">
        <f t="shared" si="22"/>
        <v>0</v>
      </c>
      <c r="AA32" s="241"/>
      <c r="AB32" s="241"/>
      <c r="AC32" s="176"/>
      <c r="AD32" s="177"/>
      <c r="AE32" s="178" t="str">
        <f t="shared" si="23"/>
        <v>I.1.1.2.3</v>
      </c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3:63">
      <c r="C33" s="101" t="s">
        <v>67</v>
      </c>
      <c r="D33" s="332"/>
      <c r="E33" s="332" t="s">
        <v>412</v>
      </c>
      <c r="F33" s="332" t="s">
        <v>413</v>
      </c>
      <c r="G33" s="332"/>
      <c r="H33" s="338" t="s">
        <v>391</v>
      </c>
      <c r="I33" s="176">
        <f t="shared" si="16"/>
        <v>0</v>
      </c>
      <c r="J33" s="179">
        <f t="shared" si="17"/>
        <v>0</v>
      </c>
      <c r="K33" s="176">
        <v>7500000</v>
      </c>
      <c r="L33" s="177"/>
      <c r="M33" s="270"/>
      <c r="N33" s="179">
        <f t="shared" si="18"/>
        <v>0</v>
      </c>
      <c r="O33" s="241"/>
      <c r="P33" s="241">
        <v>7500000</v>
      </c>
      <c r="Q33" s="179">
        <f t="shared" si="19"/>
        <v>0</v>
      </c>
      <c r="R33" s="241"/>
      <c r="S33" s="241"/>
      <c r="T33" s="179">
        <f t="shared" si="20"/>
        <v>0</v>
      </c>
      <c r="U33" s="241"/>
      <c r="V33" s="241"/>
      <c r="W33" s="179">
        <f t="shared" si="21"/>
        <v>0</v>
      </c>
      <c r="X33" s="241"/>
      <c r="Y33" s="241"/>
      <c r="Z33" s="179">
        <f t="shared" si="22"/>
        <v>0</v>
      </c>
      <c r="AA33" s="241"/>
      <c r="AB33" s="241"/>
      <c r="AC33" s="176"/>
      <c r="AD33" s="177"/>
      <c r="AE33" s="178" t="str">
        <f t="shared" si="23"/>
        <v>I.1.1.2.4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3:63">
      <c r="C34" s="101" t="s">
        <v>477</v>
      </c>
      <c r="D34" s="332"/>
      <c r="E34" s="332" t="s">
        <v>414</v>
      </c>
      <c r="F34" s="332" t="s">
        <v>415</v>
      </c>
      <c r="G34" s="332"/>
      <c r="H34" s="338" t="s">
        <v>393</v>
      </c>
      <c r="I34" s="176">
        <f t="shared" si="16"/>
        <v>0</v>
      </c>
      <c r="J34" s="179">
        <f t="shared" si="17"/>
        <v>0</v>
      </c>
      <c r="K34" s="176">
        <v>8000000</v>
      </c>
      <c r="L34" s="177"/>
      <c r="M34" s="270"/>
      <c r="N34" s="179">
        <f t="shared" si="18"/>
        <v>0</v>
      </c>
      <c r="O34" s="241"/>
      <c r="P34" s="241">
        <v>15000000</v>
      </c>
      <c r="Q34" s="179">
        <f t="shared" si="19"/>
        <v>0</v>
      </c>
      <c r="R34" s="241"/>
      <c r="S34" s="241"/>
      <c r="T34" s="179">
        <f t="shared" si="20"/>
        <v>0</v>
      </c>
      <c r="U34" s="241"/>
      <c r="V34" s="241"/>
      <c r="W34" s="179">
        <f t="shared" si="21"/>
        <v>0</v>
      </c>
      <c r="X34" s="241"/>
      <c r="Y34" s="241"/>
      <c r="Z34" s="179">
        <f t="shared" si="22"/>
        <v>0</v>
      </c>
      <c r="AA34" s="241"/>
      <c r="AB34" s="241"/>
      <c r="AC34" s="176"/>
      <c r="AD34" s="177"/>
      <c r="AE34" s="178" t="str">
        <f t="shared" si="23"/>
        <v>I.1.1.2.5</v>
      </c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  <c r="BC34" s="179"/>
      <c r="BD34" s="179"/>
      <c r="BE34" s="179"/>
      <c r="BF34" s="179"/>
      <c r="BG34" s="179"/>
      <c r="BH34" s="179"/>
      <c r="BI34" s="179"/>
      <c r="BJ34" s="179"/>
      <c r="BK34" s="279"/>
    </row>
    <row r="35" spans="3:63">
      <c r="C35" s="101" t="s">
        <v>478</v>
      </c>
      <c r="D35" s="332"/>
      <c r="E35" s="332" t="s">
        <v>416</v>
      </c>
      <c r="F35" s="332" t="s">
        <v>417</v>
      </c>
      <c r="G35" s="332"/>
      <c r="H35" s="338" t="s">
        <v>519</v>
      </c>
      <c r="I35" s="176">
        <f t="shared" si="16"/>
        <v>0</v>
      </c>
      <c r="J35" s="179">
        <f t="shared" si="17"/>
        <v>0</v>
      </c>
      <c r="K35" s="176">
        <v>15000000</v>
      </c>
      <c r="L35" s="177"/>
      <c r="M35" s="270"/>
      <c r="N35" s="179">
        <f t="shared" si="18"/>
        <v>0</v>
      </c>
      <c r="O35" s="241"/>
      <c r="P35" s="241">
        <v>12000000</v>
      </c>
      <c r="Q35" s="179">
        <f t="shared" si="19"/>
        <v>0</v>
      </c>
      <c r="R35" s="241"/>
      <c r="S35" s="241"/>
      <c r="T35" s="179">
        <f t="shared" si="20"/>
        <v>0</v>
      </c>
      <c r="U35" s="241"/>
      <c r="V35" s="241"/>
      <c r="W35" s="179">
        <f t="shared" si="21"/>
        <v>0</v>
      </c>
      <c r="X35" s="241"/>
      <c r="Y35" s="241"/>
      <c r="Z35" s="179">
        <f t="shared" si="22"/>
        <v>0</v>
      </c>
      <c r="AA35" s="241"/>
      <c r="AB35" s="241"/>
      <c r="AC35" s="176"/>
      <c r="AD35" s="177"/>
      <c r="AE35" s="178" t="str">
        <f t="shared" si="23"/>
        <v>I.1.1.2.6</v>
      </c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279"/>
    </row>
    <row r="36" spans="3:63">
      <c r="C36" s="101" t="s">
        <v>479</v>
      </c>
      <c r="D36" s="332"/>
      <c r="E36" s="332" t="s">
        <v>449</v>
      </c>
      <c r="F36" s="332" t="s">
        <v>450</v>
      </c>
      <c r="G36" s="332"/>
      <c r="H36" s="338" t="s">
        <v>520</v>
      </c>
      <c r="I36" s="176">
        <f t="shared" si="16"/>
        <v>0</v>
      </c>
      <c r="J36" s="179">
        <f t="shared" si="17"/>
        <v>0</v>
      </c>
      <c r="K36" s="176">
        <v>7500000</v>
      </c>
      <c r="L36" s="177"/>
      <c r="M36" s="270"/>
      <c r="N36" s="179">
        <f t="shared" si="18"/>
        <v>0</v>
      </c>
      <c r="O36" s="241"/>
      <c r="P36" s="241">
        <v>6000000</v>
      </c>
      <c r="Q36" s="179">
        <f t="shared" si="19"/>
        <v>0</v>
      </c>
      <c r="R36" s="241"/>
      <c r="S36" s="241"/>
      <c r="T36" s="179">
        <f t="shared" si="20"/>
        <v>0</v>
      </c>
      <c r="U36" s="241"/>
      <c r="V36" s="241"/>
      <c r="W36" s="179">
        <f t="shared" si="21"/>
        <v>0</v>
      </c>
      <c r="X36" s="241"/>
      <c r="Y36" s="241"/>
      <c r="Z36" s="179">
        <f t="shared" si="22"/>
        <v>0</v>
      </c>
      <c r="AA36" s="241"/>
      <c r="AB36" s="241"/>
      <c r="AC36" s="176"/>
      <c r="AD36" s="177"/>
      <c r="AE36" s="178" t="str">
        <f t="shared" si="23"/>
        <v>I.1.1.2.7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3:63">
      <c r="C37" s="101" t="s">
        <v>480</v>
      </c>
      <c r="D37" s="332"/>
      <c r="E37" s="332" t="s">
        <v>414</v>
      </c>
      <c r="F37" s="332" t="s">
        <v>452</v>
      </c>
      <c r="G37" s="332"/>
      <c r="H37" s="114" t="s">
        <v>536</v>
      </c>
      <c r="I37" s="176">
        <f t="shared" si="16"/>
        <v>0</v>
      </c>
      <c r="J37" s="179">
        <f t="shared" si="17"/>
        <v>0</v>
      </c>
      <c r="K37" s="176">
        <v>7500000</v>
      </c>
      <c r="L37" s="177"/>
      <c r="M37" s="270"/>
      <c r="N37" s="179">
        <f t="shared" si="18"/>
        <v>0</v>
      </c>
      <c r="O37" s="241"/>
      <c r="P37" s="241">
        <v>12500000</v>
      </c>
      <c r="Q37" s="179">
        <f t="shared" si="19"/>
        <v>0</v>
      </c>
      <c r="R37" s="241"/>
      <c r="S37" s="241"/>
      <c r="T37" s="179">
        <f t="shared" si="20"/>
        <v>0</v>
      </c>
      <c r="U37" s="241"/>
      <c r="V37" s="241"/>
      <c r="W37" s="179">
        <f t="shared" si="21"/>
        <v>0</v>
      </c>
      <c r="X37" s="241"/>
      <c r="Y37" s="241"/>
      <c r="Z37" s="179">
        <f t="shared" si="22"/>
        <v>0</v>
      </c>
      <c r="AA37" s="241"/>
      <c r="AB37" s="241"/>
      <c r="AC37" s="176"/>
      <c r="AD37" s="177"/>
      <c r="AE37" s="178" t="str">
        <f t="shared" si="23"/>
        <v>I.1.1.2.8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3:63">
      <c r="C38" s="101" t="s">
        <v>481</v>
      </c>
      <c r="D38" s="332"/>
      <c r="E38" s="332" t="s">
        <v>454</v>
      </c>
      <c r="F38" s="332" t="s">
        <v>452</v>
      </c>
      <c r="G38" s="332"/>
      <c r="H38" s="114" t="s">
        <v>537</v>
      </c>
      <c r="I38" s="176">
        <f t="shared" si="16"/>
        <v>0</v>
      </c>
      <c r="J38" s="179">
        <f t="shared" si="17"/>
        <v>0</v>
      </c>
      <c r="K38" s="176">
        <v>7500000</v>
      </c>
      <c r="L38" s="177"/>
      <c r="M38" s="270"/>
      <c r="N38" s="179">
        <f t="shared" si="18"/>
        <v>0</v>
      </c>
      <c r="O38" s="241"/>
      <c r="P38" s="241">
        <v>12500000</v>
      </c>
      <c r="Q38" s="179">
        <f t="shared" si="19"/>
        <v>0</v>
      </c>
      <c r="R38" s="241"/>
      <c r="S38" s="241"/>
      <c r="T38" s="179">
        <f t="shared" si="20"/>
        <v>0</v>
      </c>
      <c r="U38" s="241"/>
      <c r="V38" s="241"/>
      <c r="W38" s="179">
        <f t="shared" si="21"/>
        <v>0</v>
      </c>
      <c r="X38" s="241"/>
      <c r="Y38" s="241"/>
      <c r="Z38" s="179">
        <f t="shared" si="22"/>
        <v>0</v>
      </c>
      <c r="AA38" s="241"/>
      <c r="AB38" s="241"/>
      <c r="AC38" s="176"/>
      <c r="AD38" s="177"/>
      <c r="AE38" s="178" t="str">
        <f t="shared" si="23"/>
        <v>I.1.1.2.9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3:63">
      <c r="C39" s="101" t="s">
        <v>482</v>
      </c>
      <c r="D39" s="332"/>
      <c r="E39" s="332" t="s">
        <v>456</v>
      </c>
      <c r="F39" s="332" t="s">
        <v>457</v>
      </c>
      <c r="G39" s="332"/>
      <c r="H39" s="114" t="s">
        <v>538</v>
      </c>
      <c r="I39" s="176">
        <f t="shared" si="16"/>
        <v>0</v>
      </c>
      <c r="J39" s="179">
        <f t="shared" si="17"/>
        <v>0</v>
      </c>
      <c r="K39" s="176">
        <v>7500000</v>
      </c>
      <c r="L39" s="177"/>
      <c r="M39" s="270"/>
      <c r="N39" s="179">
        <f t="shared" si="18"/>
        <v>0</v>
      </c>
      <c r="O39" s="241"/>
      <c r="P39" s="241">
        <v>12500000</v>
      </c>
      <c r="Q39" s="179">
        <f t="shared" si="19"/>
        <v>0</v>
      </c>
      <c r="R39" s="241"/>
      <c r="S39" s="241"/>
      <c r="T39" s="179">
        <f t="shared" si="20"/>
        <v>0</v>
      </c>
      <c r="U39" s="241"/>
      <c r="V39" s="241"/>
      <c r="W39" s="179">
        <f t="shared" si="21"/>
        <v>0</v>
      </c>
      <c r="X39" s="241"/>
      <c r="Y39" s="241"/>
      <c r="Z39" s="179">
        <f t="shared" si="22"/>
        <v>0</v>
      </c>
      <c r="AA39" s="241"/>
      <c r="AB39" s="241"/>
      <c r="AC39" s="176"/>
      <c r="AD39" s="177"/>
      <c r="AE39" s="178" t="str">
        <f t="shared" si="23"/>
        <v>I.1.1.2.10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3:63">
      <c r="C40" s="101" t="s">
        <v>483</v>
      </c>
      <c r="D40" s="332"/>
      <c r="E40" s="332" t="s">
        <v>459</v>
      </c>
      <c r="F40" s="332" t="s">
        <v>460</v>
      </c>
      <c r="G40" s="332"/>
      <c r="H40" s="114" t="s">
        <v>539</v>
      </c>
      <c r="I40" s="176">
        <f t="shared" si="16"/>
        <v>0</v>
      </c>
      <c r="J40" s="179">
        <f t="shared" si="17"/>
        <v>0</v>
      </c>
      <c r="K40" s="176">
        <v>7500000</v>
      </c>
      <c r="L40" s="177"/>
      <c r="M40" s="270"/>
      <c r="N40" s="179">
        <f t="shared" si="18"/>
        <v>0</v>
      </c>
      <c r="O40" s="241"/>
      <c r="P40" s="241">
        <v>8000000</v>
      </c>
      <c r="Q40" s="179">
        <f t="shared" si="19"/>
        <v>0</v>
      </c>
      <c r="R40" s="241"/>
      <c r="S40" s="241"/>
      <c r="T40" s="179">
        <f t="shared" si="20"/>
        <v>0</v>
      </c>
      <c r="U40" s="241"/>
      <c r="V40" s="241"/>
      <c r="W40" s="179">
        <f t="shared" si="21"/>
        <v>0</v>
      </c>
      <c r="X40" s="241"/>
      <c r="Y40" s="241"/>
      <c r="Z40" s="179">
        <f t="shared" si="22"/>
        <v>0</v>
      </c>
      <c r="AA40" s="241"/>
      <c r="AB40" s="241"/>
      <c r="AC40" s="176"/>
      <c r="AD40" s="177"/>
      <c r="AE40" s="178" t="str">
        <f t="shared" si="23"/>
        <v>I.1.1.2.11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3:63">
      <c r="C41" s="101" t="s">
        <v>484</v>
      </c>
      <c r="D41" s="332"/>
      <c r="E41" s="332" t="s">
        <v>462</v>
      </c>
      <c r="F41" s="332" t="s">
        <v>463</v>
      </c>
      <c r="G41" s="332"/>
      <c r="H41" s="114" t="s">
        <v>540</v>
      </c>
      <c r="I41" s="176">
        <f t="shared" si="16"/>
        <v>0</v>
      </c>
      <c r="J41" s="179">
        <f t="shared" si="17"/>
        <v>0</v>
      </c>
      <c r="K41" s="176">
        <v>8100000</v>
      </c>
      <c r="L41" s="177"/>
      <c r="M41" s="270"/>
      <c r="N41" s="179">
        <f t="shared" si="18"/>
        <v>0</v>
      </c>
      <c r="O41" s="241"/>
      <c r="P41" s="241">
        <v>5000000</v>
      </c>
      <c r="Q41" s="179">
        <f t="shared" si="19"/>
        <v>0</v>
      </c>
      <c r="R41" s="241"/>
      <c r="S41" s="241"/>
      <c r="T41" s="179">
        <f t="shared" si="20"/>
        <v>0</v>
      </c>
      <c r="U41" s="241"/>
      <c r="V41" s="241"/>
      <c r="W41" s="179">
        <f t="shared" si="21"/>
        <v>0</v>
      </c>
      <c r="X41" s="241"/>
      <c r="Y41" s="241"/>
      <c r="Z41" s="179">
        <f t="shared" si="22"/>
        <v>0</v>
      </c>
      <c r="AA41" s="241"/>
      <c r="AB41" s="241"/>
      <c r="AC41" s="176"/>
      <c r="AD41" s="177"/>
      <c r="AE41" s="178" t="str">
        <f t="shared" si="23"/>
        <v>I.1.1.2.12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3:63">
      <c r="C42" s="101" t="s">
        <v>485</v>
      </c>
      <c r="D42" s="332"/>
      <c r="E42" s="332"/>
      <c r="F42" s="332" t="s">
        <v>418</v>
      </c>
      <c r="G42" s="332"/>
      <c r="H42" s="114" t="s">
        <v>451</v>
      </c>
      <c r="I42" s="176">
        <f t="shared" si="16"/>
        <v>0</v>
      </c>
      <c r="J42" s="179">
        <f t="shared" si="17"/>
        <v>0</v>
      </c>
      <c r="K42" s="176">
        <v>9953640</v>
      </c>
      <c r="L42" s="177"/>
      <c r="M42" s="270"/>
      <c r="N42" s="179">
        <f t="shared" si="18"/>
        <v>0</v>
      </c>
      <c r="O42" s="241"/>
      <c r="P42" s="241">
        <v>7500000</v>
      </c>
      <c r="Q42" s="179">
        <f t="shared" si="19"/>
        <v>0</v>
      </c>
      <c r="R42" s="241"/>
      <c r="S42" s="241"/>
      <c r="T42" s="179">
        <f t="shared" si="20"/>
        <v>0</v>
      </c>
      <c r="U42" s="241"/>
      <c r="V42" s="241"/>
      <c r="W42" s="179">
        <f t="shared" si="21"/>
        <v>0</v>
      </c>
      <c r="X42" s="241"/>
      <c r="Y42" s="241"/>
      <c r="Z42" s="179">
        <f t="shared" si="22"/>
        <v>0</v>
      </c>
      <c r="AA42" s="241"/>
      <c r="AB42" s="241"/>
      <c r="AC42" s="176"/>
      <c r="AD42" s="177"/>
      <c r="AE42" s="178" t="str">
        <f t="shared" si="23"/>
        <v>I.1.1.2.13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3:63">
      <c r="C43" s="101" t="s">
        <v>486</v>
      </c>
      <c r="D43" s="332"/>
      <c r="E43" s="332"/>
      <c r="F43" s="332" t="s">
        <v>419</v>
      </c>
      <c r="G43" s="332"/>
      <c r="H43" s="114" t="s">
        <v>453</v>
      </c>
      <c r="I43" s="176">
        <f t="shared" si="16"/>
        <v>0</v>
      </c>
      <c r="J43" s="179">
        <f t="shared" si="17"/>
        <v>0</v>
      </c>
      <c r="K43" s="176">
        <v>2211152.666666985</v>
      </c>
      <c r="L43" s="177"/>
      <c r="M43" s="270"/>
      <c r="N43" s="179">
        <f t="shared" si="18"/>
        <v>0</v>
      </c>
      <c r="O43" s="241"/>
      <c r="P43" s="241">
        <v>7500000</v>
      </c>
      <c r="Q43" s="179">
        <f t="shared" si="19"/>
        <v>0</v>
      </c>
      <c r="R43" s="241"/>
      <c r="S43" s="241"/>
      <c r="T43" s="179">
        <f t="shared" si="20"/>
        <v>0</v>
      </c>
      <c r="U43" s="241"/>
      <c r="V43" s="241"/>
      <c r="W43" s="179">
        <f t="shared" si="21"/>
        <v>0</v>
      </c>
      <c r="X43" s="241"/>
      <c r="Y43" s="241"/>
      <c r="Z43" s="179">
        <f t="shared" si="22"/>
        <v>0</v>
      </c>
      <c r="AA43" s="241"/>
      <c r="AB43" s="241"/>
      <c r="AC43" s="176"/>
      <c r="AD43" s="177"/>
      <c r="AE43" s="178" t="str">
        <f t="shared" si="23"/>
        <v>I.1.1.2.14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3:63">
      <c r="C44" s="101" t="s">
        <v>487</v>
      </c>
      <c r="D44" s="332"/>
      <c r="E44" s="332"/>
      <c r="F44" s="332" t="s">
        <v>420</v>
      </c>
      <c r="G44" s="332"/>
      <c r="H44" s="114" t="s">
        <v>455</v>
      </c>
      <c r="I44" s="176">
        <f t="shared" si="16"/>
        <v>0</v>
      </c>
      <c r="J44" s="179">
        <f t="shared" si="17"/>
        <v>0</v>
      </c>
      <c r="K44" s="176">
        <v>5457693.333333333</v>
      </c>
      <c r="L44" s="177"/>
      <c r="M44" s="270"/>
      <c r="N44" s="179">
        <f t="shared" si="18"/>
        <v>0</v>
      </c>
      <c r="O44" s="241"/>
      <c r="P44" s="241">
        <v>7500000</v>
      </c>
      <c r="Q44" s="179">
        <f t="shared" si="19"/>
        <v>0</v>
      </c>
      <c r="R44" s="241"/>
      <c r="S44" s="241"/>
      <c r="T44" s="179">
        <f t="shared" si="20"/>
        <v>0</v>
      </c>
      <c r="U44" s="241"/>
      <c r="V44" s="241"/>
      <c r="W44" s="179">
        <f t="shared" si="21"/>
        <v>0</v>
      </c>
      <c r="X44" s="241"/>
      <c r="Y44" s="241"/>
      <c r="Z44" s="179">
        <f t="shared" si="22"/>
        <v>0</v>
      </c>
      <c r="AA44" s="241"/>
      <c r="AB44" s="241"/>
      <c r="AC44" s="176"/>
      <c r="AD44" s="177"/>
      <c r="AE44" s="178" t="str">
        <f t="shared" si="23"/>
        <v>I.1.1.2.15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3:63">
      <c r="C45" s="101" t="s">
        <v>488</v>
      </c>
      <c r="D45" s="332"/>
      <c r="E45" s="332"/>
      <c r="F45" s="332" t="s">
        <v>396</v>
      </c>
      <c r="G45" s="332"/>
      <c r="H45" s="114" t="s">
        <v>458</v>
      </c>
      <c r="I45" s="176">
        <f t="shared" si="16"/>
        <v>0</v>
      </c>
      <c r="J45" s="179">
        <f t="shared" si="17"/>
        <v>0</v>
      </c>
      <c r="K45" s="176">
        <v>666666.66666666663</v>
      </c>
      <c r="L45" s="177"/>
      <c r="M45" s="270"/>
      <c r="N45" s="179">
        <f t="shared" si="18"/>
        <v>0</v>
      </c>
      <c r="O45" s="241"/>
      <c r="P45" s="241">
        <v>7500000</v>
      </c>
      <c r="Q45" s="179">
        <f t="shared" si="19"/>
        <v>0</v>
      </c>
      <c r="R45" s="241"/>
      <c r="S45" s="241"/>
      <c r="T45" s="179">
        <f t="shared" si="20"/>
        <v>0</v>
      </c>
      <c r="U45" s="241"/>
      <c r="V45" s="241"/>
      <c r="W45" s="179">
        <f t="shared" si="21"/>
        <v>0</v>
      </c>
      <c r="X45" s="241"/>
      <c r="Y45" s="241"/>
      <c r="Z45" s="179">
        <f t="shared" si="22"/>
        <v>0</v>
      </c>
      <c r="AA45" s="241"/>
      <c r="AB45" s="241"/>
      <c r="AC45" s="176"/>
      <c r="AD45" s="177"/>
      <c r="AE45" s="178" t="str">
        <f t="shared" si="23"/>
        <v>I.1.1.2.16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3:63">
      <c r="C46" s="101" t="s">
        <v>489</v>
      </c>
      <c r="D46" s="332"/>
      <c r="E46" s="332" t="s">
        <v>421</v>
      </c>
      <c r="F46" s="332" t="s">
        <v>105</v>
      </c>
      <c r="G46" s="332"/>
      <c r="H46" s="114" t="s">
        <v>461</v>
      </c>
      <c r="I46" s="176">
        <f t="shared" si="16"/>
        <v>0</v>
      </c>
      <c r="J46" s="179">
        <f t="shared" si="17"/>
        <v>0</v>
      </c>
      <c r="K46" s="176">
        <v>666666.66666666663</v>
      </c>
      <c r="L46" s="177"/>
      <c r="M46" s="270"/>
      <c r="N46" s="179">
        <f t="shared" si="18"/>
        <v>0</v>
      </c>
      <c r="O46" s="241"/>
      <c r="P46" s="241">
        <v>7500000</v>
      </c>
      <c r="Q46" s="179">
        <f t="shared" si="19"/>
        <v>0</v>
      </c>
      <c r="R46" s="241"/>
      <c r="S46" s="241"/>
      <c r="T46" s="179">
        <f t="shared" si="20"/>
        <v>0</v>
      </c>
      <c r="U46" s="241"/>
      <c r="V46" s="241"/>
      <c r="W46" s="179">
        <f t="shared" si="21"/>
        <v>0</v>
      </c>
      <c r="X46" s="241"/>
      <c r="Y46" s="241"/>
      <c r="Z46" s="179">
        <f t="shared" si="22"/>
        <v>0</v>
      </c>
      <c r="AA46" s="241"/>
      <c r="AB46" s="241"/>
      <c r="AC46" s="176"/>
      <c r="AD46" s="177"/>
      <c r="AE46" s="178" t="str">
        <f t="shared" si="23"/>
        <v>I.1.1.2.17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3:63">
      <c r="C47" s="101" t="s">
        <v>490</v>
      </c>
      <c r="D47" s="332"/>
      <c r="E47" s="332" t="s">
        <v>422</v>
      </c>
      <c r="F47" s="332" t="s">
        <v>397</v>
      </c>
      <c r="G47" s="332"/>
      <c r="H47" s="114" t="s">
        <v>521</v>
      </c>
      <c r="I47" s="176">
        <f t="shared" si="16"/>
        <v>0</v>
      </c>
      <c r="J47" s="179">
        <f t="shared" si="17"/>
        <v>0</v>
      </c>
      <c r="K47" s="176">
        <v>150000000</v>
      </c>
      <c r="L47" s="177"/>
      <c r="M47" s="270"/>
      <c r="N47" s="179">
        <f t="shared" si="18"/>
        <v>0</v>
      </c>
      <c r="O47" s="241"/>
      <c r="P47" s="241">
        <v>8100000</v>
      </c>
      <c r="Q47" s="179">
        <f t="shared" si="19"/>
        <v>0</v>
      </c>
      <c r="R47" s="241"/>
      <c r="S47" s="241"/>
      <c r="T47" s="179">
        <f t="shared" si="20"/>
        <v>0</v>
      </c>
      <c r="U47" s="241"/>
      <c r="V47" s="241"/>
      <c r="W47" s="179">
        <f t="shared" si="21"/>
        <v>0</v>
      </c>
      <c r="X47" s="241"/>
      <c r="Y47" s="241"/>
      <c r="Z47" s="179">
        <f t="shared" si="22"/>
        <v>0</v>
      </c>
      <c r="AA47" s="241"/>
      <c r="AB47" s="241"/>
      <c r="AC47" s="176"/>
      <c r="AD47" s="177"/>
      <c r="AE47" s="178" t="str">
        <f t="shared" si="23"/>
        <v>I.1.1.2.18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3:63">
      <c r="C48" s="101" t="s">
        <v>491</v>
      </c>
      <c r="D48" s="332"/>
      <c r="E48" s="332" t="s">
        <v>423</v>
      </c>
      <c r="F48" s="332" t="s">
        <v>466</v>
      </c>
      <c r="G48" s="332"/>
      <c r="H48" s="114" t="s">
        <v>464</v>
      </c>
      <c r="I48" s="176">
        <f t="shared" si="16"/>
        <v>0</v>
      </c>
      <c r="J48" s="179">
        <f t="shared" si="17"/>
        <v>0</v>
      </c>
      <c r="K48" s="176">
        <v>10000000</v>
      </c>
      <c r="L48" s="177"/>
      <c r="M48" s="270"/>
      <c r="N48" s="179">
        <f t="shared" si="18"/>
        <v>0</v>
      </c>
      <c r="O48" s="241"/>
      <c r="P48" s="241">
        <v>8100000</v>
      </c>
      <c r="Q48" s="179">
        <f t="shared" si="19"/>
        <v>0</v>
      </c>
      <c r="R48" s="241"/>
      <c r="S48" s="241"/>
      <c r="T48" s="179">
        <f t="shared" si="20"/>
        <v>0</v>
      </c>
      <c r="U48" s="241"/>
      <c r="V48" s="241"/>
      <c r="W48" s="179">
        <f t="shared" si="21"/>
        <v>0</v>
      </c>
      <c r="X48" s="241"/>
      <c r="Y48" s="241"/>
      <c r="Z48" s="179">
        <f t="shared" si="22"/>
        <v>0</v>
      </c>
      <c r="AA48" s="241"/>
      <c r="AB48" s="241"/>
      <c r="AC48" s="176"/>
      <c r="AD48" s="177"/>
      <c r="AE48" s="178" t="str">
        <f t="shared" si="23"/>
        <v>I.1.1.2.19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492</v>
      </c>
      <c r="D49" s="332"/>
      <c r="E49" s="332" t="s">
        <v>524</v>
      </c>
      <c r="F49" s="332" t="s">
        <v>33</v>
      </c>
      <c r="G49" s="332"/>
      <c r="H49" s="114" t="s">
        <v>541</v>
      </c>
      <c r="I49" s="176">
        <f t="shared" si="16"/>
        <v>0</v>
      </c>
      <c r="J49" s="179">
        <f t="shared" si="17"/>
        <v>0</v>
      </c>
      <c r="K49" s="176">
        <v>666666.66666666663</v>
      </c>
      <c r="L49" s="177"/>
      <c r="M49" s="270"/>
      <c r="N49" s="179">
        <f t="shared" si="18"/>
        <v>0</v>
      </c>
      <c r="O49" s="241"/>
      <c r="P49" s="241">
        <v>5000000</v>
      </c>
      <c r="Q49" s="179">
        <f t="shared" si="19"/>
        <v>0</v>
      </c>
      <c r="R49" s="241"/>
      <c r="S49" s="241"/>
      <c r="T49" s="179">
        <f t="shared" si="20"/>
        <v>0</v>
      </c>
      <c r="U49" s="241"/>
      <c r="V49" s="241"/>
      <c r="W49" s="179">
        <f t="shared" si="21"/>
        <v>0</v>
      </c>
      <c r="X49" s="241"/>
      <c r="Y49" s="241"/>
      <c r="Z49" s="179">
        <f t="shared" si="22"/>
        <v>0</v>
      </c>
      <c r="AA49" s="241"/>
      <c r="AB49" s="241"/>
      <c r="AC49" s="176"/>
      <c r="AD49" s="177"/>
      <c r="AE49" s="178" t="str">
        <f t="shared" si="23"/>
        <v>I.1.1.2.20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493</v>
      </c>
      <c r="D50" s="332"/>
      <c r="E50" s="332" t="s">
        <v>424</v>
      </c>
      <c r="F50" s="332" t="s">
        <v>398</v>
      </c>
      <c r="G50" s="332"/>
      <c r="H50" s="114" t="s">
        <v>394</v>
      </c>
      <c r="I50" s="176">
        <f t="shared" si="16"/>
        <v>0</v>
      </c>
      <c r="J50" s="179">
        <f t="shared" si="17"/>
        <v>0</v>
      </c>
      <c r="K50" s="176">
        <v>23100000</v>
      </c>
      <c r="L50" s="177"/>
      <c r="M50" s="270"/>
      <c r="N50" s="179">
        <f t="shared" si="18"/>
        <v>0</v>
      </c>
      <c r="O50" s="241"/>
      <c r="P50" s="241">
        <v>15650280</v>
      </c>
      <c r="Q50" s="179">
        <f t="shared" si="19"/>
        <v>0</v>
      </c>
      <c r="R50" s="241"/>
      <c r="S50" s="241"/>
      <c r="T50" s="179">
        <f t="shared" si="20"/>
        <v>0</v>
      </c>
      <c r="U50" s="241"/>
      <c r="V50" s="241"/>
      <c r="W50" s="179">
        <f t="shared" si="21"/>
        <v>0</v>
      </c>
      <c r="X50" s="241"/>
      <c r="Y50" s="241"/>
      <c r="Z50" s="179">
        <f t="shared" si="22"/>
        <v>0</v>
      </c>
      <c r="AA50" s="241"/>
      <c r="AB50" s="241"/>
      <c r="AC50" s="176"/>
      <c r="AD50" s="177"/>
      <c r="AE50" s="178" t="str">
        <f t="shared" si="23"/>
        <v>I.1.1.2.21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494</v>
      </c>
      <c r="D51" s="332"/>
      <c r="E51" s="332" t="s">
        <v>425</v>
      </c>
      <c r="F51" s="332" t="s">
        <v>399</v>
      </c>
      <c r="G51" s="332"/>
      <c r="H51" s="114" t="s">
        <v>395</v>
      </c>
      <c r="I51" s="176">
        <f t="shared" si="16"/>
        <v>0</v>
      </c>
      <c r="J51" s="179">
        <f t="shared" si="17"/>
        <v>0</v>
      </c>
      <c r="K51" s="176">
        <v>10000000</v>
      </c>
      <c r="L51" s="177"/>
      <c r="M51" s="270"/>
      <c r="N51" s="179">
        <f t="shared" si="18"/>
        <v>0</v>
      </c>
      <c r="O51" s="241"/>
      <c r="P51" s="241">
        <v>2211152.666666985</v>
      </c>
      <c r="Q51" s="179">
        <f t="shared" si="19"/>
        <v>0</v>
      </c>
      <c r="R51" s="241"/>
      <c r="S51" s="241"/>
      <c r="T51" s="179">
        <f t="shared" si="20"/>
        <v>0</v>
      </c>
      <c r="U51" s="241"/>
      <c r="V51" s="241"/>
      <c r="W51" s="179">
        <f t="shared" si="21"/>
        <v>0</v>
      </c>
      <c r="X51" s="241"/>
      <c r="Y51" s="241"/>
      <c r="Z51" s="179">
        <f t="shared" si="22"/>
        <v>0</v>
      </c>
      <c r="AA51" s="241"/>
      <c r="AB51" s="241"/>
      <c r="AC51" s="176"/>
      <c r="AD51" s="177"/>
      <c r="AE51" s="178" t="str">
        <f t="shared" si="23"/>
        <v>I.1.1.2.22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495</v>
      </c>
      <c r="D52" s="332"/>
      <c r="E52" s="332" t="s">
        <v>426</v>
      </c>
      <c r="F52" s="332" t="s">
        <v>400</v>
      </c>
      <c r="G52" s="332"/>
      <c r="H52" s="114" t="s">
        <v>396</v>
      </c>
      <c r="I52" s="176">
        <f t="shared" si="16"/>
        <v>0</v>
      </c>
      <c r="J52" s="179">
        <f t="shared" si="17"/>
        <v>0</v>
      </c>
      <c r="K52" s="176">
        <v>20000000</v>
      </c>
      <c r="L52" s="177"/>
      <c r="M52" s="270"/>
      <c r="N52" s="179">
        <f t="shared" si="18"/>
        <v>0</v>
      </c>
      <c r="O52" s="241"/>
      <c r="P52" s="241">
        <v>5707693.333333333</v>
      </c>
      <c r="Q52" s="179">
        <f t="shared" si="19"/>
        <v>0</v>
      </c>
      <c r="R52" s="241"/>
      <c r="S52" s="241"/>
      <c r="T52" s="179">
        <f t="shared" si="20"/>
        <v>0</v>
      </c>
      <c r="U52" s="241"/>
      <c r="V52" s="241"/>
      <c r="W52" s="179">
        <f t="shared" si="21"/>
        <v>0</v>
      </c>
      <c r="X52" s="241"/>
      <c r="Y52" s="241"/>
      <c r="Z52" s="179">
        <f t="shared" si="22"/>
        <v>0</v>
      </c>
      <c r="AA52" s="241"/>
      <c r="AB52" s="241"/>
      <c r="AC52" s="176"/>
      <c r="AD52" s="177"/>
      <c r="AE52" s="178" t="str">
        <f t="shared" si="23"/>
        <v>I.1.1.2.23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496</v>
      </c>
      <c r="D53" s="332"/>
      <c r="E53" s="332" t="s">
        <v>427</v>
      </c>
      <c r="F53" s="332" t="s">
        <v>401</v>
      </c>
      <c r="G53" s="332"/>
      <c r="H53" s="114" t="s">
        <v>522</v>
      </c>
      <c r="I53" s="176">
        <f t="shared" si="16"/>
        <v>0</v>
      </c>
      <c r="J53" s="179">
        <f t="shared" si="17"/>
        <v>0</v>
      </c>
      <c r="K53" s="176">
        <v>15357142.857142856</v>
      </c>
      <c r="L53" s="177"/>
      <c r="M53" s="270"/>
      <c r="N53" s="179">
        <f t="shared" si="18"/>
        <v>0</v>
      </c>
      <c r="O53" s="241"/>
      <c r="P53" s="241">
        <v>8500000</v>
      </c>
      <c r="Q53" s="179">
        <f t="shared" si="19"/>
        <v>0</v>
      </c>
      <c r="R53" s="241"/>
      <c r="S53" s="241"/>
      <c r="T53" s="179">
        <f t="shared" si="20"/>
        <v>0</v>
      </c>
      <c r="U53" s="241"/>
      <c r="V53" s="241"/>
      <c r="W53" s="179">
        <f t="shared" si="21"/>
        <v>0</v>
      </c>
      <c r="X53" s="241"/>
      <c r="Y53" s="241"/>
      <c r="Z53" s="179">
        <f t="shared" si="22"/>
        <v>0</v>
      </c>
      <c r="AA53" s="241"/>
      <c r="AB53" s="241"/>
      <c r="AC53" s="176"/>
      <c r="AD53" s="177"/>
      <c r="AE53" s="178" t="str">
        <f t="shared" si="23"/>
        <v>I.1.1.2.24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497</v>
      </c>
      <c r="D54" s="332"/>
      <c r="E54" s="332" t="s">
        <v>467</v>
      </c>
      <c r="F54" s="332" t="s">
        <v>468</v>
      </c>
      <c r="G54" s="332">
        <v>613.49693251533745</v>
      </c>
      <c r="H54" s="114" t="s">
        <v>105</v>
      </c>
      <c r="I54" s="176">
        <f t="shared" si="16"/>
        <v>0</v>
      </c>
      <c r="J54" s="179">
        <f t="shared" si="17"/>
        <v>0</v>
      </c>
      <c r="K54" s="176">
        <v>8142857.1428571427</v>
      </c>
      <c r="L54" s="177"/>
      <c r="M54" s="270"/>
      <c r="N54" s="179">
        <f t="shared" si="18"/>
        <v>0</v>
      </c>
      <c r="O54" s="241"/>
      <c r="P54" s="241">
        <v>666666.66666666663</v>
      </c>
      <c r="Q54" s="179">
        <f t="shared" si="19"/>
        <v>0</v>
      </c>
      <c r="R54" s="241"/>
      <c r="S54" s="241"/>
      <c r="T54" s="179">
        <f t="shared" si="20"/>
        <v>0</v>
      </c>
      <c r="U54" s="241"/>
      <c r="V54" s="241"/>
      <c r="W54" s="179">
        <f t="shared" si="21"/>
        <v>0</v>
      </c>
      <c r="X54" s="241"/>
      <c r="Y54" s="241"/>
      <c r="Z54" s="179">
        <f t="shared" si="22"/>
        <v>0</v>
      </c>
      <c r="AA54" s="241"/>
      <c r="AB54" s="241"/>
      <c r="AC54" s="176"/>
      <c r="AD54" s="177"/>
      <c r="AE54" s="178" t="str">
        <f t="shared" si="23"/>
        <v>I.1.1.2.25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498</v>
      </c>
      <c r="D55" s="332"/>
      <c r="E55" s="332" t="s">
        <v>469</v>
      </c>
      <c r="F55" s="332" t="s">
        <v>470</v>
      </c>
      <c r="G55" s="332">
        <v>613.49693251533745</v>
      </c>
      <c r="H55" s="114" t="s">
        <v>397</v>
      </c>
      <c r="I55" s="176">
        <f t="shared" si="16"/>
        <v>0</v>
      </c>
      <c r="J55" s="179">
        <f t="shared" si="17"/>
        <v>0</v>
      </c>
      <c r="K55" s="176">
        <v>150000000</v>
      </c>
      <c r="L55" s="177"/>
      <c r="M55" s="270"/>
      <c r="N55" s="179">
        <f t="shared" si="18"/>
        <v>0</v>
      </c>
      <c r="O55" s="241"/>
      <c r="P55" s="241">
        <v>666666.66666666663</v>
      </c>
      <c r="Q55" s="179">
        <f t="shared" si="19"/>
        <v>0</v>
      </c>
      <c r="R55" s="241"/>
      <c r="S55" s="241"/>
      <c r="T55" s="179">
        <f t="shared" si="20"/>
        <v>0</v>
      </c>
      <c r="U55" s="241"/>
      <c r="V55" s="241"/>
      <c r="W55" s="179">
        <f t="shared" si="21"/>
        <v>0</v>
      </c>
      <c r="X55" s="241"/>
      <c r="Y55" s="241"/>
      <c r="Z55" s="179">
        <f t="shared" si="22"/>
        <v>0</v>
      </c>
      <c r="AA55" s="241"/>
      <c r="AB55" s="241"/>
      <c r="AC55" s="176"/>
      <c r="AD55" s="177"/>
      <c r="AE55" s="178" t="str">
        <f t="shared" si="23"/>
        <v>I.1.1.2.26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499</v>
      </c>
      <c r="D56" s="332"/>
      <c r="E56" s="332" t="s">
        <v>428</v>
      </c>
      <c r="F56" s="332" t="s">
        <v>471</v>
      </c>
      <c r="G56" s="332">
        <v>9202.4539877300613</v>
      </c>
      <c r="H56" s="114" t="s">
        <v>33</v>
      </c>
      <c r="I56" s="176">
        <f t="shared" si="16"/>
        <v>0</v>
      </c>
      <c r="J56" s="179">
        <f t="shared" si="17"/>
        <v>0</v>
      </c>
      <c r="K56" s="176">
        <v>0</v>
      </c>
      <c r="L56" s="177"/>
      <c r="M56" s="270"/>
      <c r="N56" s="179">
        <f t="shared" si="18"/>
        <v>0</v>
      </c>
      <c r="O56" s="241"/>
      <c r="P56" s="241">
        <v>10000000</v>
      </c>
      <c r="Q56" s="179">
        <f t="shared" si="19"/>
        <v>0</v>
      </c>
      <c r="R56" s="241"/>
      <c r="S56" s="241"/>
      <c r="T56" s="179">
        <f t="shared" si="20"/>
        <v>0</v>
      </c>
      <c r="U56" s="241"/>
      <c r="V56" s="241"/>
      <c r="W56" s="179">
        <f t="shared" si="21"/>
        <v>0</v>
      </c>
      <c r="X56" s="241"/>
      <c r="Y56" s="241"/>
      <c r="Z56" s="179">
        <f t="shared" si="22"/>
        <v>0</v>
      </c>
      <c r="AA56" s="241"/>
      <c r="AB56" s="241"/>
      <c r="AC56" s="176"/>
      <c r="AD56" s="177"/>
      <c r="AE56" s="178" t="str">
        <f t="shared" si="23"/>
        <v>I.1.1.2.27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500</v>
      </c>
      <c r="D57" s="332"/>
      <c r="E57" s="332" t="s">
        <v>472</v>
      </c>
      <c r="F57" s="332" t="s">
        <v>402</v>
      </c>
      <c r="G57" s="332">
        <v>613.49693251533745</v>
      </c>
      <c r="H57" s="114" t="s">
        <v>398</v>
      </c>
      <c r="I57" s="176">
        <f t="shared" si="16"/>
        <v>0</v>
      </c>
      <c r="J57" s="179">
        <f t="shared" si="17"/>
        <v>0</v>
      </c>
      <c r="K57" s="176">
        <v>44400000</v>
      </c>
      <c r="L57" s="177"/>
      <c r="M57" s="270"/>
      <c r="N57" s="179">
        <f t="shared" si="18"/>
        <v>0</v>
      </c>
      <c r="O57" s="241"/>
      <c r="P57" s="241">
        <v>666666.66666666663</v>
      </c>
      <c r="Q57" s="179">
        <f t="shared" si="19"/>
        <v>0</v>
      </c>
      <c r="R57" s="241"/>
      <c r="S57" s="241"/>
      <c r="T57" s="179">
        <f t="shared" si="20"/>
        <v>0</v>
      </c>
      <c r="U57" s="241"/>
      <c r="V57" s="241"/>
      <c r="W57" s="179">
        <f t="shared" si="21"/>
        <v>0</v>
      </c>
      <c r="X57" s="241"/>
      <c r="Y57" s="241"/>
      <c r="Z57" s="179">
        <f t="shared" si="22"/>
        <v>0</v>
      </c>
      <c r="AA57" s="241"/>
      <c r="AB57" s="241"/>
      <c r="AC57" s="176"/>
      <c r="AD57" s="177"/>
      <c r="AE57" s="178" t="str">
        <f t="shared" si="23"/>
        <v>I.1.1.2.28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501</v>
      </c>
      <c r="D58" s="332">
        <v>1.6</v>
      </c>
      <c r="E58" s="332" t="s">
        <v>429</v>
      </c>
      <c r="F58" s="332"/>
      <c r="G58" s="332">
        <v>21257.668711656443</v>
      </c>
      <c r="H58" s="114" t="s">
        <v>399</v>
      </c>
      <c r="I58" s="176">
        <f t="shared" si="16"/>
        <v>0</v>
      </c>
      <c r="J58" s="179">
        <f t="shared" si="17"/>
        <v>0</v>
      </c>
      <c r="K58" s="176">
        <v>10000000</v>
      </c>
      <c r="L58" s="177"/>
      <c r="M58" s="270"/>
      <c r="N58" s="179">
        <f t="shared" si="18"/>
        <v>0</v>
      </c>
      <c r="O58" s="241"/>
      <c r="P58" s="241">
        <v>23100000</v>
      </c>
      <c r="Q58" s="179">
        <f t="shared" si="19"/>
        <v>0</v>
      </c>
      <c r="R58" s="241"/>
      <c r="S58" s="241"/>
      <c r="T58" s="179">
        <f t="shared" si="20"/>
        <v>0</v>
      </c>
      <c r="U58" s="241"/>
      <c r="V58" s="241"/>
      <c r="W58" s="179">
        <f t="shared" si="21"/>
        <v>0</v>
      </c>
      <c r="X58" s="241"/>
      <c r="Y58" s="241"/>
      <c r="Z58" s="179">
        <f t="shared" si="22"/>
        <v>0</v>
      </c>
      <c r="AA58" s="241"/>
      <c r="AB58" s="241"/>
      <c r="AC58" s="176"/>
      <c r="AD58" s="177"/>
      <c r="AE58" s="178" t="str">
        <f t="shared" si="23"/>
        <v>I.1.1.2.29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358</v>
      </c>
      <c r="D59" s="332"/>
      <c r="E59" s="332" t="s">
        <v>430</v>
      </c>
      <c r="F59" s="332" t="s">
        <v>403</v>
      </c>
      <c r="G59" s="332">
        <v>9202.4539877300613</v>
      </c>
      <c r="H59" s="114" t="s">
        <v>400</v>
      </c>
      <c r="I59" s="176">
        <f t="shared" si="16"/>
        <v>0</v>
      </c>
      <c r="J59" s="179">
        <f t="shared" si="17"/>
        <v>0</v>
      </c>
      <c r="K59" s="176">
        <v>12576923.076923078</v>
      </c>
      <c r="L59" s="177"/>
      <c r="M59" s="270"/>
      <c r="N59" s="179">
        <f t="shared" si="18"/>
        <v>0</v>
      </c>
      <c r="O59" s="241"/>
      <c r="P59" s="241">
        <v>10000000</v>
      </c>
      <c r="Q59" s="179">
        <f t="shared" si="19"/>
        <v>0</v>
      </c>
      <c r="R59" s="241"/>
      <c r="S59" s="241"/>
      <c r="T59" s="179">
        <f t="shared" si="20"/>
        <v>0</v>
      </c>
      <c r="U59" s="241"/>
      <c r="V59" s="241"/>
      <c r="W59" s="179">
        <f t="shared" si="21"/>
        <v>0</v>
      </c>
      <c r="X59" s="241"/>
      <c r="Y59" s="241"/>
      <c r="Z59" s="179">
        <f t="shared" si="22"/>
        <v>0</v>
      </c>
      <c r="AA59" s="241"/>
      <c r="AB59" s="241"/>
      <c r="AC59" s="176"/>
      <c r="AD59" s="177"/>
      <c r="AE59" s="178" t="str">
        <f t="shared" si="23"/>
        <v>I.1.1.1.70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/>
      <c r="D60" s="332"/>
      <c r="E60" s="332"/>
      <c r="F60" s="332"/>
      <c r="G60" s="332">
        <v>18404.907975460123</v>
      </c>
      <c r="H60" s="114" t="s">
        <v>401</v>
      </c>
      <c r="I60" s="176"/>
      <c r="J60" s="179"/>
      <c r="K60" s="176"/>
      <c r="L60" s="177"/>
      <c r="M60" s="270"/>
      <c r="N60" s="179"/>
      <c r="O60" s="241"/>
      <c r="P60" s="241">
        <v>20000000</v>
      </c>
      <c r="Q60" s="179"/>
      <c r="R60" s="241"/>
      <c r="S60" s="241"/>
      <c r="T60" s="179"/>
      <c r="U60" s="241"/>
      <c r="V60" s="241"/>
      <c r="W60" s="179"/>
      <c r="X60" s="241"/>
      <c r="Y60" s="241"/>
      <c r="Z60" s="179"/>
      <c r="AA60" s="241"/>
      <c r="AB60" s="241"/>
      <c r="AC60" s="176"/>
      <c r="AD60" s="177"/>
      <c r="AE60" s="178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/>
      <c r="D61" s="332"/>
      <c r="E61" s="332"/>
      <c r="F61" s="332"/>
      <c r="G61" s="332">
        <v>13190.184049079755</v>
      </c>
      <c r="H61" s="114" t="s">
        <v>468</v>
      </c>
      <c r="I61" s="176"/>
      <c r="J61" s="179"/>
      <c r="K61" s="176"/>
      <c r="L61" s="177"/>
      <c r="M61" s="270"/>
      <c r="N61" s="179"/>
      <c r="O61" s="241"/>
      <c r="P61" s="241">
        <v>15357142.857142856</v>
      </c>
      <c r="Q61" s="179"/>
      <c r="R61" s="241"/>
      <c r="S61" s="241"/>
      <c r="T61" s="179"/>
      <c r="U61" s="241"/>
      <c r="V61" s="241"/>
      <c r="W61" s="179"/>
      <c r="X61" s="241"/>
      <c r="Y61" s="241"/>
      <c r="Z61" s="179"/>
      <c r="AA61" s="241"/>
      <c r="AB61" s="241"/>
      <c r="AC61" s="176"/>
      <c r="AD61" s="177"/>
      <c r="AE61" s="178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6993.8650306748468</v>
      </c>
      <c r="H62" s="114" t="s">
        <v>470</v>
      </c>
      <c r="I62" s="176">
        <f t="shared" si="16"/>
        <v>0</v>
      </c>
      <c r="J62" s="179">
        <f t="shared" si="17"/>
        <v>0</v>
      </c>
      <c r="K62" s="176">
        <v>0</v>
      </c>
      <c r="L62" s="177"/>
      <c r="M62" s="270"/>
      <c r="N62" s="179">
        <f t="shared" si="18"/>
        <v>0</v>
      </c>
      <c r="O62" s="241"/>
      <c r="P62" s="241">
        <v>8142857.1428571427</v>
      </c>
      <c r="Q62" s="179">
        <f t="shared" si="19"/>
        <v>0</v>
      </c>
      <c r="R62" s="241"/>
      <c r="S62" s="241"/>
      <c r="T62" s="179">
        <f t="shared" si="20"/>
        <v>0</v>
      </c>
      <c r="U62" s="241"/>
      <c r="V62" s="241"/>
      <c r="W62" s="179">
        <f t="shared" si="21"/>
        <v>0</v>
      </c>
      <c r="X62" s="241"/>
      <c r="Y62" s="241"/>
      <c r="Z62" s="179">
        <f t="shared" si="22"/>
        <v>0</v>
      </c>
      <c r="AA62" s="241"/>
      <c r="AB62" s="241"/>
      <c r="AC62" s="176"/>
      <c r="AD62" s="177"/>
      <c r="AE62" s="178" t="str">
        <f t="shared" ref="AE62:AE65" si="24">C62</f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13905.93047034765</v>
      </c>
      <c r="H63" s="114" t="s">
        <v>402</v>
      </c>
      <c r="I63" s="176">
        <f t="shared" si="16"/>
        <v>0</v>
      </c>
      <c r="J63" s="179">
        <f t="shared" si="17"/>
        <v>0</v>
      </c>
      <c r="K63" s="176">
        <v>44400000</v>
      </c>
      <c r="L63" s="177"/>
      <c r="M63" s="270"/>
      <c r="N63" s="179">
        <f t="shared" si="18"/>
        <v>0</v>
      </c>
      <c r="O63" s="241"/>
      <c r="P63" s="241">
        <v>0</v>
      </c>
      <c r="Q63" s="179">
        <f t="shared" si="19"/>
        <v>0</v>
      </c>
      <c r="R63" s="241"/>
      <c r="S63" s="241"/>
      <c r="T63" s="179">
        <f t="shared" si="20"/>
        <v>0</v>
      </c>
      <c r="U63" s="241"/>
      <c r="V63" s="241"/>
      <c r="W63" s="179">
        <f t="shared" si="21"/>
        <v>0</v>
      </c>
      <c r="X63" s="241"/>
      <c r="Y63" s="241"/>
      <c r="Z63" s="179">
        <f t="shared" si="22"/>
        <v>0</v>
      </c>
      <c r="AA63" s="241"/>
      <c r="AB63" s="241"/>
      <c r="AC63" s="176"/>
      <c r="AD63" s="177"/>
      <c r="AE63" s="178" t="str">
        <f t="shared" si="24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20858.8957055215</v>
      </c>
      <c r="H64" s="114"/>
      <c r="I64" s="176">
        <f t="shared" si="16"/>
        <v>0</v>
      </c>
      <c r="J64" s="179">
        <f t="shared" si="17"/>
        <v>0</v>
      </c>
      <c r="K64" s="176">
        <v>10000000</v>
      </c>
      <c r="L64" s="177"/>
      <c r="M64" s="270"/>
      <c r="N64" s="179">
        <f t="shared" si="18"/>
        <v>0</v>
      </c>
      <c r="O64" s="241"/>
      <c r="P64" s="241">
        <v>22200000</v>
      </c>
      <c r="Q64" s="179">
        <f t="shared" si="19"/>
        <v>0</v>
      </c>
      <c r="R64" s="241"/>
      <c r="S64" s="241"/>
      <c r="T64" s="179">
        <f t="shared" si="20"/>
        <v>0</v>
      </c>
      <c r="U64" s="241"/>
      <c r="V64" s="241"/>
      <c r="W64" s="179">
        <f t="shared" si="21"/>
        <v>0</v>
      </c>
      <c r="X64" s="241"/>
      <c r="Y64" s="241"/>
      <c r="Z64" s="179">
        <f t="shared" si="22"/>
        <v>0</v>
      </c>
      <c r="AA64" s="241"/>
      <c r="AB64" s="241"/>
      <c r="AC64" s="176"/>
      <c r="AD64" s="177"/>
      <c r="AE64" s="178" t="str">
        <f t="shared" si="24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12576.6871165663</v>
      </c>
      <c r="H65" s="114" t="s">
        <v>542</v>
      </c>
      <c r="I65" s="176">
        <f t="shared" si="16"/>
        <v>0</v>
      </c>
      <c r="J65" s="179">
        <f t="shared" si="17"/>
        <v>0</v>
      </c>
      <c r="K65" s="176">
        <v>12576923.076923078</v>
      </c>
      <c r="L65" s="177"/>
      <c r="M65" s="270"/>
      <c r="N65" s="179">
        <f t="shared" si="18"/>
        <v>0</v>
      </c>
      <c r="O65" s="241"/>
      <c r="P65" s="241">
        <v>102500000.00001535</v>
      </c>
      <c r="Q65" s="179">
        <f t="shared" si="19"/>
        <v>0</v>
      </c>
      <c r="R65" s="241"/>
      <c r="S65" s="241"/>
      <c r="T65" s="179">
        <f t="shared" si="20"/>
        <v>0</v>
      </c>
      <c r="U65" s="241"/>
      <c r="V65" s="241"/>
      <c r="W65" s="179">
        <f t="shared" si="21"/>
        <v>0</v>
      </c>
      <c r="X65" s="241"/>
      <c r="Y65" s="241"/>
      <c r="Z65" s="179">
        <f t="shared" si="22"/>
        <v>0</v>
      </c>
      <c r="AA65" s="241"/>
      <c r="AB65" s="241"/>
      <c r="AC65" s="176"/>
      <c r="AD65" s="177"/>
      <c r="AE65" s="178" t="str">
        <f t="shared" si="24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5521.4723926380366</v>
      </c>
      <c r="H66" s="114" t="s">
        <v>403</v>
      </c>
      <c r="I66" s="176"/>
      <c r="J66" s="179"/>
      <c r="K66" s="176"/>
      <c r="L66" s="177"/>
      <c r="M66" s="270"/>
      <c r="N66" s="179"/>
      <c r="O66" s="241"/>
      <c r="P66" s="241">
        <v>2500000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10030.6748466258</v>
      </c>
      <c r="H67" s="114" t="s">
        <v>404</v>
      </c>
      <c r="I67" s="176"/>
      <c r="J67" s="179"/>
      <c r="K67" s="176"/>
      <c r="L67" s="177"/>
      <c r="M67" s="270"/>
      <c r="N67" s="179"/>
      <c r="O67" s="241"/>
      <c r="P67" s="241"/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/>
      <c r="D68" s="332"/>
      <c r="E68" s="332"/>
      <c r="F68" s="332"/>
      <c r="G68" s="332"/>
      <c r="H68" s="114"/>
      <c r="I68" s="286"/>
      <c r="J68" s="261"/>
      <c r="K68" s="176"/>
      <c r="L68" s="177"/>
      <c r="M68" s="270"/>
      <c r="N68" s="179"/>
      <c r="O68" s="241"/>
      <c r="P68" s="241"/>
      <c r="Q68" s="179"/>
      <c r="R68" s="241"/>
      <c r="S68" s="241"/>
      <c r="T68" s="179"/>
      <c r="U68" s="241"/>
      <c r="V68" s="241"/>
      <c r="W68" s="179"/>
      <c r="X68" s="241"/>
      <c r="Y68" s="241"/>
      <c r="Z68" s="179"/>
      <c r="AA68" s="241"/>
      <c r="AB68" s="241"/>
      <c r="AC68" s="176"/>
      <c r="AD68" s="177"/>
      <c r="AE68" s="178"/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18"/>
      <c r="D69" s="333"/>
      <c r="E69" s="333"/>
      <c r="F69" s="333"/>
      <c r="G69" s="333"/>
      <c r="H69" s="119"/>
      <c r="I69" s="180"/>
      <c r="J69" s="260"/>
      <c r="K69" s="180"/>
      <c r="L69" s="177"/>
      <c r="M69" s="271"/>
      <c r="N69" s="181"/>
      <c r="O69" s="242"/>
      <c r="P69" s="242"/>
      <c r="Q69" s="181"/>
      <c r="R69" s="242"/>
      <c r="S69" s="242"/>
      <c r="T69" s="181"/>
      <c r="U69" s="242"/>
      <c r="V69" s="242"/>
      <c r="W69" s="181"/>
      <c r="X69" s="242"/>
      <c r="Y69" s="242"/>
      <c r="Z69" s="181"/>
      <c r="AA69" s="242"/>
      <c r="AB69" s="242"/>
      <c r="AC69" s="182"/>
      <c r="AD69" s="177"/>
      <c r="AE69" s="183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283"/>
    </row>
    <row r="70" spans="1:63">
      <c r="C70" s="97"/>
      <c r="D70" s="330"/>
      <c r="E70" s="330"/>
      <c r="F70" s="330"/>
      <c r="G70" s="330"/>
      <c r="H70" s="98"/>
      <c r="I70" s="287"/>
      <c r="J70" s="262"/>
      <c r="K70" s="176"/>
      <c r="L70" s="177"/>
      <c r="M70" s="270"/>
      <c r="N70" s="179"/>
      <c r="O70" s="241"/>
      <c r="P70" s="241"/>
      <c r="Q70" s="179"/>
      <c r="R70" s="241"/>
      <c r="S70" s="241"/>
      <c r="T70" s="179"/>
      <c r="U70" s="241"/>
      <c r="V70" s="241"/>
      <c r="W70" s="179"/>
      <c r="X70" s="241"/>
      <c r="Y70" s="241"/>
      <c r="Z70" s="179"/>
      <c r="AA70" s="241"/>
      <c r="AB70" s="241"/>
      <c r="AC70" s="176"/>
      <c r="AD70" s="177"/>
      <c r="AE70" s="178"/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 s="125" customFormat="1">
      <c r="A71" s="123"/>
      <c r="B71" s="123"/>
      <c r="C71" s="115" t="s">
        <v>17</v>
      </c>
      <c r="D71" s="334"/>
      <c r="E71" s="334"/>
      <c r="F71" s="334"/>
      <c r="G71" s="334"/>
      <c r="H71" s="113" t="s">
        <v>18</v>
      </c>
      <c r="I71" s="168">
        <f t="shared" ref="I71:I83" si="25">SUMIFS($N71:$AC71,$N$4:$AC$4,"W*")</f>
        <v>0</v>
      </c>
      <c r="J71" s="171">
        <f t="shared" ref="J71:J83" si="26">SUMIFS($N71:$AC71,$N$4:$AC$4,"F*")</f>
        <v>0</v>
      </c>
      <c r="K71" s="168">
        <f t="shared" ref="K71:K83" si="27">SUMIFS($N71:$AC71,$N$4:$AC$4,"B*")</f>
        <v>0</v>
      </c>
      <c r="L71" s="169"/>
      <c r="M71" s="268"/>
      <c r="N71" s="171">
        <f t="shared" ref="N71:N83" si="28">SUMIFS($AF71:$BJ71,$AF$3:$BJ$3,N$3)</f>
        <v>0</v>
      </c>
      <c r="O71" s="240">
        <f>SUM(O72:O73)</f>
        <v>0</v>
      </c>
      <c r="P71" s="240">
        <f>SUM(P72:P73)</f>
        <v>0</v>
      </c>
      <c r="Q71" s="171">
        <f t="shared" ref="Q71:Q83" si="29">SUMIFS($AF71:$BJ71,$AF$3:$BJ$3,Q$3)</f>
        <v>0</v>
      </c>
      <c r="R71" s="240">
        <f>SUM(R72:R73)</f>
        <v>0</v>
      </c>
      <c r="S71" s="240">
        <f>SUM(S72:S73)</f>
        <v>0</v>
      </c>
      <c r="T71" s="171">
        <f t="shared" ref="T71:T83" si="30">SUMIFS($AF71:$BJ71,$AF$3:$BJ$3,T$3)</f>
        <v>0</v>
      </c>
      <c r="U71" s="240">
        <f>SUM(U72:U73)</f>
        <v>0</v>
      </c>
      <c r="V71" s="240">
        <f>SUM(V72:V73)</f>
        <v>0</v>
      </c>
      <c r="W71" s="171">
        <f t="shared" ref="W71:W83" si="31">SUMIFS($AF71:$BJ71,$AF$3:$BJ$3,W$3)</f>
        <v>0</v>
      </c>
      <c r="X71" s="240">
        <f>SUM(X72:X73)</f>
        <v>0</v>
      </c>
      <c r="Y71" s="240">
        <f>SUM(Y72:Y73)</f>
        <v>0</v>
      </c>
      <c r="Z71" s="171">
        <f t="shared" ref="Z71:Z83" si="32">SUMIFS($AF71:$BJ71,$AF$3:$BJ$3,Z$3)</f>
        <v>0</v>
      </c>
      <c r="AA71" s="240">
        <f>SUM(AA72:AA73)</f>
        <v>0</v>
      </c>
      <c r="AB71" s="240">
        <f>SUM(AB72:AB73)</f>
        <v>0</v>
      </c>
      <c r="AC71" s="168"/>
      <c r="AD71" s="169"/>
      <c r="AE71" s="170" t="str">
        <f t="shared" ref="AE71:AE83" si="33">C71</f>
        <v>II</v>
      </c>
      <c r="AF71" s="171">
        <f>SUBTOTAL(9,AF72:AF73)</f>
        <v>0</v>
      </c>
      <c r="AG71" s="171">
        <f t="shared" ref="AG71:BJ71" si="34">SUBTOTAL(9,AG72:AG73)</f>
        <v>0</v>
      </c>
      <c r="AH71" s="171">
        <f t="shared" si="34"/>
        <v>0</v>
      </c>
      <c r="AI71" s="171">
        <f t="shared" si="34"/>
        <v>0</v>
      </c>
      <c r="AJ71" s="171">
        <f t="shared" si="34"/>
        <v>0</v>
      </c>
      <c r="AK71" s="171">
        <f t="shared" si="34"/>
        <v>0</v>
      </c>
      <c r="AL71" s="171">
        <f t="shared" si="34"/>
        <v>0</v>
      </c>
      <c r="AM71" s="171">
        <f t="shared" si="34"/>
        <v>0</v>
      </c>
      <c r="AN71" s="171">
        <f t="shared" si="34"/>
        <v>0</v>
      </c>
      <c r="AO71" s="171">
        <f t="shared" si="34"/>
        <v>0</v>
      </c>
      <c r="AP71" s="171">
        <f t="shared" si="34"/>
        <v>0</v>
      </c>
      <c r="AQ71" s="171">
        <f t="shared" si="34"/>
        <v>0</v>
      </c>
      <c r="AR71" s="171">
        <f t="shared" si="34"/>
        <v>0</v>
      </c>
      <c r="AS71" s="171">
        <f t="shared" si="34"/>
        <v>0</v>
      </c>
      <c r="AT71" s="171">
        <f t="shared" si="34"/>
        <v>0</v>
      </c>
      <c r="AU71" s="171">
        <f t="shared" si="34"/>
        <v>0</v>
      </c>
      <c r="AV71" s="171">
        <f t="shared" si="34"/>
        <v>0</v>
      </c>
      <c r="AW71" s="171">
        <f t="shared" si="34"/>
        <v>0</v>
      </c>
      <c r="AX71" s="171">
        <f t="shared" si="34"/>
        <v>0</v>
      </c>
      <c r="AY71" s="171">
        <f t="shared" si="34"/>
        <v>0</v>
      </c>
      <c r="AZ71" s="171">
        <f t="shared" si="34"/>
        <v>0</v>
      </c>
      <c r="BA71" s="171">
        <f t="shared" si="34"/>
        <v>0</v>
      </c>
      <c r="BB71" s="171">
        <f t="shared" si="34"/>
        <v>0</v>
      </c>
      <c r="BC71" s="171">
        <f t="shared" si="34"/>
        <v>0</v>
      </c>
      <c r="BD71" s="171">
        <f t="shared" si="34"/>
        <v>0</v>
      </c>
      <c r="BE71" s="171">
        <f t="shared" si="34"/>
        <v>0</v>
      </c>
      <c r="BF71" s="171">
        <f t="shared" si="34"/>
        <v>0</v>
      </c>
      <c r="BG71" s="171">
        <f t="shared" si="34"/>
        <v>0</v>
      </c>
      <c r="BH71" s="171">
        <f t="shared" si="34"/>
        <v>0</v>
      </c>
      <c r="BI71" s="171">
        <f t="shared" si="34"/>
        <v>0</v>
      </c>
      <c r="BJ71" s="171">
        <f t="shared" si="34"/>
        <v>0</v>
      </c>
      <c r="BK71" s="277"/>
    </row>
    <row r="72" spans="1:63" s="126" customFormat="1">
      <c r="A72" s="120"/>
      <c r="B72" s="120"/>
      <c r="C72" s="121" t="s">
        <v>249</v>
      </c>
      <c r="D72" s="329"/>
      <c r="E72" s="329"/>
      <c r="F72" s="329"/>
      <c r="G72" s="329"/>
      <c r="H72" s="122" t="s">
        <v>34</v>
      </c>
      <c r="I72" s="172">
        <f t="shared" si="25"/>
        <v>0</v>
      </c>
      <c r="J72" s="175">
        <f t="shared" si="26"/>
        <v>0</v>
      </c>
      <c r="K72" s="172">
        <f t="shared" si="27"/>
        <v>0</v>
      </c>
      <c r="L72" s="173"/>
      <c r="M72" s="269"/>
      <c r="N72" s="175">
        <f t="shared" si="28"/>
        <v>0</v>
      </c>
      <c r="O72" s="175">
        <f>SUMIFS(O76:O83,$H76:$H83,$H72)</f>
        <v>0</v>
      </c>
      <c r="P72" s="175">
        <f>SUMIFS(P76:P83,$H76:$H83,$H72)</f>
        <v>0</v>
      </c>
      <c r="Q72" s="175">
        <f t="shared" si="29"/>
        <v>0</v>
      </c>
      <c r="R72" s="175">
        <f>SUMIFS(R76:R83,$H76:$H83,$H72)</f>
        <v>0</v>
      </c>
      <c r="S72" s="175">
        <f>SUMIFS(S76:S83,$H76:$H83,$H72)</f>
        <v>0</v>
      </c>
      <c r="T72" s="175">
        <f t="shared" si="30"/>
        <v>0</v>
      </c>
      <c r="U72" s="175">
        <f>SUMIFS(U76:U83,$H76:$H83,$H72)</f>
        <v>0</v>
      </c>
      <c r="V72" s="175">
        <f>SUMIFS(V76:V83,$H76:$H83,$H72)</f>
        <v>0</v>
      </c>
      <c r="W72" s="175">
        <f t="shared" si="31"/>
        <v>0</v>
      </c>
      <c r="X72" s="175">
        <f>SUMIFS(X76:X83,$H76:$H83,$H72)</f>
        <v>0</v>
      </c>
      <c r="Y72" s="175">
        <f>SUMIFS(Y76:Y83,$H76:$H83,$H72)</f>
        <v>0</v>
      </c>
      <c r="Z72" s="175">
        <f t="shared" si="32"/>
        <v>0</v>
      </c>
      <c r="AA72" s="175">
        <f>SUMIFS(AA76:AA83,$H76:$H83,$H72)</f>
        <v>0</v>
      </c>
      <c r="AB72" s="175">
        <f>SUMIFS(AB76:AB83,$H76:$H83,$H72)</f>
        <v>0</v>
      </c>
      <c r="AC72" s="172"/>
      <c r="AD72" s="173"/>
      <c r="AE72" s="174" t="str">
        <f t="shared" si="33"/>
        <v>II.DC</v>
      </c>
      <c r="AF72" s="175">
        <f t="shared" ref="AF72:BJ72" si="35">SUMIFS(AF76:AF84,$H76:$H84,$H72)</f>
        <v>0</v>
      </c>
      <c r="AG72" s="175">
        <f t="shared" si="35"/>
        <v>0</v>
      </c>
      <c r="AH72" s="175">
        <f t="shared" si="35"/>
        <v>0</v>
      </c>
      <c r="AI72" s="175">
        <f t="shared" si="35"/>
        <v>0</v>
      </c>
      <c r="AJ72" s="175">
        <f t="shared" si="35"/>
        <v>0</v>
      </c>
      <c r="AK72" s="175">
        <f t="shared" si="35"/>
        <v>0</v>
      </c>
      <c r="AL72" s="175">
        <f t="shared" si="35"/>
        <v>0</v>
      </c>
      <c r="AM72" s="175">
        <f t="shared" si="35"/>
        <v>0</v>
      </c>
      <c r="AN72" s="175">
        <f t="shared" si="35"/>
        <v>0</v>
      </c>
      <c r="AO72" s="175">
        <f t="shared" si="35"/>
        <v>0</v>
      </c>
      <c r="AP72" s="175">
        <f t="shared" si="35"/>
        <v>0</v>
      </c>
      <c r="AQ72" s="175">
        <f t="shared" si="35"/>
        <v>0</v>
      </c>
      <c r="AR72" s="175">
        <f t="shared" si="35"/>
        <v>0</v>
      </c>
      <c r="AS72" s="175">
        <f t="shared" si="35"/>
        <v>0</v>
      </c>
      <c r="AT72" s="175">
        <f t="shared" si="35"/>
        <v>0</v>
      </c>
      <c r="AU72" s="175">
        <f t="shared" si="35"/>
        <v>0</v>
      </c>
      <c r="AV72" s="175">
        <f t="shared" si="35"/>
        <v>0</v>
      </c>
      <c r="AW72" s="175">
        <f t="shared" si="35"/>
        <v>0</v>
      </c>
      <c r="AX72" s="175">
        <f t="shared" si="35"/>
        <v>0</v>
      </c>
      <c r="AY72" s="175">
        <f t="shared" si="35"/>
        <v>0</v>
      </c>
      <c r="AZ72" s="175">
        <f t="shared" si="35"/>
        <v>0</v>
      </c>
      <c r="BA72" s="175">
        <f t="shared" si="35"/>
        <v>0</v>
      </c>
      <c r="BB72" s="175">
        <f t="shared" si="35"/>
        <v>0</v>
      </c>
      <c r="BC72" s="175">
        <f t="shared" si="35"/>
        <v>0</v>
      </c>
      <c r="BD72" s="175">
        <f t="shared" si="35"/>
        <v>0</v>
      </c>
      <c r="BE72" s="175">
        <f t="shared" si="35"/>
        <v>0</v>
      </c>
      <c r="BF72" s="175">
        <f t="shared" si="35"/>
        <v>0</v>
      </c>
      <c r="BG72" s="175">
        <f t="shared" si="35"/>
        <v>0</v>
      </c>
      <c r="BH72" s="175">
        <f t="shared" si="35"/>
        <v>0</v>
      </c>
      <c r="BI72" s="175">
        <f t="shared" si="35"/>
        <v>0</v>
      </c>
      <c r="BJ72" s="175">
        <f t="shared" si="35"/>
        <v>0</v>
      </c>
      <c r="BK72" s="278"/>
    </row>
    <row r="73" spans="1:63" s="126" customFormat="1">
      <c r="A73" s="120"/>
      <c r="B73" s="120"/>
      <c r="C73" s="121" t="s">
        <v>250</v>
      </c>
      <c r="D73" s="329"/>
      <c r="E73" s="329"/>
      <c r="F73" s="329"/>
      <c r="G73" s="329"/>
      <c r="H73" s="122" t="s">
        <v>32</v>
      </c>
      <c r="I73" s="172">
        <f t="shared" si="25"/>
        <v>0</v>
      </c>
      <c r="J73" s="175">
        <f t="shared" si="26"/>
        <v>0</v>
      </c>
      <c r="K73" s="172">
        <f t="shared" si="27"/>
        <v>0</v>
      </c>
      <c r="L73" s="173"/>
      <c r="M73" s="269"/>
      <c r="N73" s="175">
        <f t="shared" si="28"/>
        <v>0</v>
      </c>
      <c r="O73" s="175">
        <f>SUMIFS(O76:O83,$H76:$H83,$H73)</f>
        <v>0</v>
      </c>
      <c r="P73" s="175">
        <f>SUMIFS(P76:P83,$H76:$H83,$H73)</f>
        <v>0</v>
      </c>
      <c r="Q73" s="175">
        <f t="shared" si="29"/>
        <v>0</v>
      </c>
      <c r="R73" s="175">
        <f>SUMIFS(R76:R83,$H76:$H83,$H73)</f>
        <v>0</v>
      </c>
      <c r="S73" s="175">
        <f>SUMIFS(S76:S83,$H76:$H83,$H73)</f>
        <v>0</v>
      </c>
      <c r="T73" s="175">
        <f t="shared" si="30"/>
        <v>0</v>
      </c>
      <c r="U73" s="175">
        <f>SUMIFS(U76:U83,$H76:$H83,$H73)</f>
        <v>0</v>
      </c>
      <c r="V73" s="175">
        <f>SUMIFS(V76:V83,$H76:$H83,$H73)</f>
        <v>0</v>
      </c>
      <c r="W73" s="175">
        <f t="shared" si="31"/>
        <v>0</v>
      </c>
      <c r="X73" s="175">
        <f>SUMIFS(X76:X83,$H76:$H83,$H73)</f>
        <v>0</v>
      </c>
      <c r="Y73" s="175">
        <f>SUMIFS(Y76:Y83,$H76:$H83,$H73)</f>
        <v>0</v>
      </c>
      <c r="Z73" s="175">
        <f t="shared" si="32"/>
        <v>0</v>
      </c>
      <c r="AA73" s="175">
        <f>SUMIFS(AA76:AA83,$H76:$H83,$H73)</f>
        <v>0</v>
      </c>
      <c r="AB73" s="175">
        <f>SUMIFS(AB76:AB83,$H76:$H83,$H73)</f>
        <v>0</v>
      </c>
      <c r="AC73" s="172"/>
      <c r="AD73" s="173"/>
      <c r="AE73" s="174" t="str">
        <f t="shared" si="33"/>
        <v>II.IC</v>
      </c>
      <c r="AF73" s="175">
        <f t="shared" ref="AF73:BJ73" si="36">SUMIFS(AF76:AF84,$H76:$H84,$H73)</f>
        <v>0</v>
      </c>
      <c r="AG73" s="175">
        <f t="shared" si="36"/>
        <v>0</v>
      </c>
      <c r="AH73" s="175">
        <f t="shared" si="36"/>
        <v>0</v>
      </c>
      <c r="AI73" s="175">
        <f t="shared" si="36"/>
        <v>0</v>
      </c>
      <c r="AJ73" s="175">
        <f t="shared" si="36"/>
        <v>0</v>
      </c>
      <c r="AK73" s="175">
        <f t="shared" si="36"/>
        <v>0</v>
      </c>
      <c r="AL73" s="175">
        <f t="shared" si="36"/>
        <v>0</v>
      </c>
      <c r="AM73" s="175">
        <f t="shared" si="36"/>
        <v>0</v>
      </c>
      <c r="AN73" s="175">
        <f t="shared" si="36"/>
        <v>0</v>
      </c>
      <c r="AO73" s="175">
        <f t="shared" si="36"/>
        <v>0</v>
      </c>
      <c r="AP73" s="175">
        <f t="shared" si="36"/>
        <v>0</v>
      </c>
      <c r="AQ73" s="175">
        <f t="shared" si="36"/>
        <v>0</v>
      </c>
      <c r="AR73" s="175">
        <f t="shared" si="36"/>
        <v>0</v>
      </c>
      <c r="AS73" s="175">
        <f t="shared" si="36"/>
        <v>0</v>
      </c>
      <c r="AT73" s="175">
        <f t="shared" si="36"/>
        <v>0</v>
      </c>
      <c r="AU73" s="175">
        <f t="shared" si="36"/>
        <v>0</v>
      </c>
      <c r="AV73" s="175">
        <f t="shared" si="36"/>
        <v>0</v>
      </c>
      <c r="AW73" s="175">
        <f t="shared" si="36"/>
        <v>0</v>
      </c>
      <c r="AX73" s="175">
        <f t="shared" si="36"/>
        <v>0</v>
      </c>
      <c r="AY73" s="175">
        <f t="shared" si="36"/>
        <v>0</v>
      </c>
      <c r="AZ73" s="175">
        <f t="shared" si="36"/>
        <v>0</v>
      </c>
      <c r="BA73" s="175">
        <f t="shared" si="36"/>
        <v>0</v>
      </c>
      <c r="BB73" s="175">
        <f t="shared" si="36"/>
        <v>0</v>
      </c>
      <c r="BC73" s="175">
        <f t="shared" si="36"/>
        <v>0</v>
      </c>
      <c r="BD73" s="175">
        <f t="shared" si="36"/>
        <v>0</v>
      </c>
      <c r="BE73" s="175">
        <f t="shared" si="36"/>
        <v>0</v>
      </c>
      <c r="BF73" s="175">
        <f t="shared" si="36"/>
        <v>0</v>
      </c>
      <c r="BG73" s="175">
        <f t="shared" si="36"/>
        <v>0</v>
      </c>
      <c r="BH73" s="175">
        <f t="shared" si="36"/>
        <v>0</v>
      </c>
      <c r="BI73" s="175">
        <f t="shared" si="36"/>
        <v>0</v>
      </c>
      <c r="BJ73" s="175">
        <f t="shared" si="36"/>
        <v>0</v>
      </c>
      <c r="BK73" s="278"/>
    </row>
    <row r="74" spans="1:63" s="125" customFormat="1">
      <c r="A74" s="123"/>
      <c r="B74" s="123"/>
      <c r="C74" s="97" t="s">
        <v>68</v>
      </c>
      <c r="D74" s="330"/>
      <c r="E74" s="330"/>
      <c r="F74" s="330"/>
      <c r="G74" s="330"/>
      <c r="H74" s="98" t="s">
        <v>258</v>
      </c>
      <c r="I74" s="168">
        <f t="shared" si="25"/>
        <v>0</v>
      </c>
      <c r="J74" s="171">
        <f t="shared" si="26"/>
        <v>0</v>
      </c>
      <c r="K74" s="168">
        <f t="shared" si="27"/>
        <v>0</v>
      </c>
      <c r="L74" s="169"/>
      <c r="M74" s="268"/>
      <c r="N74" s="179">
        <f t="shared" si="28"/>
        <v>0</v>
      </c>
      <c r="O74" s="240">
        <f>SUBTOTAL(9,O75:O83)</f>
        <v>0</v>
      </c>
      <c r="P74" s="240">
        <f>SUBTOTAL(9,P75:P83)</f>
        <v>0</v>
      </c>
      <c r="Q74" s="171">
        <f t="shared" si="29"/>
        <v>0</v>
      </c>
      <c r="R74" s="240">
        <f>SUBTOTAL(9,R75:R83)</f>
        <v>0</v>
      </c>
      <c r="S74" s="240">
        <f>SUBTOTAL(9,S75:S83)</f>
        <v>0</v>
      </c>
      <c r="T74" s="171">
        <f t="shared" si="30"/>
        <v>0</v>
      </c>
      <c r="U74" s="240">
        <f>SUBTOTAL(9,U75:U83)</f>
        <v>0</v>
      </c>
      <c r="V74" s="240">
        <f>SUBTOTAL(9,V75:V83)</f>
        <v>0</v>
      </c>
      <c r="W74" s="171">
        <f t="shared" si="31"/>
        <v>0</v>
      </c>
      <c r="X74" s="240">
        <f>SUBTOTAL(9,X75:X83)</f>
        <v>0</v>
      </c>
      <c r="Y74" s="240">
        <f>SUBTOTAL(9,Y75:Y83)</f>
        <v>0</v>
      </c>
      <c r="Z74" s="171">
        <f t="shared" si="32"/>
        <v>0</v>
      </c>
      <c r="AA74" s="240">
        <f>SUBTOTAL(9,AA75:AA83)</f>
        <v>0</v>
      </c>
      <c r="AB74" s="240">
        <f>SUBTOTAL(9,AB75:AB83)</f>
        <v>0</v>
      </c>
      <c r="AC74" s="168"/>
      <c r="AD74" s="169"/>
      <c r="AE74" s="170" t="str">
        <f t="shared" si="33"/>
        <v>II.1</v>
      </c>
      <c r="AF74" s="171">
        <f>SUBTOTAL(9,AF75:AF83)</f>
        <v>0</v>
      </c>
      <c r="AG74" s="171">
        <f t="shared" ref="AG74:BJ74" si="37">SUBTOTAL(9,AG75:AG83)</f>
        <v>0</v>
      </c>
      <c r="AH74" s="171">
        <f t="shared" si="37"/>
        <v>0</v>
      </c>
      <c r="AI74" s="171">
        <f t="shared" si="37"/>
        <v>0</v>
      </c>
      <c r="AJ74" s="171">
        <f t="shared" si="37"/>
        <v>0</v>
      </c>
      <c r="AK74" s="171">
        <f t="shared" si="37"/>
        <v>0</v>
      </c>
      <c r="AL74" s="171">
        <f t="shared" si="37"/>
        <v>0</v>
      </c>
      <c r="AM74" s="171">
        <f t="shared" si="37"/>
        <v>0</v>
      </c>
      <c r="AN74" s="171">
        <f t="shared" si="37"/>
        <v>0</v>
      </c>
      <c r="AO74" s="171">
        <f t="shared" si="37"/>
        <v>0</v>
      </c>
      <c r="AP74" s="171">
        <f t="shared" si="37"/>
        <v>0</v>
      </c>
      <c r="AQ74" s="171">
        <f t="shared" si="37"/>
        <v>0</v>
      </c>
      <c r="AR74" s="171">
        <f t="shared" si="37"/>
        <v>0</v>
      </c>
      <c r="AS74" s="171">
        <f t="shared" si="37"/>
        <v>0</v>
      </c>
      <c r="AT74" s="171">
        <f t="shared" si="37"/>
        <v>0</v>
      </c>
      <c r="AU74" s="171">
        <f t="shared" si="37"/>
        <v>0</v>
      </c>
      <c r="AV74" s="171">
        <f t="shared" si="37"/>
        <v>0</v>
      </c>
      <c r="AW74" s="171">
        <f t="shared" si="37"/>
        <v>0</v>
      </c>
      <c r="AX74" s="171">
        <f t="shared" si="37"/>
        <v>0</v>
      </c>
      <c r="AY74" s="171">
        <f t="shared" si="37"/>
        <v>0</v>
      </c>
      <c r="AZ74" s="171">
        <f t="shared" si="37"/>
        <v>0</v>
      </c>
      <c r="BA74" s="171">
        <f t="shared" si="37"/>
        <v>0</v>
      </c>
      <c r="BB74" s="171">
        <f t="shared" si="37"/>
        <v>0</v>
      </c>
      <c r="BC74" s="171">
        <f t="shared" si="37"/>
        <v>0</v>
      </c>
      <c r="BD74" s="171">
        <f t="shared" si="37"/>
        <v>0</v>
      </c>
      <c r="BE74" s="171">
        <f t="shared" si="37"/>
        <v>0</v>
      </c>
      <c r="BF74" s="171">
        <f t="shared" si="37"/>
        <v>0</v>
      </c>
      <c r="BG74" s="171">
        <f t="shared" si="37"/>
        <v>0</v>
      </c>
      <c r="BH74" s="171">
        <f t="shared" si="37"/>
        <v>0</v>
      </c>
      <c r="BI74" s="171">
        <f t="shared" si="37"/>
        <v>0</v>
      </c>
      <c r="BJ74" s="171">
        <f t="shared" si="37"/>
        <v>0</v>
      </c>
      <c r="BK74" s="277"/>
    </row>
    <row r="75" spans="1:63" s="125" customFormat="1">
      <c r="A75" s="123"/>
      <c r="B75" s="123"/>
      <c r="C75" s="97" t="s">
        <v>70</v>
      </c>
      <c r="D75" s="330"/>
      <c r="E75" s="330"/>
      <c r="F75" s="330"/>
      <c r="G75" s="330"/>
      <c r="H75" s="124"/>
      <c r="I75" s="168">
        <f t="shared" si="25"/>
        <v>0</v>
      </c>
      <c r="J75" s="171">
        <f t="shared" si="26"/>
        <v>0</v>
      </c>
      <c r="K75" s="168">
        <f t="shared" si="27"/>
        <v>0</v>
      </c>
      <c r="L75" s="169"/>
      <c r="M75" s="268"/>
      <c r="N75" s="171">
        <f t="shared" si="28"/>
        <v>0</v>
      </c>
      <c r="O75" s="240"/>
      <c r="P75" s="240"/>
      <c r="Q75" s="171">
        <f t="shared" si="29"/>
        <v>0</v>
      </c>
      <c r="R75" s="240"/>
      <c r="S75" s="240"/>
      <c r="T75" s="171">
        <f t="shared" si="30"/>
        <v>0</v>
      </c>
      <c r="U75" s="240"/>
      <c r="V75" s="240"/>
      <c r="W75" s="171">
        <f t="shared" si="31"/>
        <v>0</v>
      </c>
      <c r="X75" s="240"/>
      <c r="Y75" s="240"/>
      <c r="Z75" s="171">
        <f t="shared" si="32"/>
        <v>0</v>
      </c>
      <c r="AA75" s="240"/>
      <c r="AB75" s="240"/>
      <c r="AC75" s="168"/>
      <c r="AD75" s="169"/>
      <c r="AE75" s="170" t="str">
        <f t="shared" si="33"/>
        <v>II.1.1</v>
      </c>
      <c r="AF75" s="171"/>
      <c r="AG75" s="171"/>
      <c r="AH75" s="171"/>
      <c r="AI75" s="171"/>
      <c r="AJ75" s="171"/>
      <c r="AK75" s="171"/>
      <c r="AL75" s="171"/>
      <c r="AM75" s="171"/>
      <c r="AN75" s="171"/>
      <c r="AO75" s="171"/>
      <c r="AP75" s="171"/>
      <c r="AQ75" s="171"/>
      <c r="AR75" s="171"/>
      <c r="AS75" s="171"/>
      <c r="AT75" s="171"/>
      <c r="AU75" s="171"/>
      <c r="AV75" s="171"/>
      <c r="AW75" s="171"/>
      <c r="AX75" s="171"/>
      <c r="AY75" s="171"/>
      <c r="AZ75" s="171"/>
      <c r="BA75" s="171"/>
      <c r="BB75" s="171"/>
      <c r="BC75" s="171"/>
      <c r="BD75" s="171"/>
      <c r="BE75" s="171"/>
      <c r="BF75" s="171"/>
      <c r="BG75" s="171"/>
      <c r="BH75" s="171"/>
      <c r="BI75" s="171"/>
      <c r="BJ75" s="171"/>
      <c r="BK75" s="277"/>
    </row>
    <row r="76" spans="1:63" s="125" customFormat="1">
      <c r="A76" s="123"/>
      <c r="B76" s="123"/>
      <c r="C76" s="99" t="s">
        <v>71</v>
      </c>
      <c r="D76" s="331"/>
      <c r="E76" s="331"/>
      <c r="F76" s="331"/>
      <c r="G76" s="331"/>
      <c r="H76" s="100" t="s">
        <v>34</v>
      </c>
      <c r="I76" s="168">
        <f t="shared" si="25"/>
        <v>0</v>
      </c>
      <c r="J76" s="171">
        <f t="shared" si="26"/>
        <v>0</v>
      </c>
      <c r="K76" s="168">
        <f t="shared" si="27"/>
        <v>0</v>
      </c>
      <c r="L76" s="169"/>
      <c r="M76" s="268"/>
      <c r="N76" s="171">
        <f t="shared" si="28"/>
        <v>0</v>
      </c>
      <c r="O76" s="240">
        <f>SUBTOTAL(9,O77:O78)</f>
        <v>0</v>
      </c>
      <c r="P76" s="240">
        <f>SUBTOTAL(9,P77:P78)</f>
        <v>0</v>
      </c>
      <c r="Q76" s="171">
        <f t="shared" si="29"/>
        <v>0</v>
      </c>
      <c r="R76" s="240">
        <f>SUBTOTAL(9,R77:R78)</f>
        <v>0</v>
      </c>
      <c r="S76" s="240">
        <f>SUBTOTAL(9,S77:S78)</f>
        <v>0</v>
      </c>
      <c r="T76" s="171">
        <f t="shared" si="30"/>
        <v>0</v>
      </c>
      <c r="U76" s="240">
        <f>SUBTOTAL(9,U77:U78)</f>
        <v>0</v>
      </c>
      <c r="V76" s="240">
        <f>SUBTOTAL(9,V77:V78)</f>
        <v>0</v>
      </c>
      <c r="W76" s="171">
        <f t="shared" si="31"/>
        <v>0</v>
      </c>
      <c r="X76" s="240">
        <f>SUBTOTAL(9,X77:X78)</f>
        <v>0</v>
      </c>
      <c r="Y76" s="240">
        <f>SUBTOTAL(9,Y77:Y78)</f>
        <v>0</v>
      </c>
      <c r="Z76" s="171">
        <f t="shared" si="32"/>
        <v>0</v>
      </c>
      <c r="AA76" s="240">
        <f>SUBTOTAL(9,AA77:AA78)</f>
        <v>0</v>
      </c>
      <c r="AB76" s="240">
        <f>SUBTOTAL(9,AB77:AB78)</f>
        <v>0</v>
      </c>
      <c r="AC76" s="168"/>
      <c r="AD76" s="169"/>
      <c r="AE76" s="170" t="str">
        <f t="shared" si="33"/>
        <v>II.1.1.1</v>
      </c>
      <c r="AF76" s="171">
        <f t="shared" ref="AF76:BJ76" si="38">SUBTOTAL(9,AF77:AF78)</f>
        <v>0</v>
      </c>
      <c r="AG76" s="171">
        <f t="shared" si="38"/>
        <v>0</v>
      </c>
      <c r="AH76" s="171">
        <f t="shared" si="38"/>
        <v>0</v>
      </c>
      <c r="AI76" s="171">
        <f t="shared" si="38"/>
        <v>0</v>
      </c>
      <c r="AJ76" s="171">
        <f t="shared" si="38"/>
        <v>0</v>
      </c>
      <c r="AK76" s="171">
        <f t="shared" si="38"/>
        <v>0</v>
      </c>
      <c r="AL76" s="171">
        <f t="shared" si="38"/>
        <v>0</v>
      </c>
      <c r="AM76" s="171">
        <f t="shared" si="38"/>
        <v>0</v>
      </c>
      <c r="AN76" s="171">
        <f t="shared" si="38"/>
        <v>0</v>
      </c>
      <c r="AO76" s="171">
        <f t="shared" si="38"/>
        <v>0</v>
      </c>
      <c r="AP76" s="171">
        <f t="shared" si="38"/>
        <v>0</v>
      </c>
      <c r="AQ76" s="171">
        <f t="shared" si="38"/>
        <v>0</v>
      </c>
      <c r="AR76" s="171">
        <f t="shared" si="38"/>
        <v>0</v>
      </c>
      <c r="AS76" s="171">
        <f t="shared" si="38"/>
        <v>0</v>
      </c>
      <c r="AT76" s="171">
        <f t="shared" si="38"/>
        <v>0</v>
      </c>
      <c r="AU76" s="171">
        <f t="shared" si="38"/>
        <v>0</v>
      </c>
      <c r="AV76" s="171">
        <f t="shared" si="38"/>
        <v>0</v>
      </c>
      <c r="AW76" s="171">
        <f t="shared" si="38"/>
        <v>0</v>
      </c>
      <c r="AX76" s="171">
        <f t="shared" si="38"/>
        <v>0</v>
      </c>
      <c r="AY76" s="171">
        <f t="shared" si="38"/>
        <v>0</v>
      </c>
      <c r="AZ76" s="171">
        <f t="shared" si="38"/>
        <v>0</v>
      </c>
      <c r="BA76" s="171">
        <f t="shared" si="38"/>
        <v>0</v>
      </c>
      <c r="BB76" s="171">
        <f t="shared" si="38"/>
        <v>0</v>
      </c>
      <c r="BC76" s="171">
        <f t="shared" si="38"/>
        <v>0</v>
      </c>
      <c r="BD76" s="171">
        <f t="shared" si="38"/>
        <v>0</v>
      </c>
      <c r="BE76" s="171">
        <f t="shared" si="38"/>
        <v>0</v>
      </c>
      <c r="BF76" s="171">
        <f t="shared" si="38"/>
        <v>0</v>
      </c>
      <c r="BG76" s="171">
        <f t="shared" si="38"/>
        <v>0</v>
      </c>
      <c r="BH76" s="171">
        <f t="shared" si="38"/>
        <v>0</v>
      </c>
      <c r="BI76" s="171">
        <f t="shared" si="38"/>
        <v>0</v>
      </c>
      <c r="BJ76" s="171">
        <f t="shared" si="38"/>
        <v>0</v>
      </c>
      <c r="BK76" s="277"/>
    </row>
    <row r="77" spans="1:63">
      <c r="C77" s="101" t="s">
        <v>72</v>
      </c>
      <c r="D77" s="332"/>
      <c r="E77" s="332"/>
      <c r="F77" s="332"/>
      <c r="G77" s="332"/>
      <c r="H77" s="114" t="s">
        <v>36</v>
      </c>
      <c r="I77" s="176">
        <f t="shared" si="25"/>
        <v>0</v>
      </c>
      <c r="J77" s="179">
        <f t="shared" si="26"/>
        <v>0</v>
      </c>
      <c r="K77" s="176">
        <f t="shared" si="27"/>
        <v>0</v>
      </c>
      <c r="L77" s="177"/>
      <c r="M77" s="270"/>
      <c r="N77" s="179">
        <f t="shared" si="28"/>
        <v>0</v>
      </c>
      <c r="O77" s="241"/>
      <c r="P77" s="241"/>
      <c r="Q77" s="179">
        <f t="shared" si="29"/>
        <v>0</v>
      </c>
      <c r="R77" s="241"/>
      <c r="S77" s="241"/>
      <c r="T77" s="179">
        <f t="shared" si="30"/>
        <v>0</v>
      </c>
      <c r="U77" s="241"/>
      <c r="V77" s="241"/>
      <c r="W77" s="179">
        <f t="shared" si="31"/>
        <v>0</v>
      </c>
      <c r="X77" s="241"/>
      <c r="Y77" s="241"/>
      <c r="Z77" s="179">
        <f t="shared" si="32"/>
        <v>0</v>
      </c>
      <c r="AA77" s="241"/>
      <c r="AB77" s="241"/>
      <c r="AC77" s="176"/>
      <c r="AD77" s="177"/>
      <c r="AE77" s="178" t="str">
        <f t="shared" si="33"/>
        <v>II.1.1.1.1</v>
      </c>
      <c r="AF77" s="179"/>
      <c r="AG77" s="179"/>
      <c r="AH77" s="179"/>
      <c r="AI77" s="179"/>
      <c r="AJ77" s="179"/>
      <c r="AK77" s="179"/>
      <c r="AL77" s="179"/>
      <c r="AM77" s="179"/>
      <c r="AN77" s="179"/>
      <c r="AO77" s="179"/>
      <c r="AP77" s="179"/>
      <c r="AQ77" s="179"/>
      <c r="AR77" s="179"/>
      <c r="AS77" s="179"/>
      <c r="AT77" s="179"/>
      <c r="AU77" s="179"/>
      <c r="AV77" s="179"/>
      <c r="AW77" s="179"/>
      <c r="AX77" s="179"/>
      <c r="AY77" s="179"/>
      <c r="AZ77" s="179"/>
      <c r="BA77" s="179"/>
      <c r="BB77" s="179"/>
      <c r="BC77" s="179"/>
      <c r="BD77" s="179"/>
      <c r="BE77" s="179"/>
      <c r="BF77" s="179"/>
      <c r="BG77" s="179"/>
      <c r="BH77" s="179"/>
      <c r="BI77" s="179"/>
      <c r="BJ77" s="179"/>
      <c r="BK77" s="279"/>
    </row>
    <row r="78" spans="1:63">
      <c r="C78" s="101" t="s">
        <v>73</v>
      </c>
      <c r="D78" s="332"/>
      <c r="E78" s="332"/>
      <c r="F78" s="332"/>
      <c r="G78" s="332"/>
      <c r="H78" s="114" t="s">
        <v>44</v>
      </c>
      <c r="I78" s="176">
        <f t="shared" si="25"/>
        <v>0</v>
      </c>
      <c r="J78" s="179">
        <f t="shared" si="26"/>
        <v>0</v>
      </c>
      <c r="K78" s="176">
        <f t="shared" si="27"/>
        <v>0</v>
      </c>
      <c r="L78" s="177"/>
      <c r="M78" s="270"/>
      <c r="N78" s="179">
        <f t="shared" si="28"/>
        <v>0</v>
      </c>
      <c r="O78" s="241"/>
      <c r="P78" s="241"/>
      <c r="Q78" s="179">
        <f t="shared" si="29"/>
        <v>0</v>
      </c>
      <c r="R78" s="241"/>
      <c r="S78" s="241"/>
      <c r="T78" s="179">
        <f t="shared" si="30"/>
        <v>0</v>
      </c>
      <c r="U78" s="241"/>
      <c r="V78" s="241"/>
      <c r="W78" s="179">
        <f t="shared" si="31"/>
        <v>0</v>
      </c>
      <c r="X78" s="241"/>
      <c r="Y78" s="241"/>
      <c r="Z78" s="179">
        <f t="shared" si="32"/>
        <v>0</v>
      </c>
      <c r="AA78" s="241"/>
      <c r="AB78" s="241"/>
      <c r="AC78" s="176"/>
      <c r="AD78" s="177"/>
      <c r="AE78" s="178" t="str">
        <f t="shared" si="33"/>
        <v>II.1.1.1.2</v>
      </c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279"/>
    </row>
    <row r="79" spans="1:63" s="125" customFormat="1">
      <c r="A79" s="123"/>
      <c r="B79" s="123"/>
      <c r="C79" s="99" t="s">
        <v>74</v>
      </c>
      <c r="D79" s="331"/>
      <c r="E79" s="331"/>
      <c r="F79" s="331"/>
      <c r="G79" s="331"/>
      <c r="H79" s="100" t="s">
        <v>32</v>
      </c>
      <c r="I79" s="168">
        <f t="shared" si="25"/>
        <v>0</v>
      </c>
      <c r="J79" s="171">
        <f t="shared" si="26"/>
        <v>0</v>
      </c>
      <c r="K79" s="168">
        <f t="shared" si="27"/>
        <v>0</v>
      </c>
      <c r="L79" s="169"/>
      <c r="M79" s="268"/>
      <c r="N79" s="171">
        <f t="shared" si="28"/>
        <v>0</v>
      </c>
      <c r="O79" s="240">
        <f>SUBTOTAL(9,O80:O83)</f>
        <v>0</v>
      </c>
      <c r="P79" s="240">
        <f>SUBTOTAL(9,P80:P83)</f>
        <v>0</v>
      </c>
      <c r="Q79" s="171">
        <f t="shared" si="29"/>
        <v>0</v>
      </c>
      <c r="R79" s="240">
        <f>SUBTOTAL(9,R80:R83)</f>
        <v>0</v>
      </c>
      <c r="S79" s="240">
        <f>SUBTOTAL(9,S80:S83)</f>
        <v>0</v>
      </c>
      <c r="T79" s="171">
        <f t="shared" si="30"/>
        <v>0</v>
      </c>
      <c r="U79" s="240">
        <f>SUBTOTAL(9,U80:U83)</f>
        <v>0</v>
      </c>
      <c r="V79" s="240">
        <f>SUBTOTAL(9,V80:V83)</f>
        <v>0</v>
      </c>
      <c r="W79" s="171">
        <f t="shared" si="31"/>
        <v>0</v>
      </c>
      <c r="X79" s="240">
        <f>SUBTOTAL(9,X80:X83)</f>
        <v>0</v>
      </c>
      <c r="Y79" s="240">
        <f>SUBTOTAL(9,Y80:Y83)</f>
        <v>0</v>
      </c>
      <c r="Z79" s="171">
        <f t="shared" si="32"/>
        <v>0</v>
      </c>
      <c r="AA79" s="240">
        <f>SUBTOTAL(9,AA80:AA83)</f>
        <v>0</v>
      </c>
      <c r="AB79" s="240">
        <f>SUBTOTAL(9,AB80:AB83)</f>
        <v>0</v>
      </c>
      <c r="AC79" s="168"/>
      <c r="AD79" s="169"/>
      <c r="AE79" s="170" t="str">
        <f t="shared" si="33"/>
        <v>II.1.1.2</v>
      </c>
      <c r="AF79" s="171">
        <f>SUBTOTAL(9,AF80:AF83)</f>
        <v>0</v>
      </c>
      <c r="AG79" s="171">
        <f t="shared" ref="AG79:BJ79" si="39">SUBTOTAL(9,AG80:AG83)</f>
        <v>0</v>
      </c>
      <c r="AH79" s="171">
        <f t="shared" si="39"/>
        <v>0</v>
      </c>
      <c r="AI79" s="171">
        <f t="shared" si="39"/>
        <v>0</v>
      </c>
      <c r="AJ79" s="171">
        <f t="shared" si="39"/>
        <v>0</v>
      </c>
      <c r="AK79" s="171">
        <f t="shared" si="39"/>
        <v>0</v>
      </c>
      <c r="AL79" s="171">
        <f t="shared" si="39"/>
        <v>0</v>
      </c>
      <c r="AM79" s="171">
        <f t="shared" si="39"/>
        <v>0</v>
      </c>
      <c r="AN79" s="171">
        <f t="shared" si="39"/>
        <v>0</v>
      </c>
      <c r="AO79" s="171">
        <f t="shared" si="39"/>
        <v>0</v>
      </c>
      <c r="AP79" s="171">
        <f t="shared" si="39"/>
        <v>0</v>
      </c>
      <c r="AQ79" s="171">
        <f t="shared" si="39"/>
        <v>0</v>
      </c>
      <c r="AR79" s="171">
        <f t="shared" si="39"/>
        <v>0</v>
      </c>
      <c r="AS79" s="171">
        <f t="shared" si="39"/>
        <v>0</v>
      </c>
      <c r="AT79" s="171">
        <f t="shared" si="39"/>
        <v>0</v>
      </c>
      <c r="AU79" s="171">
        <f t="shared" si="39"/>
        <v>0</v>
      </c>
      <c r="AV79" s="171">
        <f t="shared" si="39"/>
        <v>0</v>
      </c>
      <c r="AW79" s="171">
        <f t="shared" si="39"/>
        <v>0</v>
      </c>
      <c r="AX79" s="171">
        <f t="shared" si="39"/>
        <v>0</v>
      </c>
      <c r="AY79" s="171">
        <f t="shared" si="39"/>
        <v>0</v>
      </c>
      <c r="AZ79" s="171">
        <f t="shared" si="39"/>
        <v>0</v>
      </c>
      <c r="BA79" s="171">
        <f t="shared" si="39"/>
        <v>0</v>
      </c>
      <c r="BB79" s="171">
        <f t="shared" si="39"/>
        <v>0</v>
      </c>
      <c r="BC79" s="171">
        <f t="shared" si="39"/>
        <v>0</v>
      </c>
      <c r="BD79" s="171">
        <f t="shared" si="39"/>
        <v>0</v>
      </c>
      <c r="BE79" s="171">
        <f t="shared" si="39"/>
        <v>0</v>
      </c>
      <c r="BF79" s="171">
        <f t="shared" si="39"/>
        <v>0</v>
      </c>
      <c r="BG79" s="171">
        <f t="shared" si="39"/>
        <v>0</v>
      </c>
      <c r="BH79" s="171">
        <f t="shared" si="39"/>
        <v>0</v>
      </c>
      <c r="BI79" s="171">
        <f t="shared" si="39"/>
        <v>0</v>
      </c>
      <c r="BJ79" s="171">
        <f t="shared" si="39"/>
        <v>0</v>
      </c>
      <c r="BK79" s="277"/>
    </row>
    <row r="80" spans="1:63">
      <c r="C80" s="101" t="s">
        <v>75</v>
      </c>
      <c r="D80" s="332"/>
      <c r="E80" s="332"/>
      <c r="F80" s="332"/>
      <c r="G80" s="332"/>
      <c r="H80" s="114" t="s">
        <v>45</v>
      </c>
      <c r="I80" s="176">
        <f t="shared" si="25"/>
        <v>0</v>
      </c>
      <c r="J80" s="179">
        <f t="shared" si="26"/>
        <v>0</v>
      </c>
      <c r="K80" s="176">
        <f t="shared" si="27"/>
        <v>0</v>
      </c>
      <c r="L80" s="177"/>
      <c r="M80" s="270"/>
      <c r="N80" s="179">
        <f t="shared" si="28"/>
        <v>0</v>
      </c>
      <c r="O80" s="241"/>
      <c r="P80" s="241"/>
      <c r="Q80" s="179">
        <f t="shared" si="29"/>
        <v>0</v>
      </c>
      <c r="R80" s="241"/>
      <c r="S80" s="241"/>
      <c r="T80" s="179">
        <f t="shared" si="30"/>
        <v>0</v>
      </c>
      <c r="U80" s="241"/>
      <c r="V80" s="241"/>
      <c r="W80" s="179">
        <f t="shared" si="31"/>
        <v>0</v>
      </c>
      <c r="X80" s="241"/>
      <c r="Y80" s="241"/>
      <c r="Z80" s="179">
        <f t="shared" si="32"/>
        <v>0</v>
      </c>
      <c r="AA80" s="241"/>
      <c r="AB80" s="241"/>
      <c r="AC80" s="176"/>
      <c r="AD80" s="177"/>
      <c r="AE80" s="178" t="str">
        <f t="shared" si="33"/>
        <v>II.1.1.2.1</v>
      </c>
      <c r="AF80" s="179"/>
      <c r="AG80" s="179"/>
      <c r="AH80" s="179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279"/>
    </row>
    <row r="81" spans="1:63">
      <c r="C81" s="101" t="s">
        <v>76</v>
      </c>
      <c r="D81" s="332"/>
      <c r="E81" s="332"/>
      <c r="F81" s="332"/>
      <c r="G81" s="332"/>
      <c r="H81" s="114" t="s">
        <v>46</v>
      </c>
      <c r="I81" s="176">
        <f t="shared" si="25"/>
        <v>0</v>
      </c>
      <c r="J81" s="179">
        <f t="shared" si="26"/>
        <v>0</v>
      </c>
      <c r="K81" s="176">
        <f t="shared" si="27"/>
        <v>0</v>
      </c>
      <c r="L81" s="177"/>
      <c r="M81" s="270"/>
      <c r="N81" s="179">
        <f t="shared" si="28"/>
        <v>0</v>
      </c>
      <c r="O81" s="241"/>
      <c r="P81" s="241"/>
      <c r="Q81" s="179">
        <f t="shared" si="29"/>
        <v>0</v>
      </c>
      <c r="R81" s="241"/>
      <c r="S81" s="241"/>
      <c r="T81" s="179">
        <f t="shared" si="30"/>
        <v>0</v>
      </c>
      <c r="U81" s="241"/>
      <c r="V81" s="241"/>
      <c r="W81" s="179">
        <f t="shared" si="31"/>
        <v>0</v>
      </c>
      <c r="X81" s="241"/>
      <c r="Y81" s="241"/>
      <c r="Z81" s="179">
        <f t="shared" si="32"/>
        <v>0</v>
      </c>
      <c r="AA81" s="241"/>
      <c r="AB81" s="241"/>
      <c r="AC81" s="176"/>
      <c r="AD81" s="177"/>
      <c r="AE81" s="178" t="str">
        <f t="shared" si="33"/>
        <v>II.1.1.2.2</v>
      </c>
      <c r="AF81" s="179"/>
      <c r="AG81" s="179"/>
      <c r="AH81" s="179"/>
      <c r="AI81" s="179"/>
      <c r="AJ81" s="179"/>
      <c r="AK81" s="179"/>
      <c r="AL81" s="179"/>
      <c r="AM81" s="179"/>
      <c r="AN81" s="179"/>
      <c r="AO81" s="179"/>
      <c r="AP81" s="179"/>
      <c r="AQ81" s="179"/>
      <c r="AR81" s="179"/>
      <c r="AS81" s="179"/>
      <c r="AT81" s="179"/>
      <c r="AU81" s="179"/>
      <c r="AV81" s="179"/>
      <c r="AW81" s="179"/>
      <c r="AX81" s="179"/>
      <c r="AY81" s="179"/>
      <c r="AZ81" s="179"/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279"/>
    </row>
    <row r="82" spans="1:63">
      <c r="C82" s="101" t="s">
        <v>77</v>
      </c>
      <c r="D82" s="332"/>
      <c r="E82" s="332"/>
      <c r="F82" s="332"/>
      <c r="G82" s="332"/>
      <c r="H82" s="114" t="s">
        <v>33</v>
      </c>
      <c r="I82" s="176">
        <f t="shared" si="25"/>
        <v>0</v>
      </c>
      <c r="J82" s="179">
        <f t="shared" si="26"/>
        <v>0</v>
      </c>
      <c r="K82" s="176">
        <f t="shared" si="27"/>
        <v>0</v>
      </c>
      <c r="L82" s="177"/>
      <c r="M82" s="270"/>
      <c r="N82" s="179">
        <f t="shared" si="28"/>
        <v>0</v>
      </c>
      <c r="O82" s="241"/>
      <c r="P82" s="241"/>
      <c r="Q82" s="179">
        <f t="shared" si="29"/>
        <v>0</v>
      </c>
      <c r="R82" s="241"/>
      <c r="S82" s="241"/>
      <c r="T82" s="179">
        <f t="shared" si="30"/>
        <v>0</v>
      </c>
      <c r="U82" s="241"/>
      <c r="V82" s="241"/>
      <c r="W82" s="179">
        <f t="shared" si="31"/>
        <v>0</v>
      </c>
      <c r="X82" s="241"/>
      <c r="Y82" s="241"/>
      <c r="Z82" s="179">
        <f t="shared" si="32"/>
        <v>0</v>
      </c>
      <c r="AA82" s="241"/>
      <c r="AB82" s="241"/>
      <c r="AC82" s="176"/>
      <c r="AD82" s="177"/>
      <c r="AE82" s="178" t="str">
        <f t="shared" si="33"/>
        <v>II.1.1.2.3</v>
      </c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279"/>
    </row>
    <row r="83" spans="1:63">
      <c r="C83" s="101" t="s">
        <v>78</v>
      </c>
      <c r="D83" s="332"/>
      <c r="E83" s="332"/>
      <c r="F83" s="332"/>
      <c r="G83" s="332"/>
      <c r="H83" s="114" t="s">
        <v>35</v>
      </c>
      <c r="I83" s="176">
        <f t="shared" si="25"/>
        <v>0</v>
      </c>
      <c r="J83" s="179">
        <f t="shared" si="26"/>
        <v>0</v>
      </c>
      <c r="K83" s="176">
        <f t="shared" si="27"/>
        <v>0</v>
      </c>
      <c r="L83" s="177"/>
      <c r="M83" s="270"/>
      <c r="N83" s="179">
        <f t="shared" si="28"/>
        <v>0</v>
      </c>
      <c r="O83" s="241"/>
      <c r="P83" s="241"/>
      <c r="Q83" s="179">
        <f t="shared" si="29"/>
        <v>0</v>
      </c>
      <c r="R83" s="241"/>
      <c r="S83" s="241"/>
      <c r="T83" s="179">
        <f t="shared" si="30"/>
        <v>0</v>
      </c>
      <c r="U83" s="241"/>
      <c r="V83" s="241"/>
      <c r="W83" s="179">
        <f t="shared" si="31"/>
        <v>0</v>
      </c>
      <c r="X83" s="241"/>
      <c r="Y83" s="241"/>
      <c r="Z83" s="179">
        <f t="shared" si="32"/>
        <v>0</v>
      </c>
      <c r="AA83" s="241"/>
      <c r="AB83" s="241"/>
      <c r="AC83" s="176"/>
      <c r="AD83" s="177"/>
      <c r="AE83" s="178" t="str">
        <f t="shared" si="33"/>
        <v>II.1.1.2.4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/>
      <c r="D84" s="332"/>
      <c r="E84" s="332"/>
      <c r="F84" s="332"/>
      <c r="G84" s="332"/>
      <c r="H84" s="114"/>
      <c r="I84" s="286"/>
      <c r="J84" s="261"/>
      <c r="K84" s="176"/>
      <c r="L84" s="177"/>
      <c r="M84" s="270"/>
      <c r="N84" s="179"/>
      <c r="O84" s="241"/>
      <c r="P84" s="241"/>
      <c r="Q84" s="179"/>
      <c r="R84" s="241"/>
      <c r="S84" s="241"/>
      <c r="T84" s="179"/>
      <c r="U84" s="241"/>
      <c r="V84" s="241"/>
      <c r="W84" s="179"/>
      <c r="X84" s="241"/>
      <c r="Y84" s="241"/>
      <c r="Z84" s="179"/>
      <c r="AA84" s="241"/>
      <c r="AB84" s="241"/>
      <c r="AC84" s="176"/>
      <c r="AD84" s="177"/>
      <c r="AE84" s="178"/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>
      <c r="C85" s="118"/>
      <c r="D85" s="333"/>
      <c r="E85" s="333"/>
      <c r="F85" s="333"/>
      <c r="G85" s="333"/>
      <c r="H85" s="119"/>
      <c r="I85" s="180"/>
      <c r="J85" s="260"/>
      <c r="K85" s="180"/>
      <c r="L85" s="177"/>
      <c r="M85" s="276"/>
      <c r="N85" s="181"/>
      <c r="O85" s="242"/>
      <c r="P85" s="242"/>
      <c r="Q85" s="181"/>
      <c r="R85" s="242"/>
      <c r="S85" s="242"/>
      <c r="T85" s="181"/>
      <c r="U85" s="242"/>
      <c r="V85" s="242"/>
      <c r="W85" s="181"/>
      <c r="X85" s="242"/>
      <c r="Y85" s="242"/>
      <c r="Z85" s="181"/>
      <c r="AA85" s="242"/>
      <c r="AB85" s="242"/>
      <c r="AC85" s="182"/>
      <c r="AD85" s="177"/>
      <c r="AE85" s="183"/>
      <c r="AF85" s="184"/>
      <c r="AG85" s="184"/>
      <c r="AH85" s="184"/>
      <c r="AI85" s="184"/>
      <c r="AJ85" s="184"/>
      <c r="AK85" s="184"/>
      <c r="AL85" s="184"/>
      <c r="AM85" s="184"/>
      <c r="AN85" s="184"/>
      <c r="AO85" s="184"/>
      <c r="AP85" s="184"/>
      <c r="AQ85" s="184"/>
      <c r="AR85" s="184"/>
      <c r="AS85" s="184"/>
      <c r="AT85" s="184"/>
      <c r="AU85" s="184"/>
      <c r="AV85" s="184"/>
      <c r="AW85" s="184"/>
      <c r="AX85" s="184"/>
      <c r="AY85" s="184"/>
      <c r="AZ85" s="184"/>
      <c r="BA85" s="184"/>
      <c r="BB85" s="184"/>
      <c r="BC85" s="184"/>
      <c r="BD85" s="184"/>
      <c r="BE85" s="184"/>
      <c r="BF85" s="184"/>
      <c r="BG85" s="184"/>
      <c r="BH85" s="184"/>
      <c r="BI85" s="184"/>
      <c r="BJ85" s="184"/>
      <c r="BK85" s="279"/>
    </row>
    <row r="86" spans="1:63">
      <c r="C86" s="99"/>
      <c r="D86" s="331"/>
      <c r="E86" s="331"/>
      <c r="F86" s="331"/>
      <c r="G86" s="331"/>
      <c r="H86" s="100"/>
      <c r="I86" s="287"/>
      <c r="J86" s="262"/>
      <c r="K86" s="176"/>
      <c r="L86" s="177"/>
      <c r="M86" s="270"/>
      <c r="N86" s="179"/>
      <c r="O86" s="241"/>
      <c r="P86" s="241"/>
      <c r="Q86" s="179"/>
      <c r="R86" s="241"/>
      <c r="S86" s="241"/>
      <c r="T86" s="179"/>
      <c r="U86" s="241"/>
      <c r="V86" s="241"/>
      <c r="W86" s="179"/>
      <c r="X86" s="241"/>
      <c r="Y86" s="241"/>
      <c r="Z86" s="179"/>
      <c r="AA86" s="241"/>
      <c r="AB86" s="241"/>
      <c r="AC86" s="176"/>
      <c r="AD86" s="177"/>
      <c r="AE86" s="178"/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 s="125" customFormat="1">
      <c r="A87" s="123"/>
      <c r="B87" s="123"/>
      <c r="C87" s="115" t="s">
        <v>86</v>
      </c>
      <c r="D87" s="334"/>
      <c r="E87" s="334"/>
      <c r="F87" s="334"/>
      <c r="G87" s="334"/>
      <c r="H87" s="113" t="s">
        <v>85</v>
      </c>
      <c r="I87" s="168">
        <f t="shared" ref="I87:I95" si="40">SUMIFS($N87:$AC87,$N$4:$AC$4,"W*")</f>
        <v>0</v>
      </c>
      <c r="J87" s="171">
        <f t="shared" ref="J87:J95" si="41">SUMIFS($N87:$AC87,$N$4:$AC$4,"F*")</f>
        <v>0</v>
      </c>
      <c r="K87" s="168">
        <f t="shared" ref="K87:K95" si="42">SUMIFS($N87:$AC87,$N$4:$AC$4,"B*")</f>
        <v>0</v>
      </c>
      <c r="L87" s="169"/>
      <c r="M87" s="268"/>
      <c r="N87" s="171">
        <f t="shared" ref="N87:N95" si="43">SUMIFS($AF87:$BJ87,$AF$3:$BJ$3,N$3)</f>
        <v>0</v>
      </c>
      <c r="O87" s="240">
        <f>SUBTOTAL(9,O88:O95)</f>
        <v>0</v>
      </c>
      <c r="P87" s="240">
        <f>SUBTOTAL(9,P88:P95)</f>
        <v>0</v>
      </c>
      <c r="Q87" s="171">
        <f t="shared" ref="Q87:Q95" si="44">SUMIFS($AF87:$BJ87,$AF$3:$BJ$3,Q$3)</f>
        <v>0</v>
      </c>
      <c r="R87" s="240">
        <f>SUBTOTAL(9,R88:R95)</f>
        <v>0</v>
      </c>
      <c r="S87" s="240">
        <f>SUBTOTAL(9,S88:S95)</f>
        <v>0</v>
      </c>
      <c r="T87" s="171">
        <f t="shared" ref="T87:T95" si="45">SUMIFS($AF87:$BJ87,$AF$3:$BJ$3,T$3)</f>
        <v>0</v>
      </c>
      <c r="U87" s="240">
        <f>SUBTOTAL(9,U88:U95)</f>
        <v>0</v>
      </c>
      <c r="V87" s="240">
        <f>SUBTOTAL(9,V88:V95)</f>
        <v>0</v>
      </c>
      <c r="W87" s="171">
        <f t="shared" ref="W87:W95" si="46">SUMIFS($AF87:$BJ87,$AF$3:$BJ$3,W$3)</f>
        <v>0</v>
      </c>
      <c r="X87" s="240">
        <f>SUBTOTAL(9,X88:X95)</f>
        <v>0</v>
      </c>
      <c r="Y87" s="240">
        <f>SUBTOTAL(9,Y88:Y95)</f>
        <v>0</v>
      </c>
      <c r="Z87" s="171">
        <f t="shared" ref="Z87:Z95" si="47">SUMIFS($AF87:$BJ87,$AF$3:$BJ$3,Z$3)</f>
        <v>0</v>
      </c>
      <c r="AA87" s="240">
        <f>SUBTOTAL(9,AA88:AA95)</f>
        <v>0</v>
      </c>
      <c r="AB87" s="240">
        <f>SUBTOTAL(9,AB88:AB95)</f>
        <v>0</v>
      </c>
      <c r="AC87" s="168"/>
      <c r="AD87" s="169"/>
      <c r="AE87" s="170" t="str">
        <f t="shared" ref="AE87:AE95" si="48">C87</f>
        <v>III</v>
      </c>
      <c r="AF87" s="171">
        <f t="shared" ref="AF87:BJ87" si="49">SUBTOTAL(9,AF88:AF95)</f>
        <v>0</v>
      </c>
      <c r="AG87" s="171">
        <f t="shared" si="49"/>
        <v>0</v>
      </c>
      <c r="AH87" s="171">
        <f t="shared" si="49"/>
        <v>0</v>
      </c>
      <c r="AI87" s="171">
        <f t="shared" si="49"/>
        <v>0</v>
      </c>
      <c r="AJ87" s="171">
        <f t="shared" si="49"/>
        <v>0</v>
      </c>
      <c r="AK87" s="171">
        <f t="shared" si="49"/>
        <v>0</v>
      </c>
      <c r="AL87" s="171">
        <f t="shared" si="49"/>
        <v>0</v>
      </c>
      <c r="AM87" s="171">
        <f t="shared" si="49"/>
        <v>0</v>
      </c>
      <c r="AN87" s="171">
        <f t="shared" si="49"/>
        <v>0</v>
      </c>
      <c r="AO87" s="171">
        <f t="shared" si="49"/>
        <v>0</v>
      </c>
      <c r="AP87" s="171">
        <f t="shared" si="49"/>
        <v>0</v>
      </c>
      <c r="AQ87" s="171">
        <f t="shared" si="49"/>
        <v>0</v>
      </c>
      <c r="AR87" s="171">
        <f t="shared" si="49"/>
        <v>0</v>
      </c>
      <c r="AS87" s="171">
        <f t="shared" si="49"/>
        <v>0</v>
      </c>
      <c r="AT87" s="171">
        <f t="shared" si="49"/>
        <v>0</v>
      </c>
      <c r="AU87" s="171">
        <f t="shared" si="49"/>
        <v>0</v>
      </c>
      <c r="AV87" s="171">
        <f t="shared" si="49"/>
        <v>0</v>
      </c>
      <c r="AW87" s="171">
        <f t="shared" si="49"/>
        <v>0</v>
      </c>
      <c r="AX87" s="171">
        <f t="shared" si="49"/>
        <v>0</v>
      </c>
      <c r="AY87" s="171">
        <f t="shared" si="49"/>
        <v>0</v>
      </c>
      <c r="AZ87" s="171">
        <f t="shared" si="49"/>
        <v>0</v>
      </c>
      <c r="BA87" s="171">
        <f t="shared" si="49"/>
        <v>0</v>
      </c>
      <c r="BB87" s="171">
        <f t="shared" si="49"/>
        <v>0</v>
      </c>
      <c r="BC87" s="171">
        <f t="shared" si="49"/>
        <v>0</v>
      </c>
      <c r="BD87" s="171">
        <f t="shared" si="49"/>
        <v>0</v>
      </c>
      <c r="BE87" s="171">
        <f t="shared" si="49"/>
        <v>0</v>
      </c>
      <c r="BF87" s="171">
        <f t="shared" si="49"/>
        <v>0</v>
      </c>
      <c r="BG87" s="171">
        <f t="shared" si="49"/>
        <v>0</v>
      </c>
      <c r="BH87" s="171">
        <f t="shared" si="49"/>
        <v>0</v>
      </c>
      <c r="BI87" s="171">
        <f t="shared" si="49"/>
        <v>0</v>
      </c>
      <c r="BJ87" s="171">
        <f t="shared" si="49"/>
        <v>0</v>
      </c>
      <c r="BK87" s="277"/>
    </row>
    <row r="88" spans="1:63" s="125" customFormat="1">
      <c r="A88" s="123"/>
      <c r="B88" s="123"/>
      <c r="C88" s="97" t="s">
        <v>87</v>
      </c>
      <c r="D88" s="330"/>
      <c r="E88" s="330"/>
      <c r="F88" s="330"/>
      <c r="G88" s="330"/>
      <c r="H88" s="98" t="s">
        <v>88</v>
      </c>
      <c r="I88" s="168">
        <f t="shared" si="40"/>
        <v>0</v>
      </c>
      <c r="J88" s="171">
        <f t="shared" si="41"/>
        <v>0</v>
      </c>
      <c r="K88" s="168">
        <f t="shared" si="42"/>
        <v>0</v>
      </c>
      <c r="L88" s="169"/>
      <c r="M88" s="268"/>
      <c r="N88" s="171">
        <f t="shared" si="43"/>
        <v>0</v>
      </c>
      <c r="O88" s="240">
        <f>SUBTOTAL(9,O89:O95)</f>
        <v>0</v>
      </c>
      <c r="P88" s="240">
        <f>SUBTOTAL(9,P89:P95)</f>
        <v>0</v>
      </c>
      <c r="Q88" s="171">
        <f t="shared" si="44"/>
        <v>0</v>
      </c>
      <c r="R88" s="240">
        <f>SUBTOTAL(9,R89:R95)</f>
        <v>0</v>
      </c>
      <c r="S88" s="240">
        <f>SUBTOTAL(9,S89:S95)</f>
        <v>0</v>
      </c>
      <c r="T88" s="171">
        <f t="shared" si="45"/>
        <v>0</v>
      </c>
      <c r="U88" s="240">
        <f>SUBTOTAL(9,U89:U95)</f>
        <v>0</v>
      </c>
      <c r="V88" s="240">
        <f>SUBTOTAL(9,V89:V95)</f>
        <v>0</v>
      </c>
      <c r="W88" s="171">
        <f t="shared" si="46"/>
        <v>0</v>
      </c>
      <c r="X88" s="240">
        <f>SUBTOTAL(9,X89:X95)</f>
        <v>0</v>
      </c>
      <c r="Y88" s="240">
        <f>SUBTOTAL(9,Y89:Y95)</f>
        <v>0</v>
      </c>
      <c r="Z88" s="171">
        <f t="shared" si="47"/>
        <v>0</v>
      </c>
      <c r="AA88" s="240">
        <f>SUBTOTAL(9,AA89:AA95)</f>
        <v>0</v>
      </c>
      <c r="AB88" s="240">
        <f>SUBTOTAL(9,AB89:AB95)</f>
        <v>0</v>
      </c>
      <c r="AC88" s="168"/>
      <c r="AD88" s="169"/>
      <c r="AE88" s="170" t="str">
        <f t="shared" si="48"/>
        <v>III.1</v>
      </c>
      <c r="AF88" s="171">
        <f t="shared" ref="AF88:BJ88" si="50">SUBTOTAL(9,AF89:AF95)</f>
        <v>0</v>
      </c>
      <c r="AG88" s="171">
        <f t="shared" si="50"/>
        <v>0</v>
      </c>
      <c r="AH88" s="171">
        <f t="shared" si="50"/>
        <v>0</v>
      </c>
      <c r="AI88" s="171">
        <f t="shared" si="50"/>
        <v>0</v>
      </c>
      <c r="AJ88" s="171">
        <f t="shared" si="50"/>
        <v>0</v>
      </c>
      <c r="AK88" s="171">
        <f t="shared" si="50"/>
        <v>0</v>
      </c>
      <c r="AL88" s="171">
        <f t="shared" si="50"/>
        <v>0</v>
      </c>
      <c r="AM88" s="171">
        <f t="shared" si="50"/>
        <v>0</v>
      </c>
      <c r="AN88" s="171">
        <f t="shared" si="50"/>
        <v>0</v>
      </c>
      <c r="AO88" s="171">
        <f t="shared" si="50"/>
        <v>0</v>
      </c>
      <c r="AP88" s="171">
        <f t="shared" si="50"/>
        <v>0</v>
      </c>
      <c r="AQ88" s="171">
        <f t="shared" si="50"/>
        <v>0</v>
      </c>
      <c r="AR88" s="171">
        <f t="shared" si="50"/>
        <v>0</v>
      </c>
      <c r="AS88" s="171">
        <f t="shared" si="50"/>
        <v>0</v>
      </c>
      <c r="AT88" s="171">
        <f t="shared" si="50"/>
        <v>0</v>
      </c>
      <c r="AU88" s="171">
        <f t="shared" si="50"/>
        <v>0</v>
      </c>
      <c r="AV88" s="171">
        <f t="shared" si="50"/>
        <v>0</v>
      </c>
      <c r="AW88" s="171">
        <f t="shared" si="50"/>
        <v>0</v>
      </c>
      <c r="AX88" s="171">
        <f t="shared" si="50"/>
        <v>0</v>
      </c>
      <c r="AY88" s="171">
        <f t="shared" si="50"/>
        <v>0</v>
      </c>
      <c r="AZ88" s="171">
        <f t="shared" si="50"/>
        <v>0</v>
      </c>
      <c r="BA88" s="171">
        <f t="shared" si="50"/>
        <v>0</v>
      </c>
      <c r="BB88" s="171">
        <f t="shared" si="50"/>
        <v>0</v>
      </c>
      <c r="BC88" s="171">
        <f t="shared" si="50"/>
        <v>0</v>
      </c>
      <c r="BD88" s="171">
        <f t="shared" si="50"/>
        <v>0</v>
      </c>
      <c r="BE88" s="171">
        <f t="shared" si="50"/>
        <v>0</v>
      </c>
      <c r="BF88" s="171">
        <f t="shared" si="50"/>
        <v>0</v>
      </c>
      <c r="BG88" s="171">
        <f t="shared" si="50"/>
        <v>0</v>
      </c>
      <c r="BH88" s="171">
        <f t="shared" si="50"/>
        <v>0</v>
      </c>
      <c r="BI88" s="171">
        <f t="shared" si="50"/>
        <v>0</v>
      </c>
      <c r="BJ88" s="171">
        <f t="shared" si="50"/>
        <v>0</v>
      </c>
      <c r="BK88" s="277"/>
    </row>
    <row r="89" spans="1:63" s="192" customFormat="1">
      <c r="A89" s="185"/>
      <c r="B89" s="185"/>
      <c r="C89" s="186" t="s">
        <v>89</v>
      </c>
      <c r="D89" s="335"/>
      <c r="E89" s="335"/>
      <c r="F89" s="335"/>
      <c r="G89" s="335"/>
      <c r="H89" s="187" t="s">
        <v>37</v>
      </c>
      <c r="I89" s="188">
        <f t="shared" si="40"/>
        <v>0</v>
      </c>
      <c r="J89" s="191">
        <f t="shared" si="41"/>
        <v>0</v>
      </c>
      <c r="K89" s="188">
        <f t="shared" si="42"/>
        <v>0</v>
      </c>
      <c r="L89" s="189"/>
      <c r="M89" s="272"/>
      <c r="N89" s="191">
        <f t="shared" si="43"/>
        <v>0</v>
      </c>
      <c r="O89" s="243"/>
      <c r="P89" s="243"/>
      <c r="Q89" s="191">
        <f t="shared" si="44"/>
        <v>0</v>
      </c>
      <c r="R89" s="243"/>
      <c r="S89" s="243"/>
      <c r="T89" s="191">
        <f t="shared" si="45"/>
        <v>0</v>
      </c>
      <c r="U89" s="243"/>
      <c r="V89" s="243"/>
      <c r="W89" s="191">
        <f t="shared" si="46"/>
        <v>0</v>
      </c>
      <c r="X89" s="243"/>
      <c r="Y89" s="243"/>
      <c r="Z89" s="191">
        <f t="shared" si="47"/>
        <v>0</v>
      </c>
      <c r="AA89" s="243"/>
      <c r="AB89" s="243"/>
      <c r="AC89" s="188"/>
      <c r="AD89" s="189"/>
      <c r="AE89" s="190" t="str">
        <f t="shared" si="48"/>
        <v>III.1.1</v>
      </c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280"/>
    </row>
    <row r="90" spans="1:63" s="192" customFormat="1">
      <c r="A90" s="185"/>
      <c r="B90" s="185"/>
      <c r="C90" s="186" t="s">
        <v>90</v>
      </c>
      <c r="D90" s="335"/>
      <c r="E90" s="335"/>
      <c r="F90" s="335"/>
      <c r="G90" s="335"/>
      <c r="H90" s="187" t="s">
        <v>38</v>
      </c>
      <c r="I90" s="188">
        <f t="shared" si="40"/>
        <v>0</v>
      </c>
      <c r="J90" s="191">
        <f t="shared" si="41"/>
        <v>0</v>
      </c>
      <c r="K90" s="188">
        <f t="shared" si="42"/>
        <v>0</v>
      </c>
      <c r="L90" s="189"/>
      <c r="M90" s="272"/>
      <c r="N90" s="191">
        <f t="shared" si="43"/>
        <v>0</v>
      </c>
      <c r="O90" s="243"/>
      <c r="P90" s="243"/>
      <c r="Q90" s="191">
        <f t="shared" si="44"/>
        <v>0</v>
      </c>
      <c r="R90" s="243"/>
      <c r="S90" s="243"/>
      <c r="T90" s="191">
        <f t="shared" si="45"/>
        <v>0</v>
      </c>
      <c r="U90" s="243"/>
      <c r="V90" s="243"/>
      <c r="W90" s="191">
        <f t="shared" si="46"/>
        <v>0</v>
      </c>
      <c r="X90" s="243"/>
      <c r="Y90" s="243"/>
      <c r="Z90" s="191">
        <f t="shared" si="47"/>
        <v>0</v>
      </c>
      <c r="AA90" s="243"/>
      <c r="AB90" s="243"/>
      <c r="AC90" s="188"/>
      <c r="AD90" s="189"/>
      <c r="AE90" s="190" t="str">
        <f t="shared" si="48"/>
        <v>III.1.2</v>
      </c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280"/>
    </row>
    <row r="91" spans="1:63" s="192" customFormat="1">
      <c r="A91" s="185"/>
      <c r="B91" s="185"/>
      <c r="C91" s="186" t="s">
        <v>91</v>
      </c>
      <c r="D91" s="335"/>
      <c r="E91" s="335"/>
      <c r="F91" s="335"/>
      <c r="G91" s="335"/>
      <c r="H91" s="187" t="s">
        <v>39</v>
      </c>
      <c r="I91" s="188">
        <f t="shared" si="40"/>
        <v>0</v>
      </c>
      <c r="J91" s="191">
        <f t="shared" si="41"/>
        <v>0</v>
      </c>
      <c r="K91" s="188">
        <f t="shared" si="42"/>
        <v>0</v>
      </c>
      <c r="L91" s="189"/>
      <c r="M91" s="272"/>
      <c r="N91" s="191">
        <f t="shared" si="43"/>
        <v>0</v>
      </c>
      <c r="O91" s="243"/>
      <c r="P91" s="243"/>
      <c r="Q91" s="191">
        <f t="shared" si="44"/>
        <v>0</v>
      </c>
      <c r="R91" s="243"/>
      <c r="S91" s="243"/>
      <c r="T91" s="191">
        <f t="shared" si="45"/>
        <v>0</v>
      </c>
      <c r="U91" s="243"/>
      <c r="V91" s="243"/>
      <c r="W91" s="191">
        <f t="shared" si="46"/>
        <v>0</v>
      </c>
      <c r="X91" s="243"/>
      <c r="Y91" s="243"/>
      <c r="Z91" s="191">
        <f t="shared" si="47"/>
        <v>0</v>
      </c>
      <c r="AA91" s="243"/>
      <c r="AB91" s="243"/>
      <c r="AC91" s="188"/>
      <c r="AD91" s="189"/>
      <c r="AE91" s="190" t="str">
        <f t="shared" si="48"/>
        <v>III.1.3</v>
      </c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280"/>
    </row>
    <row r="92" spans="1:63" s="192" customFormat="1">
      <c r="A92" s="185"/>
      <c r="B92" s="185"/>
      <c r="C92" s="186" t="s">
        <v>92</v>
      </c>
      <c r="D92" s="335"/>
      <c r="E92" s="335"/>
      <c r="F92" s="335"/>
      <c r="G92" s="335"/>
      <c r="H92" s="187" t="s">
        <v>40</v>
      </c>
      <c r="I92" s="188">
        <f t="shared" si="40"/>
        <v>0</v>
      </c>
      <c r="J92" s="191">
        <f t="shared" si="41"/>
        <v>0</v>
      </c>
      <c r="K92" s="188">
        <f t="shared" si="42"/>
        <v>0</v>
      </c>
      <c r="L92" s="189"/>
      <c r="M92" s="272"/>
      <c r="N92" s="191">
        <f t="shared" si="43"/>
        <v>0</v>
      </c>
      <c r="O92" s="243"/>
      <c r="P92" s="243"/>
      <c r="Q92" s="191">
        <f t="shared" si="44"/>
        <v>0</v>
      </c>
      <c r="R92" s="243"/>
      <c r="S92" s="243"/>
      <c r="T92" s="191">
        <f t="shared" si="45"/>
        <v>0</v>
      </c>
      <c r="U92" s="243"/>
      <c r="V92" s="243"/>
      <c r="W92" s="191">
        <f t="shared" si="46"/>
        <v>0</v>
      </c>
      <c r="X92" s="243"/>
      <c r="Y92" s="243"/>
      <c r="Z92" s="191">
        <f t="shared" si="47"/>
        <v>0</v>
      </c>
      <c r="AA92" s="243"/>
      <c r="AB92" s="243"/>
      <c r="AC92" s="188"/>
      <c r="AD92" s="189"/>
      <c r="AE92" s="190" t="str">
        <f t="shared" si="48"/>
        <v>III.1.4</v>
      </c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280"/>
    </row>
    <row r="93" spans="1:63" s="192" customFormat="1">
      <c r="A93" s="185"/>
      <c r="B93" s="185"/>
      <c r="C93" s="186" t="s">
        <v>93</v>
      </c>
      <c r="D93" s="335"/>
      <c r="E93" s="335"/>
      <c r="F93" s="335"/>
      <c r="G93" s="335"/>
      <c r="H93" s="187" t="s">
        <v>41</v>
      </c>
      <c r="I93" s="188">
        <f t="shared" si="40"/>
        <v>0</v>
      </c>
      <c r="J93" s="191">
        <f t="shared" si="41"/>
        <v>0</v>
      </c>
      <c r="K93" s="188">
        <f t="shared" si="42"/>
        <v>0</v>
      </c>
      <c r="L93" s="189"/>
      <c r="M93" s="272"/>
      <c r="N93" s="191">
        <f t="shared" si="43"/>
        <v>0</v>
      </c>
      <c r="O93" s="243"/>
      <c r="P93" s="243"/>
      <c r="Q93" s="191">
        <f t="shared" si="44"/>
        <v>0</v>
      </c>
      <c r="R93" s="243"/>
      <c r="S93" s="243"/>
      <c r="T93" s="191">
        <f t="shared" si="45"/>
        <v>0</v>
      </c>
      <c r="U93" s="243"/>
      <c r="V93" s="243"/>
      <c r="W93" s="191">
        <f t="shared" si="46"/>
        <v>0</v>
      </c>
      <c r="X93" s="243"/>
      <c r="Y93" s="243"/>
      <c r="Z93" s="191">
        <f t="shared" si="47"/>
        <v>0</v>
      </c>
      <c r="AA93" s="243"/>
      <c r="AB93" s="243"/>
      <c r="AC93" s="188"/>
      <c r="AD93" s="189"/>
      <c r="AE93" s="190" t="str">
        <f t="shared" si="48"/>
        <v>III.1.5</v>
      </c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280"/>
    </row>
    <row r="94" spans="1:63" s="192" customFormat="1">
      <c r="A94" s="185"/>
      <c r="B94" s="185"/>
      <c r="C94" s="186" t="s">
        <v>94</v>
      </c>
      <c r="D94" s="335"/>
      <c r="E94" s="335"/>
      <c r="F94" s="335"/>
      <c r="G94" s="335"/>
      <c r="H94" s="187" t="s">
        <v>42</v>
      </c>
      <c r="I94" s="188">
        <f t="shared" si="40"/>
        <v>0</v>
      </c>
      <c r="J94" s="191">
        <f t="shared" si="41"/>
        <v>0</v>
      </c>
      <c r="K94" s="188">
        <f t="shared" si="42"/>
        <v>0</v>
      </c>
      <c r="L94" s="189"/>
      <c r="M94" s="272"/>
      <c r="N94" s="191">
        <f t="shared" si="43"/>
        <v>0</v>
      </c>
      <c r="O94" s="243"/>
      <c r="P94" s="243"/>
      <c r="Q94" s="191">
        <f t="shared" si="44"/>
        <v>0</v>
      </c>
      <c r="R94" s="243"/>
      <c r="S94" s="243"/>
      <c r="T94" s="191">
        <f t="shared" si="45"/>
        <v>0</v>
      </c>
      <c r="U94" s="243"/>
      <c r="V94" s="243"/>
      <c r="W94" s="191">
        <f t="shared" si="46"/>
        <v>0</v>
      </c>
      <c r="X94" s="243"/>
      <c r="Y94" s="243"/>
      <c r="Z94" s="191">
        <f t="shared" si="47"/>
        <v>0</v>
      </c>
      <c r="AA94" s="243"/>
      <c r="AB94" s="243"/>
      <c r="AC94" s="188"/>
      <c r="AD94" s="189"/>
      <c r="AE94" s="190" t="str">
        <f t="shared" si="48"/>
        <v>III.1.6</v>
      </c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280"/>
    </row>
    <row r="95" spans="1:63" s="192" customFormat="1">
      <c r="A95" s="185"/>
      <c r="B95" s="185"/>
      <c r="C95" s="186" t="s">
        <v>95</v>
      </c>
      <c r="D95" s="335"/>
      <c r="E95" s="335"/>
      <c r="F95" s="335"/>
      <c r="G95" s="335"/>
      <c r="H95" s="187" t="s">
        <v>43</v>
      </c>
      <c r="I95" s="188">
        <f t="shared" si="40"/>
        <v>0</v>
      </c>
      <c r="J95" s="191">
        <f t="shared" si="41"/>
        <v>0</v>
      </c>
      <c r="K95" s="188">
        <f t="shared" si="42"/>
        <v>0</v>
      </c>
      <c r="L95" s="189"/>
      <c r="M95" s="272"/>
      <c r="N95" s="191">
        <f t="shared" si="43"/>
        <v>0</v>
      </c>
      <c r="O95" s="243"/>
      <c r="P95" s="243"/>
      <c r="Q95" s="191">
        <f t="shared" si="44"/>
        <v>0</v>
      </c>
      <c r="R95" s="243"/>
      <c r="S95" s="243"/>
      <c r="T95" s="191">
        <f t="shared" si="45"/>
        <v>0</v>
      </c>
      <c r="U95" s="243"/>
      <c r="V95" s="243"/>
      <c r="W95" s="191">
        <f t="shared" si="46"/>
        <v>0</v>
      </c>
      <c r="X95" s="243"/>
      <c r="Y95" s="243"/>
      <c r="Z95" s="191">
        <f t="shared" si="47"/>
        <v>0</v>
      </c>
      <c r="AA95" s="243"/>
      <c r="AB95" s="243"/>
      <c r="AC95" s="188"/>
      <c r="AD95" s="189"/>
      <c r="AE95" s="190" t="str">
        <f t="shared" si="48"/>
        <v>III.1.7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/>
      <c r="D96" s="335"/>
      <c r="E96" s="335"/>
      <c r="F96" s="335"/>
      <c r="G96" s="335"/>
      <c r="H96" s="193"/>
      <c r="I96" s="288"/>
      <c r="J96" s="263"/>
      <c r="K96" s="188"/>
      <c r="L96" s="189"/>
      <c r="M96" s="272"/>
      <c r="N96" s="191"/>
      <c r="O96" s="243"/>
      <c r="P96" s="243"/>
      <c r="Q96" s="191"/>
      <c r="R96" s="243"/>
      <c r="S96" s="243"/>
      <c r="T96" s="191"/>
      <c r="U96" s="243"/>
      <c r="V96" s="243"/>
      <c r="W96" s="191"/>
      <c r="X96" s="243"/>
      <c r="Y96" s="243"/>
      <c r="Z96" s="191"/>
      <c r="AA96" s="243"/>
      <c r="AB96" s="243"/>
      <c r="AC96" s="188"/>
      <c r="AD96" s="189"/>
      <c r="AE96" s="190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211"/>
      <c r="D97" s="336"/>
      <c r="E97" s="336"/>
      <c r="F97" s="336"/>
      <c r="G97" s="336"/>
      <c r="H97" s="212"/>
      <c r="I97" s="213"/>
      <c r="J97" s="259"/>
      <c r="K97" s="213"/>
      <c r="L97" s="189"/>
      <c r="M97" s="275"/>
      <c r="N97" s="214"/>
      <c r="O97" s="244"/>
      <c r="P97" s="244"/>
      <c r="Q97" s="214"/>
      <c r="R97" s="244"/>
      <c r="S97" s="244"/>
      <c r="T97" s="214"/>
      <c r="U97" s="244"/>
      <c r="V97" s="244"/>
      <c r="W97" s="214"/>
      <c r="X97" s="244"/>
      <c r="Y97" s="244"/>
      <c r="Z97" s="214"/>
      <c r="AA97" s="244"/>
      <c r="AB97" s="244"/>
      <c r="AC97" s="215"/>
      <c r="AD97" s="189"/>
      <c r="AE97" s="216"/>
      <c r="AF97" s="217"/>
      <c r="AG97" s="217"/>
      <c r="AH97" s="217"/>
      <c r="AI97" s="217"/>
      <c r="AJ97" s="217"/>
      <c r="AK97" s="217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82"/>
    </row>
    <row r="98" spans="1:63">
      <c r="C98" s="99"/>
      <c r="D98" s="331"/>
      <c r="E98" s="331"/>
      <c r="F98" s="331"/>
      <c r="G98" s="331"/>
      <c r="H98" s="100"/>
      <c r="I98" s="287"/>
      <c r="J98" s="262"/>
      <c r="K98" s="176"/>
      <c r="L98" s="177"/>
      <c r="M98" s="270"/>
      <c r="N98" s="179"/>
      <c r="O98" s="241"/>
      <c r="P98" s="241"/>
      <c r="Q98" s="179"/>
      <c r="R98" s="241"/>
      <c r="S98" s="241"/>
      <c r="T98" s="179"/>
      <c r="U98" s="241"/>
      <c r="V98" s="241"/>
      <c r="W98" s="179"/>
      <c r="X98" s="241"/>
      <c r="Y98" s="241"/>
      <c r="Z98" s="179"/>
      <c r="AA98" s="241"/>
      <c r="AB98" s="241"/>
      <c r="AC98" s="176"/>
      <c r="AD98" s="177"/>
      <c r="AE98" s="178"/>
      <c r="AF98" s="179"/>
      <c r="AG98" s="179"/>
      <c r="AH98" s="179"/>
      <c r="AI98" s="179"/>
      <c r="AJ98" s="179"/>
      <c r="AK98" s="179"/>
      <c r="AL98" s="179"/>
      <c r="AM98" s="179"/>
      <c r="AN98" s="179"/>
      <c r="AO98" s="179"/>
      <c r="AP98" s="179"/>
      <c r="AQ98" s="179"/>
      <c r="AR98" s="179"/>
      <c r="AS98" s="179"/>
      <c r="AT98" s="179"/>
      <c r="AU98" s="179"/>
      <c r="AV98" s="179"/>
      <c r="AW98" s="179"/>
      <c r="AX98" s="179"/>
      <c r="AY98" s="179"/>
      <c r="AZ98" s="179"/>
      <c r="BA98" s="179"/>
      <c r="BB98" s="179"/>
      <c r="BC98" s="179"/>
      <c r="BD98" s="179"/>
      <c r="BE98" s="179"/>
      <c r="BF98" s="179"/>
      <c r="BG98" s="179"/>
      <c r="BH98" s="179"/>
      <c r="BI98" s="179"/>
      <c r="BJ98" s="179"/>
      <c r="BK98" s="279"/>
    </row>
    <row r="99" spans="1:63" s="125" customFormat="1" ht="15" thickBot="1">
      <c r="A99" s="123"/>
      <c r="B99" s="123"/>
      <c r="C99" s="99" t="s">
        <v>312</v>
      </c>
      <c r="D99" s="331"/>
      <c r="E99" s="331"/>
      <c r="F99" s="331"/>
      <c r="G99" s="331"/>
      <c r="H99" s="100" t="s">
        <v>313</v>
      </c>
      <c r="I99" s="168">
        <f>SUMIFS($N99:$AC99,$N$4:$AC$4,"W*")</f>
        <v>0</v>
      </c>
      <c r="J99" s="171">
        <f>SUMIFS($N99:$AC99,$N$4:$AC$4,"F*")</f>
        <v>0</v>
      </c>
      <c r="K99" s="168">
        <f>SUMIFS($N99:$AC99,$N$4:$AC$4,"B*")</f>
        <v>6399868631.932023</v>
      </c>
      <c r="L99" s="169"/>
      <c r="M99" s="268"/>
      <c r="N99" s="171">
        <f>SUMIFS($AF99:$BJ99,$AF$3:$BJ$3,N$3)</f>
        <v>0</v>
      </c>
      <c r="O99" s="240">
        <f>SUBTOTAL(9,O7:O95)</f>
        <v>0</v>
      </c>
      <c r="P99" s="240">
        <f>SUBTOTAL(9,P8:P98)</f>
        <v>6399868631.932023</v>
      </c>
      <c r="Q99" s="171">
        <f>SUMIFS($AF99:$BJ99,$AF$3:$BJ$3,Q$3)</f>
        <v>0</v>
      </c>
      <c r="R99" s="240"/>
      <c r="S99" s="240"/>
      <c r="T99" s="171">
        <f>SUMIFS($AF99:$BJ99,$AF$3:$BJ$3,T$3)</f>
        <v>0</v>
      </c>
      <c r="U99" s="240"/>
      <c r="V99" s="240"/>
      <c r="W99" s="171">
        <f>SUMIFS($AF99:$BJ99,$AF$3:$BJ$3,W$3)</f>
        <v>0</v>
      </c>
      <c r="X99" s="240"/>
      <c r="Y99" s="240"/>
      <c r="Z99" s="171">
        <f>SUMIFS($AF99:$BJ99,$AF$3:$BJ$3,Z$3)</f>
        <v>0</v>
      </c>
      <c r="AA99" s="240"/>
      <c r="AB99" s="240"/>
      <c r="AC99" s="274"/>
      <c r="AD99" s="169"/>
      <c r="AE99" s="170" t="str">
        <f>C99</f>
        <v>SUM</v>
      </c>
      <c r="AF99" s="210">
        <f t="shared" ref="AF99:BJ99" si="51">SUMIFS(AF$5:AF$98,$AE$5:$AE$98,"I") + SUMIFS(AF$5:AF$98,$AE$5:$AE$98,"II")+ SUMIFS(AF$5:AF$98,$AE$5:$AE$98,"III")</f>
        <v>0</v>
      </c>
      <c r="AG99" s="210">
        <f t="shared" si="51"/>
        <v>0</v>
      </c>
      <c r="AH99" s="210">
        <f t="shared" si="51"/>
        <v>0</v>
      </c>
      <c r="AI99" s="210">
        <f t="shared" si="51"/>
        <v>0</v>
      </c>
      <c r="AJ99" s="210">
        <f t="shared" si="51"/>
        <v>0</v>
      </c>
      <c r="AK99" s="210">
        <f t="shared" si="51"/>
        <v>0</v>
      </c>
      <c r="AL99" s="210">
        <f t="shared" si="51"/>
        <v>0</v>
      </c>
      <c r="AM99" s="210">
        <f t="shared" si="51"/>
        <v>0</v>
      </c>
      <c r="AN99" s="210">
        <f t="shared" si="51"/>
        <v>0</v>
      </c>
      <c r="AO99" s="210">
        <f t="shared" si="51"/>
        <v>0</v>
      </c>
      <c r="AP99" s="210">
        <f t="shared" si="51"/>
        <v>0</v>
      </c>
      <c r="AQ99" s="210">
        <f t="shared" si="51"/>
        <v>0</v>
      </c>
      <c r="AR99" s="210">
        <f t="shared" si="51"/>
        <v>0</v>
      </c>
      <c r="AS99" s="210">
        <f t="shared" si="51"/>
        <v>0</v>
      </c>
      <c r="AT99" s="210">
        <f t="shared" si="51"/>
        <v>0</v>
      </c>
      <c r="AU99" s="210">
        <f t="shared" si="51"/>
        <v>0</v>
      </c>
      <c r="AV99" s="210">
        <f t="shared" si="51"/>
        <v>0</v>
      </c>
      <c r="AW99" s="210">
        <f t="shared" si="51"/>
        <v>0</v>
      </c>
      <c r="AX99" s="210">
        <f t="shared" si="51"/>
        <v>0</v>
      </c>
      <c r="AY99" s="210">
        <f t="shared" si="51"/>
        <v>0</v>
      </c>
      <c r="AZ99" s="210">
        <f t="shared" si="51"/>
        <v>0</v>
      </c>
      <c r="BA99" s="210">
        <f t="shared" si="51"/>
        <v>0</v>
      </c>
      <c r="BB99" s="210">
        <f t="shared" si="51"/>
        <v>0</v>
      </c>
      <c r="BC99" s="210">
        <f t="shared" si="51"/>
        <v>0</v>
      </c>
      <c r="BD99" s="210">
        <f t="shared" si="51"/>
        <v>0</v>
      </c>
      <c r="BE99" s="210">
        <f t="shared" si="51"/>
        <v>0</v>
      </c>
      <c r="BF99" s="210">
        <f t="shared" si="51"/>
        <v>0</v>
      </c>
      <c r="BG99" s="210">
        <f t="shared" si="51"/>
        <v>0</v>
      </c>
      <c r="BH99" s="210">
        <f t="shared" si="51"/>
        <v>0</v>
      </c>
      <c r="BI99" s="210">
        <f t="shared" si="51"/>
        <v>0</v>
      </c>
      <c r="BJ99" s="210">
        <f t="shared" si="51"/>
        <v>0</v>
      </c>
      <c r="BK99" s="277"/>
    </row>
    <row r="100" spans="1:63" s="125" customFormat="1" ht="15.5" thickTop="1" thickBot="1">
      <c r="A100" s="123"/>
      <c r="B100" s="123"/>
      <c r="C100" s="116"/>
      <c r="D100" s="337"/>
      <c r="E100" s="337"/>
      <c r="F100" s="337"/>
      <c r="G100" s="337"/>
      <c r="H100" s="117"/>
      <c r="I100" s="208"/>
      <c r="J100" s="210"/>
      <c r="K100" s="208"/>
      <c r="L100" s="169"/>
      <c r="M100" s="273"/>
      <c r="N100" s="210"/>
      <c r="O100" s="245"/>
      <c r="P100" s="245"/>
      <c r="Q100" s="210"/>
      <c r="R100" s="245"/>
      <c r="S100" s="245"/>
      <c r="T100" s="210"/>
      <c r="U100" s="245"/>
      <c r="V100" s="245"/>
      <c r="W100" s="210"/>
      <c r="X100" s="245"/>
      <c r="Y100" s="245"/>
      <c r="Z100" s="210"/>
      <c r="AA100" s="245"/>
      <c r="AB100" s="245"/>
      <c r="AC100" s="208"/>
      <c r="AD100" s="169"/>
      <c r="AE100" s="209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  <c r="BC100" s="210"/>
      <c r="BD100" s="210"/>
      <c r="BE100" s="210"/>
      <c r="BF100" s="210"/>
      <c r="BG100" s="210"/>
      <c r="BH100" s="210"/>
      <c r="BI100" s="210"/>
      <c r="BJ100" s="210"/>
      <c r="BK100" s="281"/>
    </row>
    <row r="101" spans="1:63" ht="15" thickTop="1"/>
  </sheetData>
  <mergeCells count="2">
    <mergeCell ref="C3:C4"/>
    <mergeCell ref="H3:H4"/>
  </mergeCells>
  <conditionalFormatting sqref="AF5:BJ10 AF26:BJ38 AF100:BJ1048576 AF65:BJ98">
    <cfRule type="expression" dxfId="423" priority="53">
      <formula>_xlfn.ISFORMULA($AF5)</formula>
    </cfRule>
    <cfRule type="expression" dxfId="422" priority="54">
      <formula>COUNTA($AF5:$BJ5)=0</formula>
    </cfRule>
  </conditionalFormatting>
  <conditionalFormatting sqref="AF99:BJ99">
    <cfRule type="expression" dxfId="421" priority="51">
      <formula>_xlfn.ISFORMULA($AF99)</formula>
    </cfRule>
    <cfRule type="expression" dxfId="420" priority="52">
      <formula>COUNTA($AF99:$BJ99)=0</formula>
    </cfRule>
  </conditionalFormatting>
  <conditionalFormatting sqref="O5:P10 R5:S10 U5:V10 AA5:AB10 X5:Y10 AA26:AB38 X26:Y38 U26:V38 R26:S38 O26:P38 O65:P99 R65:S99 U65:V99 X65:Y99 AA65:AB99">
    <cfRule type="expression" dxfId="419" priority="49">
      <formula>_xlfn.ISFORMULA($O5)</formula>
    </cfRule>
    <cfRule type="expression" dxfId="418" priority="50">
      <formula>COUNTA($O5:$P5)=0</formula>
    </cfRule>
  </conditionalFormatting>
  <conditionalFormatting sqref="AF11:BJ11">
    <cfRule type="expression" dxfId="417" priority="47">
      <formula>_xlfn.ISFORMULA($AF11)</formula>
    </cfRule>
    <cfRule type="expression" dxfId="416" priority="48">
      <formula>COUNTA($AF11:$BJ11)=0</formula>
    </cfRule>
  </conditionalFormatting>
  <conditionalFormatting sqref="AA11:AB11 X11:Y11 U11:V11 R11:S11 O11:P11">
    <cfRule type="expression" dxfId="415" priority="45">
      <formula>_xlfn.ISFORMULA($O11)</formula>
    </cfRule>
    <cfRule type="expression" dxfId="414" priority="46">
      <formula>COUNTA($O11:$P11)=0</formula>
    </cfRule>
  </conditionalFormatting>
  <conditionalFormatting sqref="AF12:BJ15">
    <cfRule type="expression" dxfId="413" priority="43">
      <formula>_xlfn.ISFORMULA($AF12)</formula>
    </cfRule>
    <cfRule type="expression" dxfId="412" priority="44">
      <formula>COUNTA($AF12:$BJ12)=0</formula>
    </cfRule>
  </conditionalFormatting>
  <conditionalFormatting sqref="AA12:AB15 X12:Y15 U12:V15 R12:S15 O12:P15">
    <cfRule type="expression" dxfId="411" priority="41">
      <formula>_xlfn.ISFORMULA($O12)</formula>
    </cfRule>
    <cfRule type="expression" dxfId="410" priority="42">
      <formula>COUNTA($O12:$P12)=0</formula>
    </cfRule>
  </conditionalFormatting>
  <conditionalFormatting sqref="AF49:BJ55">
    <cfRule type="expression" dxfId="409" priority="39">
      <formula>_xlfn.ISFORMULA($AF49)</formula>
    </cfRule>
    <cfRule type="expression" dxfId="408" priority="40">
      <formula>COUNTA($AF49:$BJ49)=0</formula>
    </cfRule>
  </conditionalFormatting>
  <conditionalFormatting sqref="AA49:AB55 X49:Y55 U49:V55 R49:S55 O49:P55">
    <cfRule type="expression" dxfId="407" priority="37">
      <formula>_xlfn.ISFORMULA($O49)</formula>
    </cfRule>
    <cfRule type="expression" dxfId="406" priority="38">
      <formula>COUNTA($O49:$P49)=0</formula>
    </cfRule>
  </conditionalFormatting>
  <conditionalFormatting sqref="AF39:BJ48">
    <cfRule type="expression" dxfId="405" priority="35">
      <formula>_xlfn.ISFORMULA($AF39)</formula>
    </cfRule>
    <cfRule type="expression" dxfId="404" priority="36">
      <formula>COUNTA($AF39:$BJ39)=0</formula>
    </cfRule>
  </conditionalFormatting>
  <conditionalFormatting sqref="AA39:AB48 X39:Y48 U39:V48 R39:S48 O39:P48">
    <cfRule type="expression" dxfId="403" priority="33">
      <formula>_xlfn.ISFORMULA($O39)</formula>
    </cfRule>
    <cfRule type="expression" dxfId="402" priority="34">
      <formula>COUNTA($O39:$P39)=0</formula>
    </cfRule>
  </conditionalFormatting>
  <conditionalFormatting sqref="AF21:BJ21">
    <cfRule type="expression" dxfId="401" priority="31">
      <formula>_xlfn.ISFORMULA($AF21)</formula>
    </cfRule>
    <cfRule type="expression" dxfId="400" priority="32">
      <formula>COUNTA($AF21:$BJ21)=0</formula>
    </cfRule>
  </conditionalFormatting>
  <conditionalFormatting sqref="AA21:AB21 X21:Y21 U21:V21 R21:S21 O21:P21">
    <cfRule type="expression" dxfId="399" priority="29">
      <formula>_xlfn.ISFORMULA($O21)</formula>
    </cfRule>
    <cfRule type="expression" dxfId="398" priority="30">
      <formula>COUNTA($O21:$P21)=0</formula>
    </cfRule>
  </conditionalFormatting>
  <conditionalFormatting sqref="AF22:BJ25">
    <cfRule type="expression" dxfId="397" priority="27">
      <formula>_xlfn.ISFORMULA($AF22)</formula>
    </cfRule>
    <cfRule type="expression" dxfId="396" priority="28">
      <formula>COUNTA($AF22:$BJ22)=0</formula>
    </cfRule>
  </conditionalFormatting>
  <conditionalFormatting sqref="AA22:AB25 X22:Y25 U22:V25 R22:S25 O22:P25">
    <cfRule type="expression" dxfId="395" priority="25">
      <formula>_xlfn.ISFORMULA($O22)</formula>
    </cfRule>
    <cfRule type="expression" dxfId="394" priority="26">
      <formula>COUNTA($O22:$P22)=0</formula>
    </cfRule>
  </conditionalFormatting>
  <conditionalFormatting sqref="AF16:BJ16">
    <cfRule type="expression" dxfId="393" priority="23">
      <formula>_xlfn.ISFORMULA($AF16)</formula>
    </cfRule>
    <cfRule type="expression" dxfId="392" priority="24">
      <formula>COUNTA($AF16:$BJ16)=0</formula>
    </cfRule>
  </conditionalFormatting>
  <conditionalFormatting sqref="AA16:AB16 X16:Y16 U16:V16 R16:S16 O16:P16">
    <cfRule type="expression" dxfId="391" priority="21">
      <formula>_xlfn.ISFORMULA($O16)</formula>
    </cfRule>
    <cfRule type="expression" dxfId="390" priority="22">
      <formula>COUNTA($O16:$P16)=0</formula>
    </cfRule>
  </conditionalFormatting>
  <conditionalFormatting sqref="AF17:BJ20">
    <cfRule type="expression" dxfId="389" priority="19">
      <formula>_xlfn.ISFORMULA($AF17)</formula>
    </cfRule>
    <cfRule type="expression" dxfId="388" priority="20">
      <formula>COUNTA($AF17:$BJ17)=0</formula>
    </cfRule>
  </conditionalFormatting>
  <conditionalFormatting sqref="AA17:AB20 X17:Y20 U17:V20 R17:S20 O17:P20">
    <cfRule type="expression" dxfId="387" priority="17">
      <formula>_xlfn.ISFORMULA($O17)</formula>
    </cfRule>
    <cfRule type="expression" dxfId="386" priority="18">
      <formula>COUNTA($O17:$P17)=0</formula>
    </cfRule>
  </conditionalFormatting>
  <conditionalFormatting sqref="AF62:BJ64">
    <cfRule type="expression" dxfId="385" priority="11">
      <formula>_xlfn.ISFORMULA($AF62)</formula>
    </cfRule>
    <cfRule type="expression" dxfId="384" priority="12">
      <formula>COUNTA($AF62:$BJ62)=0</formula>
    </cfRule>
  </conditionalFormatting>
  <conditionalFormatting sqref="AA62:AB64 X62:Y64 U62:V64 R62:S64 O62:P64">
    <cfRule type="expression" dxfId="383" priority="9">
      <formula>_xlfn.ISFORMULA($O62)</formula>
    </cfRule>
    <cfRule type="expression" dxfId="382" priority="10">
      <formula>COUNTA($O62:$P62)=0</formula>
    </cfRule>
  </conditionalFormatting>
  <conditionalFormatting sqref="AF59:BJ61">
    <cfRule type="expression" dxfId="381" priority="7">
      <formula>_xlfn.ISFORMULA($AF59)</formula>
    </cfRule>
    <cfRule type="expression" dxfId="380" priority="8">
      <formula>COUNTA($AF59:$BJ59)=0</formula>
    </cfRule>
  </conditionalFormatting>
  <conditionalFormatting sqref="O59:P61 R59:S61 U59:V61 X59:Y61 AA59:AB61">
    <cfRule type="expression" dxfId="379" priority="5">
      <formula>_xlfn.ISFORMULA($O59)</formula>
    </cfRule>
    <cfRule type="expression" dxfId="378" priority="6">
      <formula>COUNTA($O59:$P59)=0</formula>
    </cfRule>
  </conditionalFormatting>
  <conditionalFormatting sqref="AF56:BJ58">
    <cfRule type="expression" dxfId="377" priority="3">
      <formula>_xlfn.ISFORMULA($AF56)</formula>
    </cfRule>
    <cfRule type="expression" dxfId="376" priority="4">
      <formula>COUNTA($AF56:$BJ56)=0</formula>
    </cfRule>
  </conditionalFormatting>
  <conditionalFormatting sqref="AA56:AB58 X56:Y58 U56:V58 R56:S58 O56:P58">
    <cfRule type="expression" dxfId="375" priority="1">
      <formula>_xlfn.ISFORMULA($O56)</formula>
    </cfRule>
    <cfRule type="expression" dxfId="374" priority="2">
      <formula>COUNTA($O56:$P56)=0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A249B-CA96-4785-BED5-3FCC7904EEF5}">
  <dimension ref="A1:BK107"/>
  <sheetViews>
    <sheetView zoomScale="64" zoomScaleNormal="64" workbookViewId="0">
      <selection activeCell="N17" sqref="N17"/>
    </sheetView>
  </sheetViews>
  <sheetFormatPr defaultColWidth="24.6328125" defaultRowHeight="14.5" outlineLevelCol="1"/>
  <cols>
    <col min="1" max="2" width="1.6328125" style="111" customWidth="1"/>
    <col min="3" max="3" width="12.7265625" style="111" customWidth="1"/>
    <col min="4" max="4" width="12.7265625" style="111" hidden="1" customWidth="1" outlineLevel="1"/>
    <col min="5" max="5" width="22.26953125" style="111" hidden="1" customWidth="1" outlineLevel="1"/>
    <col min="6" max="6" width="18.08984375" style="111" hidden="1" customWidth="1" outlineLevel="1"/>
    <col min="7" max="7" width="17.54296875" style="111" hidden="1" customWidth="1" outlineLevel="1"/>
    <col min="8" max="8" width="29.6328125" style="111" customWidth="1" collapsed="1"/>
    <col min="9" max="9" width="24.6328125" style="127"/>
    <col min="10" max="11" width="24.6328125" style="127" hidden="1" customWidth="1" outlineLevel="1"/>
    <col min="12" max="12" width="6.6328125" style="127" customWidth="1" collapsed="1"/>
    <col min="13" max="13" width="1.6328125" style="111" customWidth="1"/>
    <col min="14" max="14" width="24.6328125" style="127"/>
    <col min="15" max="16" width="24.6328125" style="127" customWidth="1" outlineLevel="1"/>
    <col min="17" max="17" width="24.6328125" style="127"/>
    <col min="18" max="19" width="24.6328125" style="127" customWidth="1" outlineLevel="1"/>
    <col min="20" max="20" width="24.6328125" style="127"/>
    <col min="21" max="22" width="24.6328125" style="127" customWidth="1" outlineLevel="1"/>
    <col min="23" max="23" width="24.6328125" style="127"/>
    <col min="24" max="25" width="24.6328125" style="127" customWidth="1" outlineLevel="1"/>
    <col min="26" max="26" width="24.6328125" style="127"/>
    <col min="27" max="28" width="24.6328125" style="127" customWidth="1" outlineLevel="1"/>
    <col min="29" max="29" width="4.26953125" style="127" customWidth="1"/>
    <col min="30" max="31" width="6.6328125" style="127" customWidth="1"/>
    <col min="32" max="62" width="24.6328125" style="127"/>
    <col min="63" max="63" width="1.6328125" style="111" customWidth="1"/>
    <col min="64" max="16384" width="24.6328125" style="127"/>
  </cols>
  <sheetData>
    <row r="1" spans="1:63" s="111" customFormat="1" ht="6" customHeight="1"/>
    <row r="2" spans="1:63" s="111" customFormat="1" ht="6" customHeight="1" thickBot="1"/>
    <row r="3" spans="1:63" s="194" customFormat="1" ht="16" thickTop="1">
      <c r="C3" s="421" t="s">
        <v>0</v>
      </c>
      <c r="D3" s="326"/>
      <c r="E3" s="326"/>
      <c r="F3" s="326"/>
      <c r="G3" s="326"/>
      <c r="H3" s="423" t="s">
        <v>260</v>
      </c>
      <c r="I3" s="289">
        <f>DATE(YEAR('CF YTD 2025'!$E$3),10,1)</f>
        <v>45931</v>
      </c>
      <c r="J3" s="284"/>
      <c r="K3" s="285"/>
      <c r="M3" s="196"/>
      <c r="N3" s="266">
        <v>1</v>
      </c>
      <c r="O3" s="238">
        <v>1</v>
      </c>
      <c r="P3" s="238">
        <v>1</v>
      </c>
      <c r="Q3" s="234">
        <v>2</v>
      </c>
      <c r="R3" s="246">
        <v>2</v>
      </c>
      <c r="S3" s="246">
        <v>2</v>
      </c>
      <c r="T3" s="236">
        <v>3</v>
      </c>
      <c r="U3" s="248">
        <v>3</v>
      </c>
      <c r="V3" s="248">
        <v>3</v>
      </c>
      <c r="W3" s="250">
        <v>4</v>
      </c>
      <c r="X3" s="251">
        <v>4</v>
      </c>
      <c r="Y3" s="251">
        <v>4</v>
      </c>
      <c r="Z3" s="254">
        <v>5</v>
      </c>
      <c r="AA3" s="255">
        <v>5</v>
      </c>
      <c r="AB3" s="255">
        <v>5</v>
      </c>
      <c r="AC3" s="195"/>
      <c r="AE3" s="196" t="s">
        <v>0</v>
      </c>
      <c r="AF3" s="197">
        <f t="shared" ref="AF3:BJ3" si="0">IF(AF4="", "", IFERROR(
    INT((AF4 - (DATE(YEAR(AF4), MONTH(AF4), 1) - WEEKDAY(DATE(YEAR(AF4), MONTH(AF4), 1), 2) + 1)) / 7) + 1,
    ""
))</f>
        <v>1</v>
      </c>
      <c r="AG3" s="197">
        <f t="shared" si="0"/>
        <v>1</v>
      </c>
      <c r="AH3" s="197">
        <f t="shared" si="0"/>
        <v>1</v>
      </c>
      <c r="AI3" s="197">
        <f t="shared" si="0"/>
        <v>1</v>
      </c>
      <c r="AJ3" s="197">
        <f t="shared" si="0"/>
        <v>1</v>
      </c>
      <c r="AK3" s="197">
        <f t="shared" si="0"/>
        <v>2</v>
      </c>
      <c r="AL3" s="197">
        <f t="shared" si="0"/>
        <v>2</v>
      </c>
      <c r="AM3" s="197">
        <f t="shared" si="0"/>
        <v>2</v>
      </c>
      <c r="AN3" s="197">
        <f t="shared" si="0"/>
        <v>2</v>
      </c>
      <c r="AO3" s="197">
        <f t="shared" si="0"/>
        <v>2</v>
      </c>
      <c r="AP3" s="197">
        <f t="shared" si="0"/>
        <v>2</v>
      </c>
      <c r="AQ3" s="197">
        <f t="shared" si="0"/>
        <v>2</v>
      </c>
      <c r="AR3" s="197">
        <f t="shared" si="0"/>
        <v>3</v>
      </c>
      <c r="AS3" s="197">
        <f t="shared" si="0"/>
        <v>3</v>
      </c>
      <c r="AT3" s="197">
        <f t="shared" si="0"/>
        <v>3</v>
      </c>
      <c r="AU3" s="197">
        <f t="shared" si="0"/>
        <v>3</v>
      </c>
      <c r="AV3" s="197">
        <f t="shared" si="0"/>
        <v>3</v>
      </c>
      <c r="AW3" s="197">
        <f t="shared" si="0"/>
        <v>3</v>
      </c>
      <c r="AX3" s="197">
        <f t="shared" si="0"/>
        <v>3</v>
      </c>
      <c r="AY3" s="197">
        <f t="shared" si="0"/>
        <v>4</v>
      </c>
      <c r="AZ3" s="197">
        <f t="shared" si="0"/>
        <v>4</v>
      </c>
      <c r="BA3" s="197">
        <f t="shared" si="0"/>
        <v>4</v>
      </c>
      <c r="BB3" s="197">
        <f t="shared" si="0"/>
        <v>4</v>
      </c>
      <c r="BC3" s="197">
        <f t="shared" si="0"/>
        <v>4</v>
      </c>
      <c r="BD3" s="197">
        <f t="shared" si="0"/>
        <v>4</v>
      </c>
      <c r="BE3" s="197">
        <f t="shared" si="0"/>
        <v>4</v>
      </c>
      <c r="BF3" s="197">
        <f t="shared" si="0"/>
        <v>5</v>
      </c>
      <c r="BG3" s="197">
        <f t="shared" si="0"/>
        <v>5</v>
      </c>
      <c r="BH3" s="197">
        <f t="shared" si="0"/>
        <v>5</v>
      </c>
      <c r="BI3" s="197">
        <f t="shared" si="0"/>
        <v>5</v>
      </c>
      <c r="BJ3" s="197">
        <f t="shared" si="0"/>
        <v>5</v>
      </c>
      <c r="BK3" s="264"/>
    </row>
    <row r="4" spans="1:63" s="194" customFormat="1" ht="15.5">
      <c r="C4" s="422"/>
      <c r="D4" s="327"/>
      <c r="E4" s="327"/>
      <c r="F4" s="327"/>
      <c r="G4" s="327"/>
      <c r="H4" s="424"/>
      <c r="I4" s="198" t="s">
        <v>324</v>
      </c>
      <c r="J4" s="233" t="s">
        <v>323</v>
      </c>
      <c r="K4" s="258" t="s">
        <v>230</v>
      </c>
      <c r="M4" s="199"/>
      <c r="N4" s="267" t="s">
        <v>2</v>
      </c>
      <c r="O4" s="239" t="str">
        <f>"F" &amp; O3 &amp; "/R" &amp; O3</f>
        <v>F1/R1</v>
      </c>
      <c r="P4" s="239" t="str">
        <f>"B"&amp;P3</f>
        <v>B1</v>
      </c>
      <c r="Q4" s="235" t="s">
        <v>3</v>
      </c>
      <c r="R4" s="247" t="str">
        <f>"F" &amp; R3 &amp; "/R" &amp; R3</f>
        <v>F2/R2</v>
      </c>
      <c r="S4" s="247" t="str">
        <f>"B"&amp;S3</f>
        <v>B2</v>
      </c>
      <c r="T4" s="237" t="s">
        <v>4</v>
      </c>
      <c r="U4" s="249" t="str">
        <f>"F" &amp; U3 &amp; "/R" &amp; U3</f>
        <v>F3/R3</v>
      </c>
      <c r="V4" s="249" t="str">
        <f>"B"&amp;V3</f>
        <v>B3</v>
      </c>
      <c r="W4" s="252" t="s">
        <v>5</v>
      </c>
      <c r="X4" s="253" t="str">
        <f>"F" &amp; X3 &amp; "/R" &amp; X3</f>
        <v>F4/R4</v>
      </c>
      <c r="Y4" s="253" t="str">
        <f>"B"&amp;Y3</f>
        <v>B4</v>
      </c>
      <c r="Z4" s="256" t="s">
        <v>6</v>
      </c>
      <c r="AA4" s="257" t="str">
        <f>"F" &amp; AA3 &amp; "/R" &amp; AA3</f>
        <v>F5/R5</v>
      </c>
      <c r="AB4" s="257" t="str">
        <f>"B"&amp;AB3</f>
        <v>B5</v>
      </c>
      <c r="AC4" s="198"/>
      <c r="AE4" s="199"/>
      <c r="AF4" s="200" cm="1">
        <f t="array" ref="AF4:BJ4">TRANSPOSE(_xlfn.SEQUENCE(DAY(EOMONTH($I$3,0)),1,DATE(YEAR($I$3),MONTH($I$3),1)))</f>
        <v>45931</v>
      </c>
      <c r="AG4" s="200">
        <v>45932</v>
      </c>
      <c r="AH4" s="200">
        <v>45933</v>
      </c>
      <c r="AI4" s="200">
        <v>45934</v>
      </c>
      <c r="AJ4" s="200">
        <v>45935</v>
      </c>
      <c r="AK4" s="200">
        <v>45936</v>
      </c>
      <c r="AL4" s="200">
        <v>45937</v>
      </c>
      <c r="AM4" s="200">
        <v>45938</v>
      </c>
      <c r="AN4" s="200">
        <v>45939</v>
      </c>
      <c r="AO4" s="200">
        <v>45940</v>
      </c>
      <c r="AP4" s="200">
        <v>45941</v>
      </c>
      <c r="AQ4" s="200">
        <v>45942</v>
      </c>
      <c r="AR4" s="200">
        <v>45943</v>
      </c>
      <c r="AS4" s="200">
        <v>45944</v>
      </c>
      <c r="AT4" s="200">
        <v>45945</v>
      </c>
      <c r="AU4" s="200">
        <v>45946</v>
      </c>
      <c r="AV4" s="200">
        <v>45947</v>
      </c>
      <c r="AW4" s="200">
        <v>45948</v>
      </c>
      <c r="AX4" s="200">
        <v>45949</v>
      </c>
      <c r="AY4" s="200">
        <v>45950</v>
      </c>
      <c r="AZ4" s="200">
        <v>45951</v>
      </c>
      <c r="BA4" s="200">
        <v>45952</v>
      </c>
      <c r="BB4" s="200">
        <v>45953</v>
      </c>
      <c r="BC4" s="200">
        <v>45954</v>
      </c>
      <c r="BD4" s="200">
        <v>45955</v>
      </c>
      <c r="BE4" s="200">
        <v>45956</v>
      </c>
      <c r="BF4" s="200">
        <v>45957</v>
      </c>
      <c r="BG4" s="200">
        <v>45958</v>
      </c>
      <c r="BH4" s="200">
        <v>45959</v>
      </c>
      <c r="BI4" s="200">
        <v>45960</v>
      </c>
      <c r="BJ4" s="200">
        <v>45961</v>
      </c>
      <c r="BK4" s="265"/>
    </row>
    <row r="5" spans="1:63" s="125" customFormat="1">
      <c r="A5" s="123"/>
      <c r="B5" s="123"/>
      <c r="C5" s="112" t="s">
        <v>7</v>
      </c>
      <c r="D5" s="328"/>
      <c r="E5" s="328"/>
      <c r="F5" s="328"/>
      <c r="G5" s="328"/>
      <c r="H5" s="113" t="s">
        <v>8</v>
      </c>
      <c r="I5" s="168">
        <f t="shared" ref="I5:I30" si="1">SUMIFS($N5:$AC5,$N$4:$AC$4,"W*")</f>
        <v>0</v>
      </c>
      <c r="J5" s="171">
        <f t="shared" ref="J5:J30" si="2">SUMIFS($N5:$AC5,$N$4:$AC$4,"F*")</f>
        <v>0</v>
      </c>
      <c r="K5" s="168">
        <f t="shared" ref="K5:K10" si="3">SUMIFS($N5:$AC5,$N$4:$AC$4,"B*")</f>
        <v>31467286051.338509</v>
      </c>
      <c r="L5" s="169"/>
      <c r="M5" s="268"/>
      <c r="N5" s="171">
        <f t="shared" ref="N5:N30" si="4">SUMIFS($AF5:$BJ5,$AF$3:$BJ$3,N$3)</f>
        <v>0</v>
      </c>
      <c r="O5" s="171">
        <f>SUM(O6:O7)</f>
        <v>0</v>
      </c>
      <c r="P5" s="240">
        <f>SUM(P6:P7)</f>
        <v>31467286051.338509</v>
      </c>
      <c r="Q5" s="171">
        <f t="shared" ref="Q5:Q30" si="5">SUMIFS($AF5:$BJ5,$AF$3:$BJ$3,Q$3)</f>
        <v>0</v>
      </c>
      <c r="R5" s="171">
        <f>SUM(R6:R7)</f>
        <v>0</v>
      </c>
      <c r="S5" s="240">
        <f>SUM(S6:S7)</f>
        <v>0</v>
      </c>
      <c r="T5" s="171">
        <f t="shared" ref="T5:T30" si="6">SUMIFS($AF5:$BJ5,$AF$3:$BJ$3,T$3)</f>
        <v>0</v>
      </c>
      <c r="U5" s="171">
        <f>SUM(U6:U7)</f>
        <v>0</v>
      </c>
      <c r="V5" s="240">
        <f>SUM(V6:V7)</f>
        <v>0</v>
      </c>
      <c r="W5" s="171">
        <f t="shared" ref="W5:W30" si="7">SUMIFS($AF5:$BJ5,$AF$3:$BJ$3,W$3)</f>
        <v>0</v>
      </c>
      <c r="X5" s="171">
        <f>SUM(X6:X7)</f>
        <v>0</v>
      </c>
      <c r="Y5" s="240">
        <f>SUM(Y6:Y7)</f>
        <v>0</v>
      </c>
      <c r="Z5" s="171">
        <f t="shared" ref="Z5:Z30" si="8">SUMIFS($AF5:$BJ5,$AF$3:$BJ$3,Z$3)</f>
        <v>0</v>
      </c>
      <c r="AA5" s="171">
        <f>SUM(AA6:AA7)</f>
        <v>0</v>
      </c>
      <c r="AB5" s="240">
        <f>SUM(AB6:AB7)</f>
        <v>0</v>
      </c>
      <c r="AC5" s="168"/>
      <c r="AD5" s="169"/>
      <c r="AE5" s="170" t="str">
        <f t="shared" ref="AE5:AE30" si="9">C5</f>
        <v>I</v>
      </c>
      <c r="AF5" s="171">
        <f>SUBTOTAL(9,AF6:AF7)</f>
        <v>0</v>
      </c>
      <c r="AG5" s="171">
        <f t="shared" ref="AG5:BJ5" si="10">SUBTOTAL(9,AG6:AG7)</f>
        <v>0</v>
      </c>
      <c r="AH5" s="171">
        <f t="shared" si="10"/>
        <v>0</v>
      </c>
      <c r="AI5" s="171">
        <f t="shared" si="10"/>
        <v>0</v>
      </c>
      <c r="AJ5" s="171">
        <f t="shared" si="10"/>
        <v>0</v>
      </c>
      <c r="AK5" s="171">
        <f t="shared" si="10"/>
        <v>0</v>
      </c>
      <c r="AL5" s="171">
        <f t="shared" si="10"/>
        <v>0</v>
      </c>
      <c r="AM5" s="171">
        <f t="shared" si="10"/>
        <v>0</v>
      </c>
      <c r="AN5" s="171">
        <f t="shared" si="10"/>
        <v>0</v>
      </c>
      <c r="AO5" s="171">
        <f t="shared" si="10"/>
        <v>0</v>
      </c>
      <c r="AP5" s="171">
        <f t="shared" si="10"/>
        <v>0</v>
      </c>
      <c r="AQ5" s="171">
        <f t="shared" si="10"/>
        <v>0</v>
      </c>
      <c r="AR5" s="171">
        <f t="shared" si="10"/>
        <v>0</v>
      </c>
      <c r="AS5" s="171">
        <f t="shared" si="10"/>
        <v>0</v>
      </c>
      <c r="AT5" s="171">
        <f t="shared" si="10"/>
        <v>0</v>
      </c>
      <c r="AU5" s="171">
        <f t="shared" si="10"/>
        <v>0</v>
      </c>
      <c r="AV5" s="171">
        <f t="shared" si="10"/>
        <v>0</v>
      </c>
      <c r="AW5" s="171">
        <f t="shared" si="10"/>
        <v>0</v>
      </c>
      <c r="AX5" s="171">
        <f t="shared" si="10"/>
        <v>0</v>
      </c>
      <c r="AY5" s="171">
        <f t="shared" si="10"/>
        <v>0</v>
      </c>
      <c r="AZ5" s="171">
        <f t="shared" si="10"/>
        <v>0</v>
      </c>
      <c r="BA5" s="171">
        <f t="shared" si="10"/>
        <v>0</v>
      </c>
      <c r="BB5" s="171">
        <f t="shared" si="10"/>
        <v>0</v>
      </c>
      <c r="BC5" s="171">
        <f t="shared" si="10"/>
        <v>0</v>
      </c>
      <c r="BD5" s="171">
        <f t="shared" si="10"/>
        <v>0</v>
      </c>
      <c r="BE5" s="171">
        <f t="shared" si="10"/>
        <v>0</v>
      </c>
      <c r="BF5" s="171">
        <f t="shared" si="10"/>
        <v>0</v>
      </c>
      <c r="BG5" s="171">
        <f t="shared" si="10"/>
        <v>0</v>
      </c>
      <c r="BH5" s="171">
        <f t="shared" si="10"/>
        <v>0</v>
      </c>
      <c r="BI5" s="171">
        <f t="shared" si="10"/>
        <v>0</v>
      </c>
      <c r="BJ5" s="171">
        <f t="shared" si="10"/>
        <v>0</v>
      </c>
      <c r="BK5" s="277"/>
    </row>
    <row r="6" spans="1:63" s="126" customFormat="1">
      <c r="A6" s="120"/>
      <c r="B6" s="120"/>
      <c r="C6" s="121" t="s">
        <v>247</v>
      </c>
      <c r="D6" s="329"/>
      <c r="E6" s="329"/>
      <c r="F6" s="329"/>
      <c r="G6" s="329"/>
      <c r="H6" s="122" t="s">
        <v>34</v>
      </c>
      <c r="I6" s="172">
        <f t="shared" si="1"/>
        <v>0</v>
      </c>
      <c r="J6" s="175">
        <f t="shared" si="2"/>
        <v>0</v>
      </c>
      <c r="K6" s="172">
        <f t="shared" si="3"/>
        <v>31063840305.905312</v>
      </c>
      <c r="L6" s="173"/>
      <c r="M6" s="269"/>
      <c r="N6" s="175">
        <f t="shared" si="4"/>
        <v>0</v>
      </c>
      <c r="O6" s="175">
        <f>SUMIFS(O10:O74,$H10:$H74,$H6)</f>
        <v>0</v>
      </c>
      <c r="P6" s="175">
        <f>SUMIFS(P10:P74,$H10:$H74,$H6)</f>
        <v>31063840305.905312</v>
      </c>
      <c r="Q6" s="175">
        <f t="shared" si="5"/>
        <v>0</v>
      </c>
      <c r="R6" s="175">
        <f>SUMIFS(R10:R74,$H10:$H74,$H6)</f>
        <v>0</v>
      </c>
      <c r="S6" s="175">
        <f>SUMIFS(S10:S74,$H10:$H74,$H6)</f>
        <v>0</v>
      </c>
      <c r="T6" s="175">
        <f t="shared" si="6"/>
        <v>0</v>
      </c>
      <c r="U6" s="175">
        <f>SUMIFS(U10:U74,$H10:$H74,$H6)</f>
        <v>0</v>
      </c>
      <c r="V6" s="175">
        <f>SUMIFS(V10:V74,$H10:$H74,$H6)</f>
        <v>0</v>
      </c>
      <c r="W6" s="175">
        <f t="shared" si="7"/>
        <v>0</v>
      </c>
      <c r="X6" s="175">
        <f>SUMIFS(X10:X74,$H10:$H74,$H6)</f>
        <v>0</v>
      </c>
      <c r="Y6" s="175">
        <f>SUMIFS(Y10:Y74,$H10:$H74,$H6)</f>
        <v>0</v>
      </c>
      <c r="Z6" s="175">
        <f t="shared" si="8"/>
        <v>0</v>
      </c>
      <c r="AA6" s="175">
        <f>SUMIFS(AA10:AA74,$H10:$H74,$H6)</f>
        <v>0</v>
      </c>
      <c r="AB6" s="175">
        <f>SUMIFS(AB10:AB74,$H10:$H74,$H6)</f>
        <v>0</v>
      </c>
      <c r="AC6" s="172"/>
      <c r="AD6" s="173"/>
      <c r="AE6" s="174" t="str">
        <f t="shared" si="9"/>
        <v>I.DC</v>
      </c>
      <c r="AF6" s="175">
        <f t="shared" ref="AF6:BJ6" si="11">SUMIFS(AF10:AF74,$H10:$H74,$H6)</f>
        <v>0</v>
      </c>
      <c r="AG6" s="175">
        <f t="shared" si="11"/>
        <v>0</v>
      </c>
      <c r="AH6" s="175">
        <f t="shared" si="11"/>
        <v>0</v>
      </c>
      <c r="AI6" s="175">
        <f t="shared" si="11"/>
        <v>0</v>
      </c>
      <c r="AJ6" s="175">
        <f t="shared" si="11"/>
        <v>0</v>
      </c>
      <c r="AK6" s="175">
        <f t="shared" si="11"/>
        <v>0</v>
      </c>
      <c r="AL6" s="175">
        <f t="shared" si="11"/>
        <v>0</v>
      </c>
      <c r="AM6" s="175">
        <f t="shared" si="11"/>
        <v>0</v>
      </c>
      <c r="AN6" s="175">
        <f t="shared" si="11"/>
        <v>0</v>
      </c>
      <c r="AO6" s="175">
        <f t="shared" si="11"/>
        <v>0</v>
      </c>
      <c r="AP6" s="175">
        <f t="shared" si="11"/>
        <v>0</v>
      </c>
      <c r="AQ6" s="175">
        <f t="shared" si="11"/>
        <v>0</v>
      </c>
      <c r="AR6" s="175">
        <f t="shared" si="11"/>
        <v>0</v>
      </c>
      <c r="AS6" s="175">
        <f t="shared" si="11"/>
        <v>0</v>
      </c>
      <c r="AT6" s="175">
        <f t="shared" si="11"/>
        <v>0</v>
      </c>
      <c r="AU6" s="175">
        <f t="shared" si="11"/>
        <v>0</v>
      </c>
      <c r="AV6" s="175">
        <f t="shared" si="11"/>
        <v>0</v>
      </c>
      <c r="AW6" s="175">
        <f t="shared" si="11"/>
        <v>0</v>
      </c>
      <c r="AX6" s="175">
        <f t="shared" si="11"/>
        <v>0</v>
      </c>
      <c r="AY6" s="175">
        <f t="shared" si="11"/>
        <v>0</v>
      </c>
      <c r="AZ6" s="175">
        <f t="shared" si="11"/>
        <v>0</v>
      </c>
      <c r="BA6" s="175">
        <f t="shared" si="11"/>
        <v>0</v>
      </c>
      <c r="BB6" s="175">
        <f t="shared" si="11"/>
        <v>0</v>
      </c>
      <c r="BC6" s="175">
        <f t="shared" si="11"/>
        <v>0</v>
      </c>
      <c r="BD6" s="175">
        <f t="shared" si="11"/>
        <v>0</v>
      </c>
      <c r="BE6" s="175">
        <f t="shared" si="11"/>
        <v>0</v>
      </c>
      <c r="BF6" s="175">
        <f t="shared" si="11"/>
        <v>0</v>
      </c>
      <c r="BG6" s="175">
        <f t="shared" si="11"/>
        <v>0</v>
      </c>
      <c r="BH6" s="175">
        <f t="shared" si="11"/>
        <v>0</v>
      </c>
      <c r="BI6" s="175">
        <f t="shared" si="11"/>
        <v>0</v>
      </c>
      <c r="BJ6" s="175">
        <f t="shared" si="11"/>
        <v>0</v>
      </c>
      <c r="BK6" s="278"/>
    </row>
    <row r="7" spans="1:63" s="126" customFormat="1">
      <c r="A7" s="120"/>
      <c r="B7" s="120"/>
      <c r="C7" s="121" t="s">
        <v>248</v>
      </c>
      <c r="D7" s="329"/>
      <c r="E7" s="329"/>
      <c r="F7" s="329"/>
      <c r="G7" s="329"/>
      <c r="H7" s="122" t="s">
        <v>32</v>
      </c>
      <c r="I7" s="172">
        <f t="shared" si="1"/>
        <v>0</v>
      </c>
      <c r="J7" s="175">
        <f t="shared" si="2"/>
        <v>0</v>
      </c>
      <c r="K7" s="172">
        <f t="shared" si="3"/>
        <v>403445745.43319869</v>
      </c>
      <c r="L7" s="173"/>
      <c r="M7" s="269"/>
      <c r="N7" s="175">
        <f t="shared" si="4"/>
        <v>0</v>
      </c>
      <c r="O7" s="175">
        <f>SUMIFS(O10:O74,$H10:$H74,$H7)</f>
        <v>0</v>
      </c>
      <c r="P7" s="175">
        <f>SUMIFS(P10:P74,$H10:$H74,$H7)</f>
        <v>403445745.43319869</v>
      </c>
      <c r="Q7" s="175">
        <f t="shared" si="5"/>
        <v>0</v>
      </c>
      <c r="R7" s="175">
        <f>SUMIFS(R10:R74,$H10:$H74,$H7)</f>
        <v>0</v>
      </c>
      <c r="S7" s="175">
        <f>SUMIFS(S10:S74,$H10:$H74,$H7)</f>
        <v>0</v>
      </c>
      <c r="T7" s="175">
        <f t="shared" si="6"/>
        <v>0</v>
      </c>
      <c r="U7" s="175">
        <f>SUMIFS(U10:U74,$H10:$H74,$H7)</f>
        <v>0</v>
      </c>
      <c r="V7" s="175">
        <f>SUMIFS(V10:V74,$H10:$H74,$H7)</f>
        <v>0</v>
      </c>
      <c r="W7" s="175">
        <f t="shared" si="7"/>
        <v>0</v>
      </c>
      <c r="X7" s="175">
        <f>SUMIFS(X10:X74,$H10:$H74,$H7)</f>
        <v>0</v>
      </c>
      <c r="Y7" s="175">
        <f>SUMIFS(Y10:Y74,$H10:$H74,$H7)</f>
        <v>0</v>
      </c>
      <c r="Z7" s="175">
        <f t="shared" si="8"/>
        <v>0</v>
      </c>
      <c r="AA7" s="175">
        <f>SUMIFS(AA10:AA74,$H10:$H74,$H7)</f>
        <v>0</v>
      </c>
      <c r="AB7" s="175">
        <f>SUMIFS(AB10:AB74,$H10:$H74,$H7)</f>
        <v>0</v>
      </c>
      <c r="AC7" s="172"/>
      <c r="AD7" s="173"/>
      <c r="AE7" s="174" t="str">
        <f t="shared" si="9"/>
        <v>I.IC</v>
      </c>
      <c r="AF7" s="175">
        <f t="shared" ref="AF7:BJ7" si="12">SUMIFS(AF10:AF74,$H10:$H74,$H7)</f>
        <v>0</v>
      </c>
      <c r="AG7" s="175">
        <f t="shared" si="12"/>
        <v>0</v>
      </c>
      <c r="AH7" s="175">
        <f t="shared" si="12"/>
        <v>0</v>
      </c>
      <c r="AI7" s="175">
        <f t="shared" si="12"/>
        <v>0</v>
      </c>
      <c r="AJ7" s="175">
        <f t="shared" si="12"/>
        <v>0</v>
      </c>
      <c r="AK7" s="175">
        <f t="shared" si="12"/>
        <v>0</v>
      </c>
      <c r="AL7" s="175">
        <f t="shared" si="12"/>
        <v>0</v>
      </c>
      <c r="AM7" s="175">
        <f t="shared" si="12"/>
        <v>0</v>
      </c>
      <c r="AN7" s="175">
        <f t="shared" si="12"/>
        <v>0</v>
      </c>
      <c r="AO7" s="175">
        <f t="shared" si="12"/>
        <v>0</v>
      </c>
      <c r="AP7" s="175">
        <f t="shared" si="12"/>
        <v>0</v>
      </c>
      <c r="AQ7" s="175">
        <f t="shared" si="12"/>
        <v>0</v>
      </c>
      <c r="AR7" s="175">
        <f t="shared" si="12"/>
        <v>0</v>
      </c>
      <c r="AS7" s="175">
        <f t="shared" si="12"/>
        <v>0</v>
      </c>
      <c r="AT7" s="175">
        <f t="shared" si="12"/>
        <v>0</v>
      </c>
      <c r="AU7" s="175">
        <f t="shared" si="12"/>
        <v>0</v>
      </c>
      <c r="AV7" s="175">
        <f t="shared" si="12"/>
        <v>0</v>
      </c>
      <c r="AW7" s="175">
        <f t="shared" si="12"/>
        <v>0</v>
      </c>
      <c r="AX7" s="175">
        <f t="shared" si="12"/>
        <v>0</v>
      </c>
      <c r="AY7" s="175">
        <f t="shared" si="12"/>
        <v>0</v>
      </c>
      <c r="AZ7" s="175">
        <f t="shared" si="12"/>
        <v>0</v>
      </c>
      <c r="BA7" s="175">
        <f t="shared" si="12"/>
        <v>0</v>
      </c>
      <c r="BB7" s="175">
        <f t="shared" si="12"/>
        <v>0</v>
      </c>
      <c r="BC7" s="175">
        <f t="shared" si="12"/>
        <v>0</v>
      </c>
      <c r="BD7" s="175">
        <f t="shared" si="12"/>
        <v>0</v>
      </c>
      <c r="BE7" s="175">
        <f t="shared" si="12"/>
        <v>0</v>
      </c>
      <c r="BF7" s="175">
        <f t="shared" si="12"/>
        <v>0</v>
      </c>
      <c r="BG7" s="175">
        <f t="shared" si="12"/>
        <v>0</v>
      </c>
      <c r="BH7" s="175">
        <f t="shared" si="12"/>
        <v>0</v>
      </c>
      <c r="BI7" s="175">
        <f t="shared" si="12"/>
        <v>0</v>
      </c>
      <c r="BJ7" s="175">
        <f t="shared" si="12"/>
        <v>0</v>
      </c>
      <c r="BK7" s="278"/>
    </row>
    <row r="8" spans="1:63" s="125" customFormat="1">
      <c r="A8" s="123"/>
      <c r="B8" s="123"/>
      <c r="C8" s="97" t="s">
        <v>56</v>
      </c>
      <c r="D8" s="330"/>
      <c r="E8" s="330"/>
      <c r="F8" s="330"/>
      <c r="G8" s="330"/>
      <c r="H8" s="98" t="s">
        <v>256</v>
      </c>
      <c r="I8" s="168">
        <f t="shared" si="1"/>
        <v>0</v>
      </c>
      <c r="J8" s="171">
        <f t="shared" si="2"/>
        <v>0</v>
      </c>
      <c r="K8" s="168">
        <f t="shared" si="3"/>
        <v>31467286051.338512</v>
      </c>
      <c r="L8" s="169"/>
      <c r="M8" s="268"/>
      <c r="N8" s="171">
        <f t="shared" si="4"/>
        <v>0</v>
      </c>
      <c r="O8" s="240">
        <f>SUBTOTAL(9,O9:O39)</f>
        <v>0</v>
      </c>
      <c r="P8" s="240">
        <f>SUBTOTAL(9,P9:P74)</f>
        <v>31467286051.338512</v>
      </c>
      <c r="Q8" s="171">
        <f t="shared" si="5"/>
        <v>0</v>
      </c>
      <c r="R8" s="240">
        <f>SUBTOTAL(9,R9:R39)</f>
        <v>0</v>
      </c>
      <c r="S8" s="240">
        <f>SUBTOTAL(9,S9:S39)</f>
        <v>0</v>
      </c>
      <c r="T8" s="171">
        <f t="shared" si="6"/>
        <v>0</v>
      </c>
      <c r="U8" s="240">
        <f>SUBTOTAL(9,U9:U39)</f>
        <v>0</v>
      </c>
      <c r="V8" s="240">
        <f>SUBTOTAL(9,V9:V39)</f>
        <v>0</v>
      </c>
      <c r="W8" s="171">
        <f t="shared" si="7"/>
        <v>0</v>
      </c>
      <c r="X8" s="240">
        <f>SUBTOTAL(9,X9:X39)</f>
        <v>0</v>
      </c>
      <c r="Y8" s="240">
        <f>SUBTOTAL(9,Y9:Y39)</f>
        <v>0</v>
      </c>
      <c r="Z8" s="171">
        <f t="shared" si="8"/>
        <v>0</v>
      </c>
      <c r="AA8" s="240">
        <f>SUBTOTAL(9,AA9:AA39)</f>
        <v>0</v>
      </c>
      <c r="AB8" s="240">
        <f>SUBTOTAL(9,AB9:AB39)</f>
        <v>0</v>
      </c>
      <c r="AC8" s="168"/>
      <c r="AD8" s="169"/>
      <c r="AE8" s="170" t="str">
        <f t="shared" si="9"/>
        <v>I.1</v>
      </c>
      <c r="AF8" s="171">
        <f t="shared" ref="AF8:BJ8" si="13">SUBTOTAL(9,AF9:AF39)</f>
        <v>0</v>
      </c>
      <c r="AG8" s="171">
        <f t="shared" si="13"/>
        <v>0</v>
      </c>
      <c r="AH8" s="171">
        <f t="shared" si="13"/>
        <v>0</v>
      </c>
      <c r="AI8" s="171">
        <f t="shared" si="13"/>
        <v>0</v>
      </c>
      <c r="AJ8" s="171">
        <f t="shared" si="13"/>
        <v>0</v>
      </c>
      <c r="AK8" s="171">
        <f t="shared" si="13"/>
        <v>0</v>
      </c>
      <c r="AL8" s="171">
        <f t="shared" si="13"/>
        <v>0</v>
      </c>
      <c r="AM8" s="171">
        <f t="shared" si="13"/>
        <v>0</v>
      </c>
      <c r="AN8" s="171">
        <f t="shared" si="13"/>
        <v>0</v>
      </c>
      <c r="AO8" s="171">
        <f t="shared" si="13"/>
        <v>0</v>
      </c>
      <c r="AP8" s="171">
        <f t="shared" si="13"/>
        <v>0</v>
      </c>
      <c r="AQ8" s="171">
        <f t="shared" si="13"/>
        <v>0</v>
      </c>
      <c r="AR8" s="171">
        <f t="shared" si="13"/>
        <v>0</v>
      </c>
      <c r="AS8" s="171">
        <f t="shared" si="13"/>
        <v>0</v>
      </c>
      <c r="AT8" s="171">
        <f t="shared" si="13"/>
        <v>0</v>
      </c>
      <c r="AU8" s="171">
        <f t="shared" si="13"/>
        <v>0</v>
      </c>
      <c r="AV8" s="171">
        <f t="shared" si="13"/>
        <v>0</v>
      </c>
      <c r="AW8" s="171">
        <f t="shared" si="13"/>
        <v>0</v>
      </c>
      <c r="AX8" s="171">
        <f t="shared" si="13"/>
        <v>0</v>
      </c>
      <c r="AY8" s="171">
        <f t="shared" si="13"/>
        <v>0</v>
      </c>
      <c r="AZ8" s="171">
        <f t="shared" si="13"/>
        <v>0</v>
      </c>
      <c r="BA8" s="171">
        <f t="shared" si="13"/>
        <v>0</v>
      </c>
      <c r="BB8" s="171">
        <f t="shared" si="13"/>
        <v>0</v>
      </c>
      <c r="BC8" s="171">
        <f t="shared" si="13"/>
        <v>0</v>
      </c>
      <c r="BD8" s="171">
        <f t="shared" si="13"/>
        <v>0</v>
      </c>
      <c r="BE8" s="171">
        <f t="shared" si="13"/>
        <v>0</v>
      </c>
      <c r="BF8" s="171">
        <f t="shared" si="13"/>
        <v>0</v>
      </c>
      <c r="BG8" s="171">
        <f t="shared" si="13"/>
        <v>0</v>
      </c>
      <c r="BH8" s="171">
        <f t="shared" si="13"/>
        <v>0</v>
      </c>
      <c r="BI8" s="171">
        <f t="shared" si="13"/>
        <v>0</v>
      </c>
      <c r="BJ8" s="171">
        <f t="shared" si="13"/>
        <v>0</v>
      </c>
      <c r="BK8" s="277"/>
    </row>
    <row r="9" spans="1:63" s="125" customFormat="1">
      <c r="A9" s="123"/>
      <c r="B9" s="123"/>
      <c r="C9" s="97" t="s">
        <v>57</v>
      </c>
      <c r="D9" s="330"/>
      <c r="E9" s="330"/>
      <c r="F9" s="330"/>
      <c r="G9" s="330"/>
      <c r="H9" s="124"/>
      <c r="I9" s="168">
        <f t="shared" si="1"/>
        <v>0</v>
      </c>
      <c r="J9" s="171">
        <f t="shared" si="2"/>
        <v>0</v>
      </c>
      <c r="K9" s="168">
        <f t="shared" si="3"/>
        <v>0</v>
      </c>
      <c r="L9" s="169"/>
      <c r="M9" s="268"/>
      <c r="N9" s="171">
        <f t="shared" si="4"/>
        <v>0</v>
      </c>
      <c r="O9" s="240"/>
      <c r="P9" s="240"/>
      <c r="Q9" s="171">
        <f t="shared" si="5"/>
        <v>0</v>
      </c>
      <c r="R9" s="240"/>
      <c r="S9" s="240"/>
      <c r="T9" s="171">
        <f t="shared" si="6"/>
        <v>0</v>
      </c>
      <c r="U9" s="240"/>
      <c r="V9" s="240"/>
      <c r="W9" s="171">
        <f t="shared" si="7"/>
        <v>0</v>
      </c>
      <c r="X9" s="240"/>
      <c r="Y9" s="240"/>
      <c r="Z9" s="171">
        <f t="shared" si="8"/>
        <v>0</v>
      </c>
      <c r="AA9" s="240"/>
      <c r="AB9" s="240"/>
      <c r="AC9" s="168"/>
      <c r="AD9" s="169"/>
      <c r="AE9" s="170" t="str">
        <f t="shared" si="9"/>
        <v>I.1.1</v>
      </c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277"/>
    </row>
    <row r="10" spans="1:63" s="125" customFormat="1">
      <c r="A10" s="123"/>
      <c r="B10" s="123"/>
      <c r="C10" s="99" t="s">
        <v>58</v>
      </c>
      <c r="D10" s="331"/>
      <c r="E10" s="331"/>
      <c r="F10" s="331"/>
      <c r="G10" s="331"/>
      <c r="H10" s="100" t="s">
        <v>34</v>
      </c>
      <c r="I10" s="168">
        <f t="shared" si="1"/>
        <v>0</v>
      </c>
      <c r="J10" s="171">
        <f t="shared" si="2"/>
        <v>0</v>
      </c>
      <c r="K10" s="168">
        <f t="shared" si="3"/>
        <v>31063840305.905312</v>
      </c>
      <c r="L10" s="169"/>
      <c r="M10" s="268"/>
      <c r="N10" s="171">
        <f t="shared" si="4"/>
        <v>0</v>
      </c>
      <c r="O10" s="240">
        <f>SUBTOTAL(9,O11:O31)</f>
        <v>0</v>
      </c>
      <c r="P10" s="240">
        <f>SUBTOTAL(9,P11:P31)</f>
        <v>31063840305.905312</v>
      </c>
      <c r="Q10" s="171">
        <f t="shared" si="5"/>
        <v>0</v>
      </c>
      <c r="R10" s="240">
        <f>SUBTOTAL(9,R11:R31)</f>
        <v>0</v>
      </c>
      <c r="S10" s="240">
        <f>SUBTOTAL(9,S11:S31)</f>
        <v>0</v>
      </c>
      <c r="T10" s="171">
        <f t="shared" si="6"/>
        <v>0</v>
      </c>
      <c r="U10" s="240">
        <f>SUBTOTAL(9,U11:U31)</f>
        <v>0</v>
      </c>
      <c r="V10" s="240">
        <f>SUBTOTAL(9,V11:V31)</f>
        <v>0</v>
      </c>
      <c r="W10" s="171">
        <f t="shared" si="7"/>
        <v>0</v>
      </c>
      <c r="X10" s="240">
        <f>SUBTOTAL(9,X11:X31)</f>
        <v>0</v>
      </c>
      <c r="Y10" s="240">
        <f>SUBTOTAL(9,Y11:Y31)</f>
        <v>0</v>
      </c>
      <c r="Z10" s="171">
        <f t="shared" si="8"/>
        <v>0</v>
      </c>
      <c r="AA10" s="240">
        <f>SUBTOTAL(9,AA11:AA31)</f>
        <v>0</v>
      </c>
      <c r="AB10" s="240">
        <f>SUBTOTAL(9,AB11:AB31)</f>
        <v>0</v>
      </c>
      <c r="AC10" s="168"/>
      <c r="AD10" s="169"/>
      <c r="AE10" s="170" t="str">
        <f t="shared" si="9"/>
        <v>I.1.1.1</v>
      </c>
      <c r="AF10" s="171">
        <f t="shared" ref="AF10:BJ10" si="14">SUBTOTAL(9,AF11:AF31)</f>
        <v>0</v>
      </c>
      <c r="AG10" s="171">
        <f t="shared" si="14"/>
        <v>0</v>
      </c>
      <c r="AH10" s="171">
        <f t="shared" si="14"/>
        <v>0</v>
      </c>
      <c r="AI10" s="171">
        <f t="shared" si="14"/>
        <v>0</v>
      </c>
      <c r="AJ10" s="171">
        <f t="shared" si="14"/>
        <v>0</v>
      </c>
      <c r="AK10" s="171">
        <f t="shared" si="14"/>
        <v>0</v>
      </c>
      <c r="AL10" s="171">
        <f t="shared" si="14"/>
        <v>0</v>
      </c>
      <c r="AM10" s="171">
        <f t="shared" si="14"/>
        <v>0</v>
      </c>
      <c r="AN10" s="171">
        <f t="shared" si="14"/>
        <v>0</v>
      </c>
      <c r="AO10" s="171">
        <f t="shared" si="14"/>
        <v>0</v>
      </c>
      <c r="AP10" s="171">
        <f t="shared" si="14"/>
        <v>0</v>
      </c>
      <c r="AQ10" s="171">
        <f t="shared" si="14"/>
        <v>0</v>
      </c>
      <c r="AR10" s="171">
        <f t="shared" si="14"/>
        <v>0</v>
      </c>
      <c r="AS10" s="171">
        <f t="shared" si="14"/>
        <v>0</v>
      </c>
      <c r="AT10" s="171">
        <f t="shared" si="14"/>
        <v>0</v>
      </c>
      <c r="AU10" s="171">
        <f t="shared" si="14"/>
        <v>0</v>
      </c>
      <c r="AV10" s="171">
        <f t="shared" si="14"/>
        <v>0</v>
      </c>
      <c r="AW10" s="171">
        <f t="shared" si="14"/>
        <v>0</v>
      </c>
      <c r="AX10" s="171">
        <f t="shared" si="14"/>
        <v>0</v>
      </c>
      <c r="AY10" s="171">
        <f t="shared" si="14"/>
        <v>0</v>
      </c>
      <c r="AZ10" s="171">
        <f t="shared" si="14"/>
        <v>0</v>
      </c>
      <c r="BA10" s="171">
        <f t="shared" si="14"/>
        <v>0</v>
      </c>
      <c r="BB10" s="171">
        <f t="shared" si="14"/>
        <v>0</v>
      </c>
      <c r="BC10" s="171">
        <f t="shared" si="14"/>
        <v>0</v>
      </c>
      <c r="BD10" s="171">
        <f t="shared" si="14"/>
        <v>0</v>
      </c>
      <c r="BE10" s="171">
        <f t="shared" si="14"/>
        <v>0</v>
      </c>
      <c r="BF10" s="171">
        <f t="shared" si="14"/>
        <v>0</v>
      </c>
      <c r="BG10" s="171">
        <f t="shared" si="14"/>
        <v>0</v>
      </c>
      <c r="BH10" s="171">
        <f t="shared" si="14"/>
        <v>0</v>
      </c>
      <c r="BI10" s="171">
        <f t="shared" si="14"/>
        <v>0</v>
      </c>
      <c r="BJ10" s="171">
        <f t="shared" si="14"/>
        <v>0</v>
      </c>
      <c r="BK10" s="277"/>
    </row>
    <row r="11" spans="1:63">
      <c r="C11" s="101" t="s">
        <v>59</v>
      </c>
      <c r="D11" s="332" t="s">
        <v>382</v>
      </c>
      <c r="E11" s="332" t="s">
        <v>329</v>
      </c>
      <c r="F11" s="332"/>
      <c r="G11" s="332">
        <v>13109.576687116567</v>
      </c>
      <c r="H11" s="114" t="s">
        <v>328</v>
      </c>
      <c r="I11" s="176">
        <f t="shared" si="1"/>
        <v>0</v>
      </c>
      <c r="J11" s="179">
        <f t="shared" si="2"/>
        <v>0</v>
      </c>
      <c r="K11" s="176">
        <v>1580873903.2258055</v>
      </c>
      <c r="L11" s="177"/>
      <c r="M11" s="270"/>
      <c r="N11" s="179">
        <f t="shared" si="4"/>
        <v>0</v>
      </c>
      <c r="O11" s="241"/>
      <c r="P11" s="241">
        <v>464085450</v>
      </c>
      <c r="Q11" s="179">
        <f t="shared" si="5"/>
        <v>0</v>
      </c>
      <c r="R11" s="241"/>
      <c r="S11" s="241"/>
      <c r="T11" s="179">
        <f t="shared" si="6"/>
        <v>0</v>
      </c>
      <c r="U11" s="241"/>
      <c r="V11" s="241"/>
      <c r="W11" s="179">
        <f t="shared" si="7"/>
        <v>0</v>
      </c>
      <c r="X11" s="241"/>
      <c r="Y11" s="241"/>
      <c r="Z11" s="179">
        <f t="shared" si="8"/>
        <v>0</v>
      </c>
      <c r="AA11" s="241"/>
      <c r="AB11" s="241"/>
      <c r="AC11" s="176"/>
      <c r="AD11" s="177"/>
      <c r="AE11" s="178" t="str">
        <f t="shared" si="9"/>
        <v>I.1.1.1.1</v>
      </c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279"/>
    </row>
    <row r="12" spans="1:63">
      <c r="C12" s="101" t="s">
        <v>65</v>
      </c>
      <c r="D12" s="332" t="s">
        <v>505</v>
      </c>
      <c r="E12" s="332" t="s">
        <v>332</v>
      </c>
      <c r="F12" s="332"/>
      <c r="G12" s="332">
        <v>189810</v>
      </c>
      <c r="H12" s="114" t="s">
        <v>344</v>
      </c>
      <c r="I12" s="176">
        <f t="shared" si="1"/>
        <v>0</v>
      </c>
      <c r="J12" s="179">
        <f t="shared" si="2"/>
        <v>0</v>
      </c>
      <c r="K12" s="176">
        <v>388092483.87096727</v>
      </c>
      <c r="L12" s="177"/>
      <c r="M12" s="270"/>
      <c r="N12" s="179">
        <f t="shared" si="4"/>
        <v>0</v>
      </c>
      <c r="O12" s="241"/>
      <c r="P12" s="241">
        <v>239849999.99999988</v>
      </c>
      <c r="Q12" s="179">
        <f t="shared" si="5"/>
        <v>0</v>
      </c>
      <c r="R12" s="241"/>
      <c r="S12" s="241"/>
      <c r="T12" s="179">
        <f t="shared" si="6"/>
        <v>0</v>
      </c>
      <c r="U12" s="241"/>
      <c r="V12" s="241"/>
      <c r="W12" s="179">
        <f t="shared" si="7"/>
        <v>0</v>
      </c>
      <c r="X12" s="241"/>
      <c r="Y12" s="241"/>
      <c r="Z12" s="179">
        <f t="shared" si="8"/>
        <v>0</v>
      </c>
      <c r="AA12" s="241"/>
      <c r="AB12" s="241"/>
      <c r="AC12" s="176"/>
      <c r="AD12" s="177"/>
      <c r="AE12" s="178" t="str">
        <f t="shared" si="9"/>
        <v>I.1.1.2.2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  <c r="BG12" s="179"/>
      <c r="BH12" s="179"/>
      <c r="BI12" s="179"/>
      <c r="BJ12" s="179"/>
      <c r="BK12" s="279"/>
    </row>
    <row r="13" spans="1:63">
      <c r="C13" s="101" t="s">
        <v>61</v>
      </c>
      <c r="D13" s="332"/>
      <c r="E13" s="332" t="s">
        <v>335</v>
      </c>
      <c r="F13" s="332" t="s">
        <v>506</v>
      </c>
      <c r="G13" s="332">
        <v>118429.50920245401</v>
      </c>
      <c r="H13" s="114" t="s">
        <v>525</v>
      </c>
      <c r="I13" s="176">
        <f t="shared" si="1"/>
        <v>0</v>
      </c>
      <c r="J13" s="179">
        <f t="shared" si="2"/>
        <v>0</v>
      </c>
      <c r="K13" s="176">
        <v>4995453518.8242083</v>
      </c>
      <c r="L13" s="177"/>
      <c r="M13" s="270"/>
      <c r="N13" s="179">
        <f t="shared" si="4"/>
        <v>0</v>
      </c>
      <c r="O13" s="241"/>
      <c r="P13" s="241">
        <v>10782243775.530586</v>
      </c>
      <c r="Q13" s="179">
        <f t="shared" si="5"/>
        <v>0</v>
      </c>
      <c r="R13" s="241"/>
      <c r="S13" s="241"/>
      <c r="T13" s="179">
        <f t="shared" si="6"/>
        <v>0</v>
      </c>
      <c r="U13" s="241"/>
      <c r="V13" s="241"/>
      <c r="W13" s="179">
        <f t="shared" si="7"/>
        <v>0</v>
      </c>
      <c r="X13" s="241"/>
      <c r="Y13" s="241"/>
      <c r="Z13" s="179">
        <f t="shared" si="8"/>
        <v>0</v>
      </c>
      <c r="AA13" s="241"/>
      <c r="AB13" s="241"/>
      <c r="AC13" s="176"/>
      <c r="AD13" s="177"/>
      <c r="AE13" s="178" t="str">
        <f t="shared" si="9"/>
        <v>I.1.1.1.3</v>
      </c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  <c r="BG13" s="179"/>
      <c r="BH13" s="179"/>
      <c r="BI13" s="179"/>
      <c r="BJ13" s="179"/>
      <c r="BK13" s="279"/>
    </row>
    <row r="14" spans="1:63">
      <c r="C14" s="101" t="s">
        <v>60</v>
      </c>
      <c r="D14" s="332"/>
      <c r="E14" s="332" t="s">
        <v>336</v>
      </c>
      <c r="F14" s="332" t="s">
        <v>507</v>
      </c>
      <c r="G14" s="332">
        <v>100616.384256442</v>
      </c>
      <c r="H14" s="114" t="s">
        <v>526</v>
      </c>
      <c r="I14" s="176">
        <f t="shared" si="1"/>
        <v>0</v>
      </c>
      <c r="J14" s="179">
        <f t="shared" si="2"/>
        <v>0</v>
      </c>
      <c r="K14" s="176">
        <v>3318575243.4872551</v>
      </c>
      <c r="L14" s="177"/>
      <c r="M14" s="270"/>
      <c r="N14" s="179">
        <f t="shared" si="4"/>
        <v>0</v>
      </c>
      <c r="O14" s="241"/>
      <c r="P14" s="241">
        <v>7067364882.8474131</v>
      </c>
      <c r="Q14" s="179">
        <f t="shared" si="5"/>
        <v>0</v>
      </c>
      <c r="R14" s="241"/>
      <c r="S14" s="241"/>
      <c r="T14" s="179">
        <f t="shared" si="6"/>
        <v>0</v>
      </c>
      <c r="U14" s="241"/>
      <c r="V14" s="241"/>
      <c r="W14" s="179">
        <f t="shared" si="7"/>
        <v>0</v>
      </c>
      <c r="X14" s="241"/>
      <c r="Y14" s="241"/>
      <c r="Z14" s="179">
        <f t="shared" si="8"/>
        <v>0</v>
      </c>
      <c r="AA14" s="241"/>
      <c r="AB14" s="241"/>
      <c r="AC14" s="176"/>
      <c r="AD14" s="177"/>
      <c r="AE14" s="178" t="str">
        <f t="shared" si="9"/>
        <v>I.1.1.1.2</v>
      </c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  <c r="BG14" s="179"/>
      <c r="BH14" s="179"/>
      <c r="BI14" s="179"/>
      <c r="BJ14" s="179"/>
      <c r="BK14" s="279"/>
    </row>
    <row r="15" spans="1:63">
      <c r="C15" s="101" t="s">
        <v>66</v>
      </c>
      <c r="D15" s="332"/>
      <c r="E15" s="332" t="s">
        <v>337</v>
      </c>
      <c r="F15" s="332" t="s">
        <v>508</v>
      </c>
      <c r="G15" s="332">
        <v>26808.909507975499</v>
      </c>
      <c r="H15" s="114" t="s">
        <v>527</v>
      </c>
      <c r="I15" s="176">
        <f t="shared" si="1"/>
        <v>0</v>
      </c>
      <c r="J15" s="179">
        <f t="shared" si="2"/>
        <v>0</v>
      </c>
      <c r="K15" s="176">
        <v>112129837.71817102</v>
      </c>
      <c r="L15" s="177"/>
      <c r="M15" s="270"/>
      <c r="N15" s="179">
        <f t="shared" si="4"/>
        <v>0</v>
      </c>
      <c r="O15" s="241"/>
      <c r="P15" s="241">
        <v>1273347005.23</v>
      </c>
      <c r="Q15" s="179">
        <f t="shared" si="5"/>
        <v>0</v>
      </c>
      <c r="R15" s="241"/>
      <c r="S15" s="241"/>
      <c r="T15" s="179">
        <f t="shared" si="6"/>
        <v>0</v>
      </c>
      <c r="U15" s="241"/>
      <c r="V15" s="241"/>
      <c r="W15" s="179">
        <f t="shared" si="7"/>
        <v>0</v>
      </c>
      <c r="X15" s="241"/>
      <c r="Y15" s="241"/>
      <c r="Z15" s="179">
        <f t="shared" si="8"/>
        <v>0</v>
      </c>
      <c r="AA15" s="241"/>
      <c r="AB15" s="241"/>
      <c r="AC15" s="176"/>
      <c r="AD15" s="177"/>
      <c r="AE15" s="178" t="str">
        <f t="shared" si="9"/>
        <v>I.1.1.2.3</v>
      </c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279"/>
    </row>
    <row r="16" spans="1:63">
      <c r="C16" s="101" t="s">
        <v>59</v>
      </c>
      <c r="D16" s="332"/>
      <c r="E16" s="332" t="s">
        <v>338</v>
      </c>
      <c r="F16" s="332" t="s">
        <v>509</v>
      </c>
      <c r="G16" s="332">
        <v>31277.061073619599</v>
      </c>
      <c r="H16" s="114" t="s">
        <v>527</v>
      </c>
      <c r="I16" s="176">
        <f t="shared" si="1"/>
        <v>0</v>
      </c>
      <c r="J16" s="179">
        <f t="shared" si="2"/>
        <v>0</v>
      </c>
      <c r="K16" s="176">
        <v>1580873903.2258055</v>
      </c>
      <c r="L16" s="177"/>
      <c r="M16" s="270"/>
      <c r="N16" s="179">
        <f t="shared" si="4"/>
        <v>0</v>
      </c>
      <c r="O16" s="241"/>
      <c r="P16" s="241">
        <v>790436951.61290276</v>
      </c>
      <c r="Q16" s="179">
        <f t="shared" si="5"/>
        <v>0</v>
      </c>
      <c r="R16" s="241"/>
      <c r="S16" s="241"/>
      <c r="T16" s="179">
        <f t="shared" si="6"/>
        <v>0</v>
      </c>
      <c r="U16" s="241"/>
      <c r="V16" s="241"/>
      <c r="W16" s="179">
        <f t="shared" si="7"/>
        <v>0</v>
      </c>
      <c r="X16" s="241"/>
      <c r="Y16" s="241"/>
      <c r="Z16" s="179">
        <f t="shared" si="8"/>
        <v>0</v>
      </c>
      <c r="AA16" s="241"/>
      <c r="AB16" s="241"/>
      <c r="AC16" s="176"/>
      <c r="AD16" s="177"/>
      <c r="AE16" s="178" t="str">
        <f t="shared" si="9"/>
        <v>I.1.1.1.1</v>
      </c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  <c r="BG16" s="179"/>
      <c r="BH16" s="179"/>
      <c r="BI16" s="179"/>
      <c r="BJ16" s="179"/>
      <c r="BK16" s="279"/>
    </row>
    <row r="17" spans="3:63">
      <c r="C17" s="101" t="s">
        <v>65</v>
      </c>
      <c r="D17" s="332"/>
      <c r="E17" s="332" t="s">
        <v>339</v>
      </c>
      <c r="F17" s="332" t="s">
        <v>510</v>
      </c>
      <c r="G17" s="332">
        <v>14465.661036809801</v>
      </c>
      <c r="H17" s="114" t="s">
        <v>528</v>
      </c>
      <c r="I17" s="176">
        <f t="shared" si="1"/>
        <v>0</v>
      </c>
      <c r="J17" s="179">
        <f t="shared" si="2"/>
        <v>0</v>
      </c>
      <c r="K17" s="176">
        <v>388092483.87096727</v>
      </c>
      <c r="L17" s="177"/>
      <c r="M17" s="270"/>
      <c r="N17" s="179">
        <f t="shared" si="4"/>
        <v>0</v>
      </c>
      <c r="O17" s="241"/>
      <c r="P17" s="241">
        <v>194046241.93548363</v>
      </c>
      <c r="Q17" s="179">
        <f t="shared" si="5"/>
        <v>0</v>
      </c>
      <c r="R17" s="241"/>
      <c r="S17" s="241"/>
      <c r="T17" s="179">
        <f t="shared" si="6"/>
        <v>0</v>
      </c>
      <c r="U17" s="241"/>
      <c r="V17" s="241"/>
      <c r="W17" s="179">
        <f t="shared" si="7"/>
        <v>0</v>
      </c>
      <c r="X17" s="241"/>
      <c r="Y17" s="241"/>
      <c r="Z17" s="179">
        <f t="shared" si="8"/>
        <v>0</v>
      </c>
      <c r="AA17" s="241"/>
      <c r="AB17" s="241"/>
      <c r="AC17" s="176"/>
      <c r="AD17" s="177"/>
      <c r="AE17" s="178" t="str">
        <f t="shared" si="9"/>
        <v>I.1.1.2.2</v>
      </c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  <c r="BG17" s="179"/>
      <c r="BH17" s="179"/>
      <c r="BI17" s="179"/>
      <c r="BJ17" s="179"/>
      <c r="BK17" s="279"/>
    </row>
    <row r="18" spans="3:63">
      <c r="C18" s="101" t="s">
        <v>61</v>
      </c>
      <c r="D18" s="332"/>
      <c r="E18" s="332" t="s">
        <v>340</v>
      </c>
      <c r="F18" s="332" t="s">
        <v>511</v>
      </c>
      <c r="G18" s="332">
        <v>104963.405889571</v>
      </c>
      <c r="H18" s="114" t="s">
        <v>529</v>
      </c>
      <c r="I18" s="176">
        <f t="shared" si="1"/>
        <v>0</v>
      </c>
      <c r="J18" s="179">
        <f t="shared" si="2"/>
        <v>0</v>
      </c>
      <c r="K18" s="176">
        <v>4995453518.8242083</v>
      </c>
      <c r="L18" s="177"/>
      <c r="M18" s="270"/>
      <c r="N18" s="179">
        <f t="shared" si="4"/>
        <v>0</v>
      </c>
      <c r="O18" s="241"/>
      <c r="P18" s="241">
        <v>2497726759.4121041</v>
      </c>
      <c r="Q18" s="179">
        <f t="shared" si="5"/>
        <v>0</v>
      </c>
      <c r="R18" s="241"/>
      <c r="S18" s="241"/>
      <c r="T18" s="179">
        <f t="shared" si="6"/>
        <v>0</v>
      </c>
      <c r="U18" s="241"/>
      <c r="V18" s="241"/>
      <c r="W18" s="179">
        <f t="shared" si="7"/>
        <v>0</v>
      </c>
      <c r="X18" s="241"/>
      <c r="Y18" s="241"/>
      <c r="Z18" s="179">
        <f t="shared" si="8"/>
        <v>0</v>
      </c>
      <c r="AA18" s="241"/>
      <c r="AB18" s="241"/>
      <c r="AC18" s="176"/>
      <c r="AD18" s="177"/>
      <c r="AE18" s="178" t="str">
        <f t="shared" si="9"/>
        <v>I.1.1.1.3</v>
      </c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279"/>
    </row>
    <row r="19" spans="3:63">
      <c r="C19" s="101" t="s">
        <v>60</v>
      </c>
      <c r="D19" s="332"/>
      <c r="E19" s="332" t="s">
        <v>341</v>
      </c>
      <c r="F19" s="332" t="s">
        <v>512</v>
      </c>
      <c r="G19" s="332">
        <v>2786.5766871165602</v>
      </c>
      <c r="H19" s="114" t="s">
        <v>530</v>
      </c>
      <c r="I19" s="176">
        <f t="shared" si="1"/>
        <v>0</v>
      </c>
      <c r="J19" s="179">
        <f t="shared" si="2"/>
        <v>0</v>
      </c>
      <c r="K19" s="176">
        <v>3318575243.4872551</v>
      </c>
      <c r="L19" s="177"/>
      <c r="M19" s="270"/>
      <c r="N19" s="179">
        <f t="shared" si="4"/>
        <v>0</v>
      </c>
      <c r="O19" s="241"/>
      <c r="P19" s="241">
        <v>1659287621.7436275</v>
      </c>
      <c r="Q19" s="179">
        <f t="shared" si="5"/>
        <v>0</v>
      </c>
      <c r="R19" s="241"/>
      <c r="S19" s="241"/>
      <c r="T19" s="179">
        <f t="shared" si="6"/>
        <v>0</v>
      </c>
      <c r="U19" s="241"/>
      <c r="V19" s="241"/>
      <c r="W19" s="179">
        <f t="shared" si="7"/>
        <v>0</v>
      </c>
      <c r="X19" s="241"/>
      <c r="Y19" s="241"/>
      <c r="Z19" s="179">
        <f t="shared" si="8"/>
        <v>0</v>
      </c>
      <c r="AA19" s="241"/>
      <c r="AB19" s="241"/>
      <c r="AC19" s="176"/>
      <c r="AD19" s="177"/>
      <c r="AE19" s="178" t="str">
        <f t="shared" ref="AE19:AE24" si="15">C19</f>
        <v>I.1.1.1.2</v>
      </c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279"/>
    </row>
    <row r="20" spans="3:63">
      <c r="C20" s="101" t="s">
        <v>66</v>
      </c>
      <c r="D20" s="332"/>
      <c r="E20" s="332" t="s">
        <v>513</v>
      </c>
      <c r="F20" s="332" t="s">
        <v>377</v>
      </c>
      <c r="G20" s="332">
        <v>132339.949569939</v>
      </c>
      <c r="H20" s="114" t="s">
        <v>531</v>
      </c>
      <c r="I20" s="176">
        <f t="shared" si="1"/>
        <v>0</v>
      </c>
      <c r="J20" s="179">
        <f t="shared" si="2"/>
        <v>0</v>
      </c>
      <c r="K20" s="176">
        <v>112129837.71817102</v>
      </c>
      <c r="L20" s="177"/>
      <c r="M20" s="270"/>
      <c r="N20" s="179">
        <f t="shared" si="4"/>
        <v>0</v>
      </c>
      <c r="O20" s="241"/>
      <c r="P20" s="241">
        <v>56064918.859085508</v>
      </c>
      <c r="Q20" s="179">
        <f t="shared" si="5"/>
        <v>0</v>
      </c>
      <c r="R20" s="241"/>
      <c r="S20" s="241"/>
      <c r="T20" s="179">
        <f t="shared" si="6"/>
        <v>0</v>
      </c>
      <c r="U20" s="241"/>
      <c r="V20" s="241"/>
      <c r="W20" s="179">
        <f t="shared" si="7"/>
        <v>0</v>
      </c>
      <c r="X20" s="241"/>
      <c r="Y20" s="241"/>
      <c r="Z20" s="179">
        <f t="shared" si="8"/>
        <v>0</v>
      </c>
      <c r="AA20" s="241"/>
      <c r="AB20" s="241"/>
      <c r="AC20" s="176"/>
      <c r="AD20" s="177"/>
      <c r="AE20" s="178" t="str">
        <f t="shared" si="15"/>
        <v>I.1.1.2.3</v>
      </c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  <c r="BG20" s="179"/>
      <c r="BH20" s="179"/>
      <c r="BI20" s="179"/>
      <c r="BJ20" s="179"/>
      <c r="BK20" s="279"/>
    </row>
    <row r="21" spans="3:63">
      <c r="C21" s="101" t="s">
        <v>59</v>
      </c>
      <c r="D21" s="332"/>
      <c r="E21" s="332" t="s">
        <v>514</v>
      </c>
      <c r="F21" s="332" t="s">
        <v>378</v>
      </c>
      <c r="G21" s="332">
        <v>48918.663323926397</v>
      </c>
      <c r="H21" s="114" t="s">
        <v>532</v>
      </c>
      <c r="I21" s="176">
        <f t="shared" si="1"/>
        <v>0</v>
      </c>
      <c r="J21" s="179">
        <f t="shared" si="2"/>
        <v>0</v>
      </c>
      <c r="K21" s="176">
        <v>1580873903.2258055</v>
      </c>
      <c r="L21" s="177"/>
      <c r="M21" s="270"/>
      <c r="N21" s="179">
        <f t="shared" si="4"/>
        <v>0</v>
      </c>
      <c r="O21" s="241"/>
      <c r="P21" s="241">
        <v>88518672.47138983</v>
      </c>
      <c r="Q21" s="179">
        <f t="shared" si="5"/>
        <v>0</v>
      </c>
      <c r="R21" s="241"/>
      <c r="S21" s="241"/>
      <c r="T21" s="179">
        <f t="shared" si="6"/>
        <v>0</v>
      </c>
      <c r="U21" s="241"/>
      <c r="V21" s="241"/>
      <c r="W21" s="179">
        <f t="shared" si="7"/>
        <v>0</v>
      </c>
      <c r="X21" s="241"/>
      <c r="Y21" s="241"/>
      <c r="Z21" s="179">
        <f t="shared" si="8"/>
        <v>0</v>
      </c>
      <c r="AA21" s="241"/>
      <c r="AB21" s="241"/>
      <c r="AC21" s="176"/>
      <c r="AD21" s="177"/>
      <c r="AE21" s="178" t="str">
        <f t="shared" si="15"/>
        <v>I.1.1.1.1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279"/>
    </row>
    <row r="22" spans="3:63">
      <c r="C22" s="101" t="s">
        <v>65</v>
      </c>
      <c r="D22" s="332"/>
      <c r="E22" s="332" t="s">
        <v>515</v>
      </c>
      <c r="F22" s="332" t="s">
        <v>379</v>
      </c>
      <c r="G22" s="332">
        <v>116618.09388589</v>
      </c>
      <c r="H22" s="114" t="s">
        <v>533</v>
      </c>
      <c r="I22" s="176">
        <f t="shared" si="1"/>
        <v>0</v>
      </c>
      <c r="J22" s="179">
        <f t="shared" si="2"/>
        <v>0</v>
      </c>
      <c r="K22" s="176">
        <v>388092483.87096727</v>
      </c>
      <c r="L22" s="177"/>
      <c r="M22" s="270"/>
      <c r="N22" s="179">
        <f t="shared" si="4"/>
        <v>0</v>
      </c>
      <c r="O22" s="241"/>
      <c r="P22" s="241">
        <v>1410525409.682898</v>
      </c>
      <c r="Q22" s="179">
        <f t="shared" si="5"/>
        <v>0</v>
      </c>
      <c r="R22" s="241"/>
      <c r="S22" s="241"/>
      <c r="T22" s="179">
        <f t="shared" si="6"/>
        <v>0</v>
      </c>
      <c r="U22" s="241"/>
      <c r="V22" s="241"/>
      <c r="W22" s="179">
        <f t="shared" si="7"/>
        <v>0</v>
      </c>
      <c r="X22" s="241"/>
      <c r="Y22" s="241"/>
      <c r="Z22" s="179">
        <f t="shared" si="8"/>
        <v>0</v>
      </c>
      <c r="AA22" s="241"/>
      <c r="AB22" s="241"/>
      <c r="AC22" s="176"/>
      <c r="AD22" s="177"/>
      <c r="AE22" s="178" t="str">
        <f t="shared" si="15"/>
        <v>I.1.1.2.2</v>
      </c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  <c r="BG22" s="179"/>
      <c r="BH22" s="179"/>
      <c r="BI22" s="179"/>
      <c r="BJ22" s="179"/>
      <c r="BK22" s="279"/>
    </row>
    <row r="23" spans="3:63">
      <c r="C23" s="101" t="s">
        <v>61</v>
      </c>
      <c r="D23" s="332"/>
      <c r="E23" s="332" t="s">
        <v>516</v>
      </c>
      <c r="F23" s="332" t="s">
        <v>378</v>
      </c>
      <c r="G23" s="332">
        <v>2809.30685705522</v>
      </c>
      <c r="H23" s="114" t="s">
        <v>534</v>
      </c>
      <c r="I23" s="176">
        <f t="shared" si="1"/>
        <v>0</v>
      </c>
      <c r="J23" s="179">
        <f t="shared" si="2"/>
        <v>0</v>
      </c>
      <c r="K23" s="176">
        <v>4995453518.8242083</v>
      </c>
      <c r="L23" s="177"/>
      <c r="M23" s="270"/>
      <c r="N23" s="179">
        <f t="shared" si="4"/>
        <v>0</v>
      </c>
      <c r="O23" s="241"/>
      <c r="P23" s="241">
        <v>2879422994.0959396</v>
      </c>
      <c r="Q23" s="179">
        <f t="shared" si="5"/>
        <v>0</v>
      </c>
      <c r="R23" s="241"/>
      <c r="S23" s="241"/>
      <c r="T23" s="179">
        <f t="shared" si="6"/>
        <v>0</v>
      </c>
      <c r="U23" s="241"/>
      <c r="V23" s="241"/>
      <c r="W23" s="179">
        <f t="shared" si="7"/>
        <v>0</v>
      </c>
      <c r="X23" s="241"/>
      <c r="Y23" s="241"/>
      <c r="Z23" s="179">
        <f t="shared" si="8"/>
        <v>0</v>
      </c>
      <c r="AA23" s="241"/>
      <c r="AB23" s="241"/>
      <c r="AC23" s="176"/>
      <c r="AD23" s="177"/>
      <c r="AE23" s="178" t="str">
        <f t="shared" si="15"/>
        <v>I.1.1.1.3</v>
      </c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79"/>
      <c r="BI23" s="179"/>
      <c r="BJ23" s="179"/>
      <c r="BK23" s="279"/>
    </row>
    <row r="24" spans="3:63">
      <c r="C24" s="101" t="s">
        <v>60</v>
      </c>
      <c r="D24" s="332"/>
      <c r="E24" s="332" t="s">
        <v>380</v>
      </c>
      <c r="F24" s="332" t="s">
        <v>517</v>
      </c>
      <c r="G24" s="332">
        <v>718930.99645853997</v>
      </c>
      <c r="H24" s="114" t="s">
        <v>535</v>
      </c>
      <c r="I24" s="176">
        <f t="shared" si="1"/>
        <v>0</v>
      </c>
      <c r="J24" s="179">
        <f t="shared" si="2"/>
        <v>0</v>
      </c>
      <c r="K24" s="176">
        <v>3318575243.4872551</v>
      </c>
      <c r="L24" s="177"/>
      <c r="M24" s="270"/>
      <c r="N24" s="179">
        <f t="shared" si="4"/>
        <v>0</v>
      </c>
      <c r="O24" s="241"/>
      <c r="P24" s="241">
        <v>148001370.96774206</v>
      </c>
      <c r="Q24" s="179">
        <f t="shared" si="5"/>
        <v>0</v>
      </c>
      <c r="R24" s="241"/>
      <c r="S24" s="241"/>
      <c r="T24" s="179">
        <f t="shared" si="6"/>
        <v>0</v>
      </c>
      <c r="U24" s="241"/>
      <c r="V24" s="241"/>
      <c r="W24" s="179">
        <f t="shared" si="7"/>
        <v>0</v>
      </c>
      <c r="X24" s="241"/>
      <c r="Y24" s="241"/>
      <c r="Z24" s="179">
        <f t="shared" si="8"/>
        <v>0</v>
      </c>
      <c r="AA24" s="241"/>
      <c r="AB24" s="241"/>
      <c r="AC24" s="176"/>
      <c r="AD24" s="177"/>
      <c r="AE24" s="178" t="str">
        <f t="shared" si="15"/>
        <v>I.1.1.1.2</v>
      </c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  <c r="BH24" s="179"/>
      <c r="BI24" s="179"/>
      <c r="BJ24" s="179"/>
      <c r="BK24" s="279"/>
    </row>
    <row r="25" spans="3:63">
      <c r="C25" s="101" t="s">
        <v>60</v>
      </c>
      <c r="D25" s="332"/>
      <c r="E25" s="332" t="s">
        <v>341</v>
      </c>
      <c r="F25" s="332" t="s">
        <v>512</v>
      </c>
      <c r="G25" s="332">
        <v>2786.5766871165602</v>
      </c>
      <c r="H25" s="114" t="s">
        <v>530</v>
      </c>
      <c r="I25" s="176">
        <f t="shared" si="1"/>
        <v>0</v>
      </c>
      <c r="J25" s="179">
        <f t="shared" si="2"/>
        <v>0</v>
      </c>
      <c r="K25" s="176">
        <v>3318575243.4872551</v>
      </c>
      <c r="L25" s="177"/>
      <c r="M25" s="270"/>
      <c r="N25" s="179">
        <f t="shared" si="4"/>
        <v>0</v>
      </c>
      <c r="O25" s="241"/>
      <c r="P25" s="241">
        <v>723562258.0645175</v>
      </c>
      <c r="Q25" s="179">
        <f t="shared" si="5"/>
        <v>0</v>
      </c>
      <c r="R25" s="241"/>
      <c r="S25" s="241"/>
      <c r="T25" s="179">
        <f t="shared" si="6"/>
        <v>0</v>
      </c>
      <c r="U25" s="241"/>
      <c r="V25" s="241"/>
      <c r="W25" s="179">
        <f t="shared" si="7"/>
        <v>0</v>
      </c>
      <c r="X25" s="241"/>
      <c r="Y25" s="241"/>
      <c r="Z25" s="179">
        <f t="shared" si="8"/>
        <v>0</v>
      </c>
      <c r="AA25" s="241"/>
      <c r="AB25" s="241"/>
      <c r="AC25" s="176"/>
      <c r="AD25" s="177"/>
      <c r="AE25" s="178" t="str">
        <f t="shared" si="9"/>
        <v>I.1.1.1.2</v>
      </c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79"/>
      <c r="BI25" s="179"/>
      <c r="BJ25" s="179"/>
      <c r="BK25" s="279"/>
    </row>
    <row r="26" spans="3:63">
      <c r="C26" s="101" t="s">
        <v>66</v>
      </c>
      <c r="D26" s="332"/>
      <c r="E26" s="332" t="s">
        <v>513</v>
      </c>
      <c r="F26" s="332" t="s">
        <v>377</v>
      </c>
      <c r="G26" s="332">
        <v>132339.949569939</v>
      </c>
      <c r="H26" s="114" t="s">
        <v>531</v>
      </c>
      <c r="I26" s="176">
        <f t="shared" si="1"/>
        <v>0</v>
      </c>
      <c r="J26" s="179">
        <f t="shared" si="2"/>
        <v>0</v>
      </c>
      <c r="K26" s="176">
        <v>112129837.71817102</v>
      </c>
      <c r="L26" s="177"/>
      <c r="M26" s="270"/>
      <c r="N26" s="179">
        <f t="shared" si="4"/>
        <v>0</v>
      </c>
      <c r="O26" s="241"/>
      <c r="P26" s="241">
        <v>178884323.70967743</v>
      </c>
      <c r="Q26" s="179">
        <f t="shared" si="5"/>
        <v>0</v>
      </c>
      <c r="R26" s="241"/>
      <c r="S26" s="241"/>
      <c r="T26" s="179">
        <f t="shared" si="6"/>
        <v>0</v>
      </c>
      <c r="U26" s="241"/>
      <c r="V26" s="241"/>
      <c r="W26" s="179">
        <f t="shared" si="7"/>
        <v>0</v>
      </c>
      <c r="X26" s="241"/>
      <c r="Y26" s="241"/>
      <c r="Z26" s="179">
        <f t="shared" si="8"/>
        <v>0</v>
      </c>
      <c r="AA26" s="241"/>
      <c r="AB26" s="241"/>
      <c r="AC26" s="176"/>
      <c r="AD26" s="177"/>
      <c r="AE26" s="178" t="str">
        <f t="shared" si="9"/>
        <v>I.1.1.2.3</v>
      </c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  <c r="BG26" s="179"/>
      <c r="BH26" s="179"/>
      <c r="BI26" s="179"/>
      <c r="BJ26" s="179"/>
      <c r="BK26" s="279"/>
    </row>
    <row r="27" spans="3:63">
      <c r="C27" s="101" t="s">
        <v>59</v>
      </c>
      <c r="D27" s="332"/>
      <c r="E27" s="332" t="s">
        <v>514</v>
      </c>
      <c r="F27" s="332" t="s">
        <v>378</v>
      </c>
      <c r="G27" s="332">
        <v>48918.663323926397</v>
      </c>
      <c r="H27" s="114" t="s">
        <v>532</v>
      </c>
      <c r="I27" s="176">
        <f t="shared" si="1"/>
        <v>0</v>
      </c>
      <c r="J27" s="179">
        <f t="shared" si="2"/>
        <v>0</v>
      </c>
      <c r="K27" s="176">
        <v>1580873903.2258055</v>
      </c>
      <c r="L27" s="177"/>
      <c r="M27" s="270"/>
      <c r="N27" s="179">
        <f t="shared" si="4"/>
        <v>0</v>
      </c>
      <c r="O27" s="241"/>
      <c r="P27" s="241">
        <v>166467556.83870971</v>
      </c>
      <c r="Q27" s="179">
        <f t="shared" si="5"/>
        <v>0</v>
      </c>
      <c r="R27" s="241"/>
      <c r="S27" s="241"/>
      <c r="T27" s="179">
        <f t="shared" si="6"/>
        <v>0</v>
      </c>
      <c r="U27" s="241"/>
      <c r="V27" s="241"/>
      <c r="W27" s="179">
        <f t="shared" si="7"/>
        <v>0</v>
      </c>
      <c r="X27" s="241"/>
      <c r="Y27" s="241"/>
      <c r="Z27" s="179">
        <f t="shared" si="8"/>
        <v>0</v>
      </c>
      <c r="AA27" s="241"/>
      <c r="AB27" s="241"/>
      <c r="AC27" s="176"/>
      <c r="AD27" s="177"/>
      <c r="AE27" s="178" t="str">
        <f t="shared" si="9"/>
        <v>I.1.1.1.1</v>
      </c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279"/>
    </row>
    <row r="28" spans="3:63">
      <c r="C28" s="101" t="s">
        <v>65</v>
      </c>
      <c r="D28" s="332"/>
      <c r="E28" s="332" t="s">
        <v>515</v>
      </c>
      <c r="F28" s="332" t="s">
        <v>379</v>
      </c>
      <c r="G28" s="332">
        <v>116618.09388589</v>
      </c>
      <c r="H28" s="114" t="s">
        <v>533</v>
      </c>
      <c r="I28" s="176">
        <f t="shared" si="1"/>
        <v>0</v>
      </c>
      <c r="J28" s="179">
        <f t="shared" si="2"/>
        <v>0</v>
      </c>
      <c r="K28" s="176">
        <v>388092483.87096727</v>
      </c>
      <c r="L28" s="177"/>
      <c r="M28" s="270"/>
      <c r="N28" s="179">
        <f t="shared" si="4"/>
        <v>0</v>
      </c>
      <c r="O28" s="241"/>
      <c r="P28" s="241">
        <v>139779072.58064514</v>
      </c>
      <c r="Q28" s="179">
        <f t="shared" si="5"/>
        <v>0</v>
      </c>
      <c r="R28" s="241"/>
      <c r="S28" s="241"/>
      <c r="T28" s="179">
        <f t="shared" si="6"/>
        <v>0</v>
      </c>
      <c r="U28" s="241"/>
      <c r="V28" s="241"/>
      <c r="W28" s="179">
        <f t="shared" si="7"/>
        <v>0</v>
      </c>
      <c r="X28" s="241"/>
      <c r="Y28" s="241"/>
      <c r="Z28" s="179">
        <f t="shared" si="8"/>
        <v>0</v>
      </c>
      <c r="AA28" s="241"/>
      <c r="AB28" s="241"/>
      <c r="AC28" s="176"/>
      <c r="AD28" s="177"/>
      <c r="AE28" s="178" t="str">
        <f t="shared" si="9"/>
        <v>I.1.1.2.2</v>
      </c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279"/>
    </row>
    <row r="29" spans="3:63">
      <c r="C29" s="101" t="s">
        <v>61</v>
      </c>
      <c r="D29" s="332"/>
      <c r="E29" s="332" t="s">
        <v>516</v>
      </c>
      <c r="F29" s="332" t="s">
        <v>378</v>
      </c>
      <c r="G29" s="332">
        <v>2809.30685705522</v>
      </c>
      <c r="H29" s="114" t="s">
        <v>534</v>
      </c>
      <c r="I29" s="176">
        <f t="shared" si="1"/>
        <v>0</v>
      </c>
      <c r="J29" s="179">
        <f t="shared" si="2"/>
        <v>0</v>
      </c>
      <c r="K29" s="176">
        <v>4995453518.8242083</v>
      </c>
      <c r="L29" s="177"/>
      <c r="M29" s="270"/>
      <c r="N29" s="179">
        <f t="shared" si="4"/>
        <v>0</v>
      </c>
      <c r="O29" s="241"/>
      <c r="P29" s="241">
        <v>139779072.58064514</v>
      </c>
      <c r="Q29" s="179">
        <f t="shared" si="5"/>
        <v>0</v>
      </c>
      <c r="R29" s="241"/>
      <c r="S29" s="241"/>
      <c r="T29" s="179">
        <f t="shared" si="6"/>
        <v>0</v>
      </c>
      <c r="U29" s="241"/>
      <c r="V29" s="241"/>
      <c r="W29" s="179">
        <f t="shared" si="7"/>
        <v>0</v>
      </c>
      <c r="X29" s="241"/>
      <c r="Y29" s="241"/>
      <c r="Z29" s="179">
        <f t="shared" si="8"/>
        <v>0</v>
      </c>
      <c r="AA29" s="241"/>
      <c r="AB29" s="241"/>
      <c r="AC29" s="176"/>
      <c r="AD29" s="177"/>
      <c r="AE29" s="178" t="str">
        <f t="shared" si="9"/>
        <v>I.1.1.1.3</v>
      </c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  <c r="BG29" s="179"/>
      <c r="BH29" s="179"/>
      <c r="BI29" s="179"/>
      <c r="BJ29" s="179"/>
      <c r="BK29" s="279"/>
    </row>
    <row r="30" spans="3:63">
      <c r="C30" s="101" t="s">
        <v>60</v>
      </c>
      <c r="D30" s="332"/>
      <c r="E30" s="332" t="s">
        <v>380</v>
      </c>
      <c r="F30" s="332" t="s">
        <v>517</v>
      </c>
      <c r="G30" s="332">
        <v>718930.99645853997</v>
      </c>
      <c r="H30" s="114" t="s">
        <v>535</v>
      </c>
      <c r="I30" s="176">
        <f t="shared" si="1"/>
        <v>0</v>
      </c>
      <c r="J30" s="179">
        <f t="shared" si="2"/>
        <v>0</v>
      </c>
      <c r="K30" s="176">
        <v>3318575243.4872551</v>
      </c>
      <c r="L30" s="177"/>
      <c r="M30" s="270"/>
      <c r="N30" s="179">
        <f t="shared" si="4"/>
        <v>0</v>
      </c>
      <c r="O30" s="241"/>
      <c r="P30" s="241">
        <v>164445967.7419354</v>
      </c>
      <c r="Q30" s="179">
        <f t="shared" si="5"/>
        <v>0</v>
      </c>
      <c r="R30" s="241"/>
      <c r="S30" s="241"/>
      <c r="T30" s="179">
        <f t="shared" si="6"/>
        <v>0</v>
      </c>
      <c r="U30" s="241"/>
      <c r="V30" s="241"/>
      <c r="W30" s="179">
        <f t="shared" si="7"/>
        <v>0</v>
      </c>
      <c r="X30" s="241"/>
      <c r="Y30" s="241"/>
      <c r="Z30" s="179">
        <f t="shared" si="8"/>
        <v>0</v>
      </c>
      <c r="AA30" s="241"/>
      <c r="AB30" s="241"/>
      <c r="AC30" s="176"/>
      <c r="AD30" s="177"/>
      <c r="AE30" s="178" t="str">
        <f t="shared" si="9"/>
        <v>I.1.1.1.2</v>
      </c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279"/>
    </row>
    <row r="31" spans="3:63">
      <c r="C31" s="101"/>
      <c r="D31" s="332"/>
      <c r="E31" s="332"/>
      <c r="F31" s="332"/>
      <c r="G31" s="332"/>
      <c r="H31" s="114"/>
      <c r="I31" s="176"/>
      <c r="J31" s="179"/>
      <c r="K31" s="176"/>
      <c r="L31" s="177"/>
      <c r="M31" s="270"/>
      <c r="N31" s="179"/>
      <c r="O31" s="241"/>
      <c r="P31" s="241"/>
      <c r="Q31" s="179"/>
      <c r="R31" s="241"/>
      <c r="S31" s="241"/>
      <c r="T31" s="179"/>
      <c r="U31" s="241"/>
      <c r="V31" s="241"/>
      <c r="W31" s="179"/>
      <c r="X31" s="241"/>
      <c r="Y31" s="241"/>
      <c r="Z31" s="179"/>
      <c r="AA31" s="241"/>
      <c r="AB31" s="241"/>
      <c r="AC31" s="176"/>
      <c r="AD31" s="177"/>
      <c r="AE31" s="178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279"/>
    </row>
    <row r="32" spans="3:63">
      <c r="C32" s="101"/>
      <c r="D32" s="332"/>
      <c r="E32" s="332"/>
      <c r="F32" s="332"/>
      <c r="G32" s="332"/>
      <c r="H32" s="114"/>
      <c r="I32" s="176"/>
      <c r="J32" s="179"/>
      <c r="K32" s="176"/>
      <c r="L32" s="177"/>
      <c r="M32" s="270"/>
      <c r="N32" s="179"/>
      <c r="O32" s="241"/>
      <c r="P32" s="241"/>
      <c r="Q32" s="179"/>
      <c r="R32" s="241"/>
      <c r="S32" s="241"/>
      <c r="T32" s="179"/>
      <c r="U32" s="241"/>
      <c r="V32" s="241"/>
      <c r="W32" s="179"/>
      <c r="X32" s="241"/>
      <c r="Y32" s="241"/>
      <c r="Z32" s="179"/>
      <c r="AA32" s="241"/>
      <c r="AB32" s="241"/>
      <c r="AC32" s="176"/>
      <c r="AD32" s="177"/>
      <c r="AE32" s="178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279"/>
    </row>
    <row r="33" spans="1:63">
      <c r="C33" s="101"/>
      <c r="D33" s="332"/>
      <c r="E33" s="332"/>
      <c r="F33" s="332"/>
      <c r="G33" s="332"/>
      <c r="H33" s="114"/>
      <c r="I33" s="176"/>
      <c r="J33" s="179"/>
      <c r="K33" s="176"/>
      <c r="L33" s="177"/>
      <c r="M33" s="270"/>
      <c r="N33" s="179"/>
      <c r="O33" s="241"/>
      <c r="P33" s="241"/>
      <c r="Q33" s="179"/>
      <c r="R33" s="241"/>
      <c r="S33" s="241"/>
      <c r="T33" s="179"/>
      <c r="U33" s="241"/>
      <c r="V33" s="241"/>
      <c r="W33" s="179"/>
      <c r="X33" s="241"/>
      <c r="Y33" s="241"/>
      <c r="Z33" s="179"/>
      <c r="AA33" s="241"/>
      <c r="AB33" s="241"/>
      <c r="AC33" s="176"/>
      <c r="AD33" s="177"/>
      <c r="AE33" s="178">
        <f>C33</f>
        <v>0</v>
      </c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279"/>
    </row>
    <row r="34" spans="1:63" s="125" customFormat="1">
      <c r="A34" s="123"/>
      <c r="B34" s="123"/>
      <c r="C34" s="99" t="s">
        <v>222</v>
      </c>
      <c r="D34" s="331"/>
      <c r="E34" s="331"/>
      <c r="F34" s="331"/>
      <c r="G34" s="331"/>
      <c r="H34" s="100" t="s">
        <v>32</v>
      </c>
      <c r="I34" s="168">
        <f>SUMIFS($N34:$AC34,$N$4:$AC$4,"W*")</f>
        <v>0</v>
      </c>
      <c r="J34" s="171">
        <f>SUMIFS($N34:$AC34,$N$4:$AC$4,"F*")</f>
        <v>0</v>
      </c>
      <c r="K34" s="168">
        <f>SUMIFS($N34:$AC34,$N$4:$AC$4,"B*")</f>
        <v>403445745.43319869</v>
      </c>
      <c r="L34" s="169"/>
      <c r="M34" s="268"/>
      <c r="N34" s="171">
        <f>SUMIFS($AF34:$BJ34,$AF$3:$BJ$3,N$3)</f>
        <v>0</v>
      </c>
      <c r="O34" s="240">
        <f>SUBTOTAL(9,O36:O39)</f>
        <v>0</v>
      </c>
      <c r="P34" s="240">
        <f>SUBTOTAL(9,P36:P72)</f>
        <v>403445745.43319869</v>
      </c>
      <c r="Q34" s="171">
        <f>SUMIFS($AF34:$BJ34,$AF$3:$BJ$3,Q$3)</f>
        <v>0</v>
      </c>
      <c r="R34" s="240">
        <f>SUBTOTAL(9,R36:R39)</f>
        <v>0</v>
      </c>
      <c r="S34" s="240">
        <f>SUBTOTAL(9,S36:S39)</f>
        <v>0</v>
      </c>
      <c r="T34" s="171">
        <f>SUMIFS($AF34:$BJ34,$AF$3:$BJ$3,T$3)</f>
        <v>0</v>
      </c>
      <c r="U34" s="240">
        <f>SUBTOTAL(9,U36:U39)</f>
        <v>0</v>
      </c>
      <c r="V34" s="240">
        <f>SUBTOTAL(9,V36:V39)</f>
        <v>0</v>
      </c>
      <c r="W34" s="171">
        <f>SUMIFS($AF34:$BJ34,$AF$3:$BJ$3,W$3)</f>
        <v>0</v>
      </c>
      <c r="X34" s="240">
        <f>SUBTOTAL(9,X36:X39)</f>
        <v>0</v>
      </c>
      <c r="Y34" s="240">
        <f>SUBTOTAL(9,Y36:Y39)</f>
        <v>0</v>
      </c>
      <c r="Z34" s="171">
        <f>SUMIFS($AF34:$BJ34,$AF$3:$BJ$3,Z$3)</f>
        <v>0</v>
      </c>
      <c r="AA34" s="240">
        <f>SUBTOTAL(9,AA36:AA39)</f>
        <v>0</v>
      </c>
      <c r="AB34" s="240">
        <f>SUBTOTAL(9,AB36:AB39)</f>
        <v>0</v>
      </c>
      <c r="AC34" s="168"/>
      <c r="AD34" s="169"/>
      <c r="AE34" s="170" t="str">
        <f>C34</f>
        <v>I.1.1.2</v>
      </c>
      <c r="AF34" s="171">
        <f t="shared" ref="AF34:BJ34" si="16">SUBTOTAL(9,AF36:AF39)</f>
        <v>0</v>
      </c>
      <c r="AG34" s="171">
        <f t="shared" si="16"/>
        <v>0</v>
      </c>
      <c r="AH34" s="171">
        <f t="shared" si="16"/>
        <v>0</v>
      </c>
      <c r="AI34" s="171">
        <f t="shared" si="16"/>
        <v>0</v>
      </c>
      <c r="AJ34" s="171">
        <f t="shared" si="16"/>
        <v>0</v>
      </c>
      <c r="AK34" s="171">
        <f t="shared" si="16"/>
        <v>0</v>
      </c>
      <c r="AL34" s="171">
        <f t="shared" si="16"/>
        <v>0</v>
      </c>
      <c r="AM34" s="171">
        <f t="shared" si="16"/>
        <v>0</v>
      </c>
      <c r="AN34" s="171">
        <f t="shared" si="16"/>
        <v>0</v>
      </c>
      <c r="AO34" s="171">
        <f t="shared" si="16"/>
        <v>0</v>
      </c>
      <c r="AP34" s="171">
        <f t="shared" si="16"/>
        <v>0</v>
      </c>
      <c r="AQ34" s="171">
        <f t="shared" si="16"/>
        <v>0</v>
      </c>
      <c r="AR34" s="171">
        <f t="shared" si="16"/>
        <v>0</v>
      </c>
      <c r="AS34" s="171">
        <f t="shared" si="16"/>
        <v>0</v>
      </c>
      <c r="AT34" s="171">
        <f t="shared" si="16"/>
        <v>0</v>
      </c>
      <c r="AU34" s="171">
        <f t="shared" si="16"/>
        <v>0</v>
      </c>
      <c r="AV34" s="171">
        <f t="shared" si="16"/>
        <v>0</v>
      </c>
      <c r="AW34" s="171">
        <f t="shared" si="16"/>
        <v>0</v>
      </c>
      <c r="AX34" s="171">
        <f t="shared" si="16"/>
        <v>0</v>
      </c>
      <c r="AY34" s="171">
        <f t="shared" si="16"/>
        <v>0</v>
      </c>
      <c r="AZ34" s="171">
        <f t="shared" si="16"/>
        <v>0</v>
      </c>
      <c r="BA34" s="171">
        <f t="shared" si="16"/>
        <v>0</v>
      </c>
      <c r="BB34" s="171">
        <f t="shared" si="16"/>
        <v>0</v>
      </c>
      <c r="BC34" s="171">
        <f t="shared" si="16"/>
        <v>0</v>
      </c>
      <c r="BD34" s="171">
        <f t="shared" si="16"/>
        <v>0</v>
      </c>
      <c r="BE34" s="171">
        <f t="shared" si="16"/>
        <v>0</v>
      </c>
      <c r="BF34" s="171">
        <f t="shared" si="16"/>
        <v>0</v>
      </c>
      <c r="BG34" s="171">
        <f t="shared" si="16"/>
        <v>0</v>
      </c>
      <c r="BH34" s="171">
        <f t="shared" si="16"/>
        <v>0</v>
      </c>
      <c r="BI34" s="171">
        <f t="shared" si="16"/>
        <v>0</v>
      </c>
      <c r="BJ34" s="171">
        <f t="shared" si="16"/>
        <v>0</v>
      </c>
      <c r="BK34" s="277"/>
    </row>
    <row r="35" spans="1:63" s="125" customFormat="1">
      <c r="A35" s="123"/>
      <c r="B35" s="123"/>
      <c r="C35" s="99"/>
      <c r="D35" s="331" t="s">
        <v>382</v>
      </c>
      <c r="E35" s="331" t="s">
        <v>405</v>
      </c>
      <c r="F35" s="331"/>
      <c r="G35" s="331">
        <v>185234.51472392699</v>
      </c>
      <c r="H35" s="100"/>
      <c r="I35" s="168"/>
      <c r="J35" s="171"/>
      <c r="K35" s="168"/>
      <c r="L35" s="169"/>
      <c r="M35" s="268"/>
      <c r="N35" s="171"/>
      <c r="O35" s="240"/>
      <c r="P35" s="240"/>
      <c r="Q35" s="171"/>
      <c r="R35" s="240"/>
      <c r="S35" s="240"/>
      <c r="T35" s="171"/>
      <c r="U35" s="240"/>
      <c r="V35" s="240"/>
      <c r="W35" s="171"/>
      <c r="X35" s="240"/>
      <c r="Y35" s="240"/>
      <c r="Z35" s="171"/>
      <c r="AA35" s="240"/>
      <c r="AB35" s="240"/>
      <c r="AC35" s="168"/>
      <c r="AD35" s="169"/>
      <c r="AE35" s="170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  <c r="BG35" s="171"/>
      <c r="BH35" s="171"/>
      <c r="BI35" s="171"/>
      <c r="BJ35" s="171"/>
      <c r="BK35" s="277"/>
    </row>
    <row r="36" spans="1:63">
      <c r="C36" s="101" t="s">
        <v>64</v>
      </c>
      <c r="D36" s="332" t="s">
        <v>382</v>
      </c>
      <c r="E36" s="332" t="s">
        <v>406</v>
      </c>
      <c r="F36" s="332" t="s">
        <v>407</v>
      </c>
      <c r="G36" s="332">
        <v>189810</v>
      </c>
      <c r="H36" s="338" t="s">
        <v>388</v>
      </c>
      <c r="I36" s="176">
        <f t="shared" ref="I36:I71" si="17">SUMIFS($N36:$AC36,$N$4:$AC$4,"W*")</f>
        <v>0</v>
      </c>
      <c r="J36" s="179">
        <f t="shared" ref="J36:J71" si="18">SUMIFS($N36:$AC36,$N$4:$AC$4,"F*")</f>
        <v>0</v>
      </c>
      <c r="K36" s="176">
        <v>25000000</v>
      </c>
      <c r="L36" s="177"/>
      <c r="M36" s="270"/>
      <c r="N36" s="179">
        <f t="shared" ref="N36:N71" si="19">SUMIFS($AF36:$BJ36,$AF$3:$BJ$3,N$3)</f>
        <v>0</v>
      </c>
      <c r="O36" s="241"/>
      <c r="P36" s="241">
        <v>25000000</v>
      </c>
      <c r="Q36" s="179">
        <f t="shared" ref="Q36:Q71" si="20">SUMIFS($AF36:$BJ36,$AF$3:$BJ$3,Q$3)</f>
        <v>0</v>
      </c>
      <c r="R36" s="241"/>
      <c r="S36" s="241"/>
      <c r="T36" s="179">
        <f t="shared" ref="T36:T71" si="21">SUMIFS($AF36:$BJ36,$AF$3:$BJ$3,T$3)</f>
        <v>0</v>
      </c>
      <c r="U36" s="241"/>
      <c r="V36" s="241"/>
      <c r="W36" s="179">
        <f t="shared" ref="W36:W71" si="22">SUMIFS($AF36:$BJ36,$AF$3:$BJ$3,W$3)</f>
        <v>0</v>
      </c>
      <c r="X36" s="241"/>
      <c r="Y36" s="241"/>
      <c r="Z36" s="179">
        <f t="shared" ref="Z36:Z71" si="23">SUMIFS($AF36:$BJ36,$AF$3:$BJ$3,Z$3)</f>
        <v>0</v>
      </c>
      <c r="AA36" s="241"/>
      <c r="AB36" s="241"/>
      <c r="AC36" s="176"/>
      <c r="AD36" s="177"/>
      <c r="AE36" s="178" t="str">
        <f t="shared" ref="AE36:AE65" si="24">C36</f>
        <v>I.1.1.2.1</v>
      </c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279"/>
    </row>
    <row r="37" spans="1:63">
      <c r="C37" s="101" t="s">
        <v>65</v>
      </c>
      <c r="D37" s="332"/>
      <c r="E37" s="332" t="s">
        <v>408</v>
      </c>
      <c r="F37" s="332" t="s">
        <v>409</v>
      </c>
      <c r="G37" s="332">
        <v>49049.079754601204</v>
      </c>
      <c r="H37" s="338" t="s">
        <v>389</v>
      </c>
      <c r="I37" s="176">
        <f t="shared" si="17"/>
        <v>0</v>
      </c>
      <c r="J37" s="179">
        <f t="shared" si="18"/>
        <v>0</v>
      </c>
      <c r="K37" s="176">
        <v>10000000</v>
      </c>
      <c r="L37" s="177"/>
      <c r="M37" s="270"/>
      <c r="N37" s="179">
        <f t="shared" si="19"/>
        <v>0</v>
      </c>
      <c r="O37" s="241"/>
      <c r="P37" s="241">
        <v>10000000</v>
      </c>
      <c r="Q37" s="179">
        <f t="shared" si="20"/>
        <v>0</v>
      </c>
      <c r="R37" s="241"/>
      <c r="S37" s="241"/>
      <c r="T37" s="179">
        <f t="shared" si="21"/>
        <v>0</v>
      </c>
      <c r="U37" s="241"/>
      <c r="V37" s="241"/>
      <c r="W37" s="179">
        <f t="shared" si="22"/>
        <v>0</v>
      </c>
      <c r="X37" s="241"/>
      <c r="Y37" s="241"/>
      <c r="Z37" s="179">
        <f t="shared" si="23"/>
        <v>0</v>
      </c>
      <c r="AA37" s="241"/>
      <c r="AB37" s="241"/>
      <c r="AC37" s="176"/>
      <c r="AD37" s="177"/>
      <c r="AE37" s="178" t="str">
        <f t="shared" si="24"/>
        <v>I.1.1.2.2</v>
      </c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279"/>
    </row>
    <row r="38" spans="1:63">
      <c r="C38" s="101" t="s">
        <v>66</v>
      </c>
      <c r="D38" s="332"/>
      <c r="E38" s="332" t="s">
        <v>410</v>
      </c>
      <c r="F38" s="332" t="s">
        <v>411</v>
      </c>
      <c r="G38" s="332">
        <v>1322974.696384121</v>
      </c>
      <c r="H38" s="338" t="s">
        <v>390</v>
      </c>
      <c r="I38" s="176">
        <f t="shared" si="17"/>
        <v>0</v>
      </c>
      <c r="J38" s="179">
        <f t="shared" si="18"/>
        <v>0</v>
      </c>
      <c r="K38" s="176">
        <v>17500000</v>
      </c>
      <c r="L38" s="177"/>
      <c r="M38" s="270"/>
      <c r="N38" s="179">
        <f t="shared" si="19"/>
        <v>0</v>
      </c>
      <c r="O38" s="241"/>
      <c r="P38" s="241">
        <v>17500000</v>
      </c>
      <c r="Q38" s="179">
        <f t="shared" si="20"/>
        <v>0</v>
      </c>
      <c r="R38" s="241"/>
      <c r="S38" s="241"/>
      <c r="T38" s="179">
        <f t="shared" si="21"/>
        <v>0</v>
      </c>
      <c r="U38" s="241"/>
      <c r="V38" s="241"/>
      <c r="W38" s="179">
        <f t="shared" si="22"/>
        <v>0</v>
      </c>
      <c r="X38" s="241"/>
      <c r="Y38" s="241"/>
      <c r="Z38" s="179">
        <f t="shared" si="23"/>
        <v>0</v>
      </c>
      <c r="AA38" s="241"/>
      <c r="AB38" s="241"/>
      <c r="AC38" s="176"/>
      <c r="AD38" s="177"/>
      <c r="AE38" s="178" t="str">
        <f t="shared" si="24"/>
        <v>I.1.1.2.3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279"/>
    </row>
    <row r="39" spans="1:63">
      <c r="C39" s="101" t="s">
        <v>67</v>
      </c>
      <c r="D39" s="332"/>
      <c r="E39" s="332" t="s">
        <v>412</v>
      </c>
      <c r="F39" s="332" t="s">
        <v>413</v>
      </c>
      <c r="G39" s="332">
        <v>867161.33531870099</v>
      </c>
      <c r="H39" s="338" t="s">
        <v>391</v>
      </c>
      <c r="I39" s="176">
        <f t="shared" si="17"/>
        <v>0</v>
      </c>
      <c r="J39" s="179">
        <f t="shared" si="18"/>
        <v>0</v>
      </c>
      <c r="K39" s="176">
        <v>7500000</v>
      </c>
      <c r="L39" s="177"/>
      <c r="M39" s="270"/>
      <c r="N39" s="179">
        <f t="shared" si="19"/>
        <v>0</v>
      </c>
      <c r="O39" s="241"/>
      <c r="P39" s="241">
        <v>7500000</v>
      </c>
      <c r="Q39" s="179">
        <f t="shared" si="20"/>
        <v>0</v>
      </c>
      <c r="R39" s="241"/>
      <c r="S39" s="241"/>
      <c r="T39" s="179">
        <f t="shared" si="21"/>
        <v>0</v>
      </c>
      <c r="U39" s="241"/>
      <c r="V39" s="241"/>
      <c r="W39" s="179">
        <f t="shared" si="22"/>
        <v>0</v>
      </c>
      <c r="X39" s="241"/>
      <c r="Y39" s="241"/>
      <c r="Z39" s="179">
        <f t="shared" si="23"/>
        <v>0</v>
      </c>
      <c r="AA39" s="241"/>
      <c r="AB39" s="241"/>
      <c r="AC39" s="176"/>
      <c r="AD39" s="177"/>
      <c r="AE39" s="178" t="str">
        <f t="shared" si="24"/>
        <v>I.1.1.2.4</v>
      </c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279"/>
    </row>
    <row r="40" spans="1:63">
      <c r="C40" s="101" t="s">
        <v>477</v>
      </c>
      <c r="D40" s="332"/>
      <c r="E40" s="332" t="s">
        <v>414</v>
      </c>
      <c r="F40" s="332" t="s">
        <v>415</v>
      </c>
      <c r="G40" s="332">
        <v>718930.99645853997</v>
      </c>
      <c r="H40" s="338" t="s">
        <v>393</v>
      </c>
      <c r="I40" s="176">
        <f t="shared" si="17"/>
        <v>0</v>
      </c>
      <c r="J40" s="179">
        <f t="shared" si="18"/>
        <v>0</v>
      </c>
      <c r="K40" s="176">
        <v>8000000</v>
      </c>
      <c r="L40" s="177"/>
      <c r="M40" s="270"/>
      <c r="N40" s="179">
        <f t="shared" si="19"/>
        <v>0</v>
      </c>
      <c r="O40" s="241"/>
      <c r="P40" s="241">
        <v>15000000</v>
      </c>
      <c r="Q40" s="179">
        <f t="shared" si="20"/>
        <v>0</v>
      </c>
      <c r="R40" s="241"/>
      <c r="S40" s="241"/>
      <c r="T40" s="179">
        <f t="shared" si="21"/>
        <v>0</v>
      </c>
      <c r="U40" s="241"/>
      <c r="V40" s="241"/>
      <c r="W40" s="179">
        <f t="shared" si="22"/>
        <v>0</v>
      </c>
      <c r="X40" s="241"/>
      <c r="Y40" s="241"/>
      <c r="Z40" s="179">
        <f t="shared" si="23"/>
        <v>0</v>
      </c>
      <c r="AA40" s="241"/>
      <c r="AB40" s="241"/>
      <c r="AC40" s="176"/>
      <c r="AD40" s="177"/>
      <c r="AE40" s="178" t="str">
        <f t="shared" si="24"/>
        <v>I.1.1.2.5</v>
      </c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279"/>
    </row>
    <row r="41" spans="1:63">
      <c r="C41" s="101" t="s">
        <v>478</v>
      </c>
      <c r="D41" s="332"/>
      <c r="E41" s="332" t="s">
        <v>416</v>
      </c>
      <c r="F41" s="332" t="s">
        <v>417</v>
      </c>
      <c r="G41" s="332">
        <v>193972.25806451601</v>
      </c>
      <c r="H41" s="338" t="s">
        <v>519</v>
      </c>
      <c r="I41" s="176">
        <f t="shared" si="17"/>
        <v>0</v>
      </c>
      <c r="J41" s="179">
        <f t="shared" si="18"/>
        <v>0</v>
      </c>
      <c r="K41" s="176">
        <v>15000000</v>
      </c>
      <c r="L41" s="177"/>
      <c r="M41" s="270"/>
      <c r="N41" s="179">
        <f t="shared" si="19"/>
        <v>0</v>
      </c>
      <c r="O41" s="241"/>
      <c r="P41" s="241">
        <v>12000000</v>
      </c>
      <c r="Q41" s="179">
        <f t="shared" si="20"/>
        <v>0</v>
      </c>
      <c r="R41" s="241"/>
      <c r="S41" s="241"/>
      <c r="T41" s="179">
        <f t="shared" si="21"/>
        <v>0</v>
      </c>
      <c r="U41" s="241"/>
      <c r="V41" s="241"/>
      <c r="W41" s="179">
        <f t="shared" si="22"/>
        <v>0</v>
      </c>
      <c r="X41" s="241"/>
      <c r="Y41" s="241"/>
      <c r="Z41" s="179">
        <f t="shared" si="23"/>
        <v>0</v>
      </c>
      <c r="AA41" s="241"/>
      <c r="AB41" s="241"/>
      <c r="AC41" s="176"/>
      <c r="AD41" s="177"/>
      <c r="AE41" s="178" t="str">
        <f t="shared" si="24"/>
        <v>I.1.1.2.6</v>
      </c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279"/>
    </row>
    <row r="42" spans="1:63">
      <c r="C42" s="101" t="s">
        <v>479</v>
      </c>
      <c r="D42" s="332"/>
      <c r="E42" s="332" t="s">
        <v>449</v>
      </c>
      <c r="F42" s="332" t="s">
        <v>450</v>
      </c>
      <c r="G42" s="332">
        <v>47618.709677419298</v>
      </c>
      <c r="H42" s="338" t="s">
        <v>520</v>
      </c>
      <c r="I42" s="176">
        <f t="shared" si="17"/>
        <v>0</v>
      </c>
      <c r="J42" s="179">
        <f t="shared" si="18"/>
        <v>0</v>
      </c>
      <c r="K42" s="176">
        <v>7500000</v>
      </c>
      <c r="L42" s="177"/>
      <c r="M42" s="270"/>
      <c r="N42" s="179">
        <f t="shared" si="19"/>
        <v>0</v>
      </c>
      <c r="O42" s="241"/>
      <c r="P42" s="241">
        <v>6000000</v>
      </c>
      <c r="Q42" s="179">
        <f t="shared" si="20"/>
        <v>0</v>
      </c>
      <c r="R42" s="241"/>
      <c r="S42" s="241"/>
      <c r="T42" s="179">
        <f t="shared" si="21"/>
        <v>0</v>
      </c>
      <c r="U42" s="241"/>
      <c r="V42" s="241"/>
      <c r="W42" s="179">
        <f t="shared" si="22"/>
        <v>0</v>
      </c>
      <c r="X42" s="241"/>
      <c r="Y42" s="241"/>
      <c r="Z42" s="179">
        <f t="shared" si="23"/>
        <v>0</v>
      </c>
      <c r="AA42" s="241"/>
      <c r="AB42" s="241"/>
      <c r="AC42" s="176"/>
      <c r="AD42" s="177"/>
      <c r="AE42" s="178" t="str">
        <f t="shared" si="24"/>
        <v>I.1.1.2.7</v>
      </c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279"/>
    </row>
    <row r="43" spans="1:63">
      <c r="C43" s="101" t="s">
        <v>480</v>
      </c>
      <c r="D43" s="332"/>
      <c r="E43" s="332" t="s">
        <v>414</v>
      </c>
      <c r="F43" s="332" t="s">
        <v>452</v>
      </c>
      <c r="G43" s="332">
        <v>612939.08206431998</v>
      </c>
      <c r="H43" s="114" t="s">
        <v>536</v>
      </c>
      <c r="I43" s="176">
        <f t="shared" si="17"/>
        <v>0</v>
      </c>
      <c r="J43" s="179">
        <f t="shared" si="18"/>
        <v>0</v>
      </c>
      <c r="K43" s="176">
        <v>7500000</v>
      </c>
      <c r="L43" s="177"/>
      <c r="M43" s="270"/>
      <c r="N43" s="179">
        <f t="shared" si="19"/>
        <v>0</v>
      </c>
      <c r="O43" s="241"/>
      <c r="P43" s="241">
        <v>12500000</v>
      </c>
      <c r="Q43" s="179">
        <f t="shared" si="20"/>
        <v>0</v>
      </c>
      <c r="R43" s="241"/>
      <c r="S43" s="241"/>
      <c r="T43" s="179">
        <f t="shared" si="21"/>
        <v>0</v>
      </c>
      <c r="U43" s="241"/>
      <c r="V43" s="241"/>
      <c r="W43" s="179">
        <f t="shared" si="22"/>
        <v>0</v>
      </c>
      <c r="X43" s="241"/>
      <c r="Y43" s="241"/>
      <c r="Z43" s="179">
        <f t="shared" si="23"/>
        <v>0</v>
      </c>
      <c r="AA43" s="241"/>
      <c r="AB43" s="241"/>
      <c r="AC43" s="176"/>
      <c r="AD43" s="177"/>
      <c r="AE43" s="178" t="str">
        <f t="shared" si="24"/>
        <v>I.1.1.2.8</v>
      </c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279"/>
    </row>
    <row r="44" spans="1:63">
      <c r="C44" s="101" t="s">
        <v>481</v>
      </c>
      <c r="D44" s="332"/>
      <c r="E44" s="332" t="s">
        <v>454</v>
      </c>
      <c r="F44" s="332" t="s">
        <v>452</v>
      </c>
      <c r="G44" s="332">
        <v>407187.146440154</v>
      </c>
      <c r="H44" s="114" t="s">
        <v>537</v>
      </c>
      <c r="I44" s="176">
        <f t="shared" si="17"/>
        <v>0</v>
      </c>
      <c r="J44" s="179">
        <f t="shared" si="18"/>
        <v>0</v>
      </c>
      <c r="K44" s="176">
        <v>7500000</v>
      </c>
      <c r="L44" s="177"/>
      <c r="M44" s="270"/>
      <c r="N44" s="179">
        <f t="shared" si="19"/>
        <v>0</v>
      </c>
      <c r="O44" s="241"/>
      <c r="P44" s="241">
        <v>12500000</v>
      </c>
      <c r="Q44" s="179">
        <f t="shared" si="20"/>
        <v>0</v>
      </c>
      <c r="R44" s="241"/>
      <c r="S44" s="241"/>
      <c r="T44" s="179">
        <f t="shared" si="21"/>
        <v>0</v>
      </c>
      <c r="U44" s="241"/>
      <c r="V44" s="241"/>
      <c r="W44" s="179">
        <f t="shared" si="22"/>
        <v>0</v>
      </c>
      <c r="X44" s="241"/>
      <c r="Y44" s="241"/>
      <c r="Z44" s="179">
        <f t="shared" si="23"/>
        <v>0</v>
      </c>
      <c r="AA44" s="241"/>
      <c r="AB44" s="241"/>
      <c r="AC44" s="176"/>
      <c r="AD44" s="177"/>
      <c r="AE44" s="178" t="str">
        <f t="shared" si="24"/>
        <v>I.1.1.2.9</v>
      </c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279"/>
    </row>
    <row r="45" spans="1:63">
      <c r="C45" s="101" t="s">
        <v>482</v>
      </c>
      <c r="D45" s="332"/>
      <c r="E45" s="332" t="s">
        <v>456</v>
      </c>
      <c r="F45" s="332" t="s">
        <v>457</v>
      </c>
      <c r="G45" s="332">
        <v>13758.262296708101</v>
      </c>
      <c r="H45" s="114" t="s">
        <v>538</v>
      </c>
      <c r="I45" s="176">
        <f t="shared" si="17"/>
        <v>0</v>
      </c>
      <c r="J45" s="179">
        <f t="shared" si="18"/>
        <v>0</v>
      </c>
      <c r="K45" s="176">
        <v>7500000</v>
      </c>
      <c r="L45" s="177"/>
      <c r="M45" s="270"/>
      <c r="N45" s="179">
        <f t="shared" si="19"/>
        <v>0</v>
      </c>
      <c r="O45" s="241"/>
      <c r="P45" s="241">
        <v>12500000</v>
      </c>
      <c r="Q45" s="179">
        <f t="shared" si="20"/>
        <v>0</v>
      </c>
      <c r="R45" s="241"/>
      <c r="S45" s="241"/>
      <c r="T45" s="179">
        <f t="shared" si="21"/>
        <v>0</v>
      </c>
      <c r="U45" s="241"/>
      <c r="V45" s="241"/>
      <c r="W45" s="179">
        <f t="shared" si="22"/>
        <v>0</v>
      </c>
      <c r="X45" s="241"/>
      <c r="Y45" s="241"/>
      <c r="Z45" s="179">
        <f t="shared" si="23"/>
        <v>0</v>
      </c>
      <c r="AA45" s="241"/>
      <c r="AB45" s="241"/>
      <c r="AC45" s="176"/>
      <c r="AD45" s="177"/>
      <c r="AE45" s="178" t="str">
        <f t="shared" si="24"/>
        <v>I.1.1.2.10</v>
      </c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279"/>
    </row>
    <row r="46" spans="1:63">
      <c r="C46" s="101" t="s">
        <v>483</v>
      </c>
      <c r="D46" s="332"/>
      <c r="E46" s="332" t="s">
        <v>459</v>
      </c>
      <c r="F46" s="332" t="s">
        <v>460</v>
      </c>
      <c r="G46" s="332">
        <v>21722.373612611002</v>
      </c>
      <c r="H46" s="114" t="s">
        <v>539</v>
      </c>
      <c r="I46" s="176">
        <f t="shared" si="17"/>
        <v>0</v>
      </c>
      <c r="J46" s="179">
        <f t="shared" si="18"/>
        <v>0</v>
      </c>
      <c r="K46" s="176">
        <v>7500000</v>
      </c>
      <c r="L46" s="177"/>
      <c r="M46" s="270"/>
      <c r="N46" s="179">
        <f t="shared" si="19"/>
        <v>0</v>
      </c>
      <c r="O46" s="241"/>
      <c r="P46" s="241">
        <v>8000000</v>
      </c>
      <c r="Q46" s="179">
        <f t="shared" si="20"/>
        <v>0</v>
      </c>
      <c r="R46" s="241"/>
      <c r="S46" s="241"/>
      <c r="T46" s="179">
        <f t="shared" si="21"/>
        <v>0</v>
      </c>
      <c r="U46" s="241"/>
      <c r="V46" s="241"/>
      <c r="W46" s="179">
        <f t="shared" si="22"/>
        <v>0</v>
      </c>
      <c r="X46" s="241"/>
      <c r="Y46" s="241"/>
      <c r="Z46" s="179">
        <f t="shared" si="23"/>
        <v>0</v>
      </c>
      <c r="AA46" s="241"/>
      <c r="AB46" s="241"/>
      <c r="AC46" s="176"/>
      <c r="AD46" s="177"/>
      <c r="AE46" s="178" t="str">
        <f t="shared" si="24"/>
        <v>I.1.1.2.11</v>
      </c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279"/>
    </row>
    <row r="47" spans="1:63">
      <c r="C47" s="101" t="s">
        <v>484</v>
      </c>
      <c r="D47" s="332"/>
      <c r="E47" s="332" t="s">
        <v>462</v>
      </c>
      <c r="F47" s="332" t="s">
        <v>463</v>
      </c>
      <c r="G47" s="332">
        <v>346141.20483015903</v>
      </c>
      <c r="H47" s="114" t="s">
        <v>540</v>
      </c>
      <c r="I47" s="176">
        <f t="shared" si="17"/>
        <v>0</v>
      </c>
      <c r="J47" s="179">
        <f t="shared" si="18"/>
        <v>0</v>
      </c>
      <c r="K47" s="176">
        <v>8100000</v>
      </c>
      <c r="L47" s="177"/>
      <c r="M47" s="270"/>
      <c r="N47" s="179">
        <f t="shared" si="19"/>
        <v>0</v>
      </c>
      <c r="O47" s="241"/>
      <c r="P47" s="241">
        <v>5000000</v>
      </c>
      <c r="Q47" s="179">
        <f t="shared" si="20"/>
        <v>0</v>
      </c>
      <c r="R47" s="241"/>
      <c r="S47" s="241"/>
      <c r="T47" s="179">
        <f t="shared" si="21"/>
        <v>0</v>
      </c>
      <c r="U47" s="241"/>
      <c r="V47" s="241"/>
      <c r="W47" s="179">
        <f t="shared" si="22"/>
        <v>0</v>
      </c>
      <c r="X47" s="241"/>
      <c r="Y47" s="241"/>
      <c r="Z47" s="179">
        <f t="shared" si="23"/>
        <v>0</v>
      </c>
      <c r="AA47" s="241"/>
      <c r="AB47" s="241"/>
      <c r="AC47" s="176"/>
      <c r="AD47" s="177"/>
      <c r="AE47" s="178" t="str">
        <f t="shared" si="24"/>
        <v>I.1.1.2.12</v>
      </c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279"/>
    </row>
    <row r="48" spans="1:63">
      <c r="C48" s="101" t="s">
        <v>485</v>
      </c>
      <c r="D48" s="332"/>
      <c r="E48" s="332"/>
      <c r="F48" s="332" t="s">
        <v>418</v>
      </c>
      <c r="G48" s="332">
        <v>706606.86971679504</v>
      </c>
      <c r="H48" s="114" t="s">
        <v>451</v>
      </c>
      <c r="I48" s="176">
        <f t="shared" si="17"/>
        <v>0</v>
      </c>
      <c r="J48" s="179">
        <f t="shared" si="18"/>
        <v>0</v>
      </c>
      <c r="K48" s="176">
        <v>9953640</v>
      </c>
      <c r="L48" s="177"/>
      <c r="M48" s="270"/>
      <c r="N48" s="179">
        <f t="shared" si="19"/>
        <v>0</v>
      </c>
      <c r="O48" s="241"/>
      <c r="P48" s="241">
        <v>7500000</v>
      </c>
      <c r="Q48" s="179">
        <f t="shared" si="20"/>
        <v>0</v>
      </c>
      <c r="R48" s="241"/>
      <c r="S48" s="241"/>
      <c r="T48" s="179">
        <f t="shared" si="21"/>
        <v>0</v>
      </c>
      <c r="U48" s="241"/>
      <c r="V48" s="241"/>
      <c r="W48" s="179">
        <f t="shared" si="22"/>
        <v>0</v>
      </c>
      <c r="X48" s="241"/>
      <c r="Y48" s="241"/>
      <c r="Z48" s="179">
        <f t="shared" si="23"/>
        <v>0</v>
      </c>
      <c r="AA48" s="241"/>
      <c r="AB48" s="241"/>
      <c r="AC48" s="176"/>
      <c r="AD48" s="177"/>
      <c r="AE48" s="178" t="str">
        <f t="shared" si="24"/>
        <v>I.1.1.2.13</v>
      </c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279"/>
    </row>
    <row r="49" spans="3:63">
      <c r="C49" s="101" t="s">
        <v>486</v>
      </c>
      <c r="D49" s="332"/>
      <c r="E49" s="332"/>
      <c r="F49" s="332" t="s">
        <v>419</v>
      </c>
      <c r="G49" s="332">
        <v>36319.354838709703</v>
      </c>
      <c r="H49" s="114" t="s">
        <v>453</v>
      </c>
      <c r="I49" s="176">
        <f t="shared" si="17"/>
        <v>0</v>
      </c>
      <c r="J49" s="179">
        <f t="shared" si="18"/>
        <v>0</v>
      </c>
      <c r="K49" s="176">
        <v>2211152.666666985</v>
      </c>
      <c r="L49" s="177"/>
      <c r="M49" s="270"/>
      <c r="N49" s="179">
        <f t="shared" si="19"/>
        <v>0</v>
      </c>
      <c r="O49" s="241"/>
      <c r="P49" s="241">
        <v>7500000</v>
      </c>
      <c r="Q49" s="179">
        <f t="shared" si="20"/>
        <v>0</v>
      </c>
      <c r="R49" s="241"/>
      <c r="S49" s="241"/>
      <c r="T49" s="179">
        <f t="shared" si="21"/>
        <v>0</v>
      </c>
      <c r="U49" s="241"/>
      <c r="V49" s="241"/>
      <c r="W49" s="179">
        <f t="shared" si="22"/>
        <v>0</v>
      </c>
      <c r="X49" s="241"/>
      <c r="Y49" s="241"/>
      <c r="Z49" s="179">
        <f t="shared" si="23"/>
        <v>0</v>
      </c>
      <c r="AA49" s="241"/>
      <c r="AB49" s="241"/>
      <c r="AC49" s="176"/>
      <c r="AD49" s="177"/>
      <c r="AE49" s="178" t="str">
        <f t="shared" si="24"/>
        <v>I.1.1.2.14</v>
      </c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  <c r="BG49" s="179"/>
      <c r="BH49" s="179"/>
      <c r="BI49" s="179"/>
      <c r="BJ49" s="179"/>
      <c r="BK49" s="279"/>
    </row>
    <row r="50" spans="3:63">
      <c r="C50" s="101" t="s">
        <v>487</v>
      </c>
      <c r="D50" s="332"/>
      <c r="E50" s="332"/>
      <c r="F50" s="332" t="s">
        <v>420</v>
      </c>
      <c r="G50" s="332">
        <v>177561.29032258099</v>
      </c>
      <c r="H50" s="114" t="s">
        <v>455</v>
      </c>
      <c r="I50" s="176">
        <f t="shared" si="17"/>
        <v>0</v>
      </c>
      <c r="J50" s="179">
        <f t="shared" si="18"/>
        <v>0</v>
      </c>
      <c r="K50" s="176">
        <v>5457693.333333333</v>
      </c>
      <c r="L50" s="177"/>
      <c r="M50" s="270"/>
      <c r="N50" s="179">
        <f t="shared" si="19"/>
        <v>0</v>
      </c>
      <c r="O50" s="241"/>
      <c r="P50" s="241">
        <v>7500000</v>
      </c>
      <c r="Q50" s="179">
        <f t="shared" si="20"/>
        <v>0</v>
      </c>
      <c r="R50" s="241"/>
      <c r="S50" s="241"/>
      <c r="T50" s="179">
        <f t="shared" si="21"/>
        <v>0</v>
      </c>
      <c r="U50" s="241"/>
      <c r="V50" s="241"/>
      <c r="W50" s="179">
        <f t="shared" si="22"/>
        <v>0</v>
      </c>
      <c r="X50" s="241"/>
      <c r="Y50" s="241"/>
      <c r="Z50" s="179">
        <f t="shared" si="23"/>
        <v>0</v>
      </c>
      <c r="AA50" s="241"/>
      <c r="AB50" s="241"/>
      <c r="AC50" s="176"/>
      <c r="AD50" s="177"/>
      <c r="AE50" s="178" t="str">
        <f t="shared" si="24"/>
        <v>I.1.1.2.15</v>
      </c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279"/>
    </row>
    <row r="51" spans="3:63">
      <c r="C51" s="101" t="s">
        <v>488</v>
      </c>
      <c r="D51" s="332"/>
      <c r="E51" s="332"/>
      <c r="F51" s="332" t="s">
        <v>396</v>
      </c>
      <c r="G51" s="332">
        <v>43897.993548387101</v>
      </c>
      <c r="H51" s="114" t="s">
        <v>458</v>
      </c>
      <c r="I51" s="176">
        <f t="shared" si="17"/>
        <v>0</v>
      </c>
      <c r="J51" s="179">
        <f t="shared" si="18"/>
        <v>0</v>
      </c>
      <c r="K51" s="176">
        <v>666666.66666666663</v>
      </c>
      <c r="L51" s="177"/>
      <c r="M51" s="270"/>
      <c r="N51" s="179">
        <f t="shared" si="19"/>
        <v>0</v>
      </c>
      <c r="O51" s="241"/>
      <c r="P51" s="241">
        <v>7500000</v>
      </c>
      <c r="Q51" s="179">
        <f t="shared" si="20"/>
        <v>0</v>
      </c>
      <c r="R51" s="241"/>
      <c r="S51" s="241"/>
      <c r="T51" s="179">
        <f t="shared" si="21"/>
        <v>0</v>
      </c>
      <c r="U51" s="241"/>
      <c r="V51" s="241"/>
      <c r="W51" s="179">
        <f t="shared" si="22"/>
        <v>0</v>
      </c>
      <c r="X51" s="241"/>
      <c r="Y51" s="241"/>
      <c r="Z51" s="179">
        <f t="shared" si="23"/>
        <v>0</v>
      </c>
      <c r="AA51" s="241"/>
      <c r="AB51" s="241"/>
      <c r="AC51" s="176"/>
      <c r="AD51" s="177"/>
      <c r="AE51" s="178" t="str">
        <f t="shared" si="24"/>
        <v>I.1.1.2.16</v>
      </c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279"/>
    </row>
    <row r="52" spans="3:63">
      <c r="C52" s="101" t="s">
        <v>489</v>
      </c>
      <c r="D52" s="332"/>
      <c r="E52" s="332" t="s">
        <v>421</v>
      </c>
      <c r="F52" s="332" t="s">
        <v>105</v>
      </c>
      <c r="G52" s="332">
        <v>40850.934193548397</v>
      </c>
      <c r="H52" s="114" t="s">
        <v>461</v>
      </c>
      <c r="I52" s="176">
        <f t="shared" si="17"/>
        <v>0</v>
      </c>
      <c r="J52" s="179">
        <f t="shared" si="18"/>
        <v>0</v>
      </c>
      <c r="K52" s="176">
        <v>666666.66666666663</v>
      </c>
      <c r="L52" s="177"/>
      <c r="M52" s="270"/>
      <c r="N52" s="179">
        <f t="shared" si="19"/>
        <v>0</v>
      </c>
      <c r="O52" s="241"/>
      <c r="P52" s="241">
        <v>7500000</v>
      </c>
      <c r="Q52" s="179">
        <f t="shared" si="20"/>
        <v>0</v>
      </c>
      <c r="R52" s="241"/>
      <c r="S52" s="241"/>
      <c r="T52" s="179">
        <f t="shared" si="21"/>
        <v>0</v>
      </c>
      <c r="U52" s="241"/>
      <c r="V52" s="241"/>
      <c r="W52" s="179">
        <f t="shared" si="22"/>
        <v>0</v>
      </c>
      <c r="X52" s="241"/>
      <c r="Y52" s="241"/>
      <c r="Z52" s="179">
        <f t="shared" si="23"/>
        <v>0</v>
      </c>
      <c r="AA52" s="241"/>
      <c r="AB52" s="241"/>
      <c r="AC52" s="176"/>
      <c r="AD52" s="177"/>
      <c r="AE52" s="178" t="str">
        <f t="shared" si="24"/>
        <v>I.1.1.2.17</v>
      </c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279"/>
    </row>
    <row r="53" spans="3:63">
      <c r="C53" s="101" t="s">
        <v>490</v>
      </c>
      <c r="D53" s="332"/>
      <c r="E53" s="332" t="s">
        <v>422</v>
      </c>
      <c r="F53" s="332" t="s">
        <v>397</v>
      </c>
      <c r="G53" s="332">
        <v>34301.612903225803</v>
      </c>
      <c r="H53" s="114" t="s">
        <v>521</v>
      </c>
      <c r="I53" s="176">
        <f t="shared" si="17"/>
        <v>0</v>
      </c>
      <c r="J53" s="179">
        <f t="shared" si="18"/>
        <v>0</v>
      </c>
      <c r="K53" s="176">
        <v>150000000</v>
      </c>
      <c r="L53" s="177"/>
      <c r="M53" s="270"/>
      <c r="N53" s="179">
        <f t="shared" si="19"/>
        <v>0</v>
      </c>
      <c r="O53" s="241"/>
      <c r="P53" s="241">
        <v>8100000</v>
      </c>
      <c r="Q53" s="179">
        <f t="shared" si="20"/>
        <v>0</v>
      </c>
      <c r="R53" s="241"/>
      <c r="S53" s="241"/>
      <c r="T53" s="179">
        <f t="shared" si="21"/>
        <v>0</v>
      </c>
      <c r="U53" s="241"/>
      <c r="V53" s="241"/>
      <c r="W53" s="179">
        <f t="shared" si="22"/>
        <v>0</v>
      </c>
      <c r="X53" s="241"/>
      <c r="Y53" s="241"/>
      <c r="Z53" s="179">
        <f t="shared" si="23"/>
        <v>0</v>
      </c>
      <c r="AA53" s="241"/>
      <c r="AB53" s="241"/>
      <c r="AC53" s="176"/>
      <c r="AD53" s="177"/>
      <c r="AE53" s="178" t="str">
        <f t="shared" si="24"/>
        <v>I.1.1.2.18</v>
      </c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279"/>
    </row>
    <row r="54" spans="3:63">
      <c r="C54" s="101" t="s">
        <v>491</v>
      </c>
      <c r="D54" s="332"/>
      <c r="E54" s="332" t="s">
        <v>423</v>
      </c>
      <c r="F54" s="332" t="s">
        <v>466</v>
      </c>
      <c r="G54" s="332">
        <v>34301.612903225803</v>
      </c>
      <c r="H54" s="114" t="s">
        <v>464</v>
      </c>
      <c r="I54" s="176">
        <f t="shared" si="17"/>
        <v>0</v>
      </c>
      <c r="J54" s="179">
        <f t="shared" si="18"/>
        <v>0</v>
      </c>
      <c r="K54" s="176">
        <v>10000000</v>
      </c>
      <c r="L54" s="177"/>
      <c r="M54" s="270"/>
      <c r="N54" s="179">
        <f t="shared" si="19"/>
        <v>0</v>
      </c>
      <c r="O54" s="241"/>
      <c r="P54" s="241">
        <v>8100000</v>
      </c>
      <c r="Q54" s="179">
        <f t="shared" si="20"/>
        <v>0</v>
      </c>
      <c r="R54" s="241"/>
      <c r="S54" s="241"/>
      <c r="T54" s="179">
        <f t="shared" si="21"/>
        <v>0</v>
      </c>
      <c r="U54" s="241"/>
      <c r="V54" s="241"/>
      <c r="W54" s="179">
        <f t="shared" si="22"/>
        <v>0</v>
      </c>
      <c r="X54" s="241"/>
      <c r="Y54" s="241"/>
      <c r="Z54" s="179">
        <f t="shared" si="23"/>
        <v>0</v>
      </c>
      <c r="AA54" s="241"/>
      <c r="AB54" s="241"/>
      <c r="AC54" s="176"/>
      <c r="AD54" s="177"/>
      <c r="AE54" s="178" t="str">
        <f t="shared" si="24"/>
        <v>I.1.1.2.19</v>
      </c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279"/>
    </row>
    <row r="55" spans="3:63">
      <c r="C55" s="101" t="s">
        <v>492</v>
      </c>
      <c r="D55" s="332"/>
      <c r="E55" s="332" t="s">
        <v>524</v>
      </c>
      <c r="F55" s="332" t="s">
        <v>33</v>
      </c>
      <c r="G55" s="332">
        <v>40354.838709677402</v>
      </c>
      <c r="H55" s="114" t="s">
        <v>541</v>
      </c>
      <c r="I55" s="176">
        <f t="shared" si="17"/>
        <v>0</v>
      </c>
      <c r="J55" s="179">
        <f t="shared" si="18"/>
        <v>0</v>
      </c>
      <c r="K55" s="176">
        <v>666666.66666666663</v>
      </c>
      <c r="L55" s="177"/>
      <c r="M55" s="270"/>
      <c r="N55" s="179">
        <f t="shared" si="19"/>
        <v>0</v>
      </c>
      <c r="O55" s="241"/>
      <c r="P55" s="241">
        <v>5000000</v>
      </c>
      <c r="Q55" s="179">
        <f t="shared" si="20"/>
        <v>0</v>
      </c>
      <c r="R55" s="241"/>
      <c r="S55" s="241"/>
      <c r="T55" s="179">
        <f t="shared" si="21"/>
        <v>0</v>
      </c>
      <c r="U55" s="241"/>
      <c r="V55" s="241"/>
      <c r="W55" s="179">
        <f t="shared" si="22"/>
        <v>0</v>
      </c>
      <c r="X55" s="241"/>
      <c r="Y55" s="241"/>
      <c r="Z55" s="179">
        <f t="shared" si="23"/>
        <v>0</v>
      </c>
      <c r="AA55" s="241"/>
      <c r="AB55" s="241"/>
      <c r="AC55" s="176"/>
      <c r="AD55" s="177"/>
      <c r="AE55" s="178" t="str">
        <f t="shared" si="24"/>
        <v>I.1.1.2.20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279"/>
    </row>
    <row r="56" spans="3:63">
      <c r="C56" s="101" t="s">
        <v>493</v>
      </c>
      <c r="D56" s="332"/>
      <c r="E56" s="332" t="s">
        <v>424</v>
      </c>
      <c r="F56" s="332" t="s">
        <v>398</v>
      </c>
      <c r="G56" s="332"/>
      <c r="H56" s="114" t="s">
        <v>394</v>
      </c>
      <c r="I56" s="176">
        <f t="shared" si="17"/>
        <v>0</v>
      </c>
      <c r="J56" s="179">
        <f t="shared" si="18"/>
        <v>0</v>
      </c>
      <c r="K56" s="176">
        <v>23100000</v>
      </c>
      <c r="L56" s="177"/>
      <c r="M56" s="270"/>
      <c r="N56" s="179">
        <f t="shared" si="19"/>
        <v>0</v>
      </c>
      <c r="O56" s="241"/>
      <c r="P56" s="241">
        <v>15650280</v>
      </c>
      <c r="Q56" s="179">
        <f t="shared" si="20"/>
        <v>0</v>
      </c>
      <c r="R56" s="241"/>
      <c r="S56" s="241"/>
      <c r="T56" s="179">
        <f t="shared" si="21"/>
        <v>0</v>
      </c>
      <c r="U56" s="241"/>
      <c r="V56" s="241"/>
      <c r="W56" s="179">
        <f t="shared" si="22"/>
        <v>0</v>
      </c>
      <c r="X56" s="241"/>
      <c r="Y56" s="241"/>
      <c r="Z56" s="179">
        <f t="shared" si="23"/>
        <v>0</v>
      </c>
      <c r="AA56" s="241"/>
      <c r="AB56" s="241"/>
      <c r="AC56" s="176"/>
      <c r="AD56" s="177"/>
      <c r="AE56" s="178" t="str">
        <f t="shared" si="24"/>
        <v>I.1.1.2.21</v>
      </c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279"/>
    </row>
    <row r="57" spans="3:63">
      <c r="C57" s="101" t="s">
        <v>494</v>
      </c>
      <c r="D57" s="332"/>
      <c r="E57" s="332" t="s">
        <v>425</v>
      </c>
      <c r="F57" s="332" t="s">
        <v>399</v>
      </c>
      <c r="G57" s="332"/>
      <c r="H57" s="114" t="s">
        <v>395</v>
      </c>
      <c r="I57" s="176">
        <f t="shared" si="17"/>
        <v>0</v>
      </c>
      <c r="J57" s="179">
        <f t="shared" si="18"/>
        <v>0</v>
      </c>
      <c r="K57" s="176">
        <v>10000000</v>
      </c>
      <c r="L57" s="177"/>
      <c r="M57" s="270"/>
      <c r="N57" s="179">
        <f t="shared" si="19"/>
        <v>0</v>
      </c>
      <c r="O57" s="241"/>
      <c r="P57" s="241">
        <v>2211152.666666985</v>
      </c>
      <c r="Q57" s="179">
        <f t="shared" si="20"/>
        <v>0</v>
      </c>
      <c r="R57" s="241"/>
      <c r="S57" s="241"/>
      <c r="T57" s="179">
        <f t="shared" si="21"/>
        <v>0</v>
      </c>
      <c r="U57" s="241"/>
      <c r="V57" s="241"/>
      <c r="W57" s="179">
        <f t="shared" si="22"/>
        <v>0</v>
      </c>
      <c r="X57" s="241"/>
      <c r="Y57" s="241"/>
      <c r="Z57" s="179">
        <f t="shared" si="23"/>
        <v>0</v>
      </c>
      <c r="AA57" s="241"/>
      <c r="AB57" s="241"/>
      <c r="AC57" s="176"/>
      <c r="AD57" s="177"/>
      <c r="AE57" s="178" t="str">
        <f t="shared" si="24"/>
        <v>I.1.1.2.22</v>
      </c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279"/>
    </row>
    <row r="58" spans="3:63">
      <c r="C58" s="101" t="s">
        <v>495</v>
      </c>
      <c r="D58" s="332"/>
      <c r="E58" s="332" t="s">
        <v>426</v>
      </c>
      <c r="F58" s="332" t="s">
        <v>400</v>
      </c>
      <c r="G58" s="332"/>
      <c r="H58" s="114" t="s">
        <v>396</v>
      </c>
      <c r="I58" s="176">
        <f t="shared" si="17"/>
        <v>0</v>
      </c>
      <c r="J58" s="179">
        <f t="shared" si="18"/>
        <v>0</v>
      </c>
      <c r="K58" s="176">
        <v>20000000</v>
      </c>
      <c r="L58" s="177"/>
      <c r="M58" s="270"/>
      <c r="N58" s="179">
        <f t="shared" si="19"/>
        <v>0</v>
      </c>
      <c r="O58" s="241"/>
      <c r="P58" s="241">
        <v>6032693.333333333</v>
      </c>
      <c r="Q58" s="179">
        <f t="shared" si="20"/>
        <v>0</v>
      </c>
      <c r="R58" s="241"/>
      <c r="S58" s="241"/>
      <c r="T58" s="179">
        <f t="shared" si="21"/>
        <v>0</v>
      </c>
      <c r="U58" s="241"/>
      <c r="V58" s="241"/>
      <c r="W58" s="179">
        <f t="shared" si="22"/>
        <v>0</v>
      </c>
      <c r="X58" s="241"/>
      <c r="Y58" s="241"/>
      <c r="Z58" s="179">
        <f t="shared" si="23"/>
        <v>0</v>
      </c>
      <c r="AA58" s="241"/>
      <c r="AB58" s="241"/>
      <c r="AC58" s="176"/>
      <c r="AD58" s="177"/>
      <c r="AE58" s="178" t="str">
        <f t="shared" si="24"/>
        <v>I.1.1.2.23</v>
      </c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279"/>
    </row>
    <row r="59" spans="3:63">
      <c r="C59" s="101" t="s">
        <v>496</v>
      </c>
      <c r="D59" s="332"/>
      <c r="E59" s="332" t="s">
        <v>427</v>
      </c>
      <c r="F59" s="332" t="s">
        <v>401</v>
      </c>
      <c r="G59" s="332">
        <v>613.49693251533745</v>
      </c>
      <c r="H59" s="114" t="s">
        <v>105</v>
      </c>
      <c r="I59" s="176">
        <f t="shared" si="17"/>
        <v>0</v>
      </c>
      <c r="J59" s="179">
        <f t="shared" si="18"/>
        <v>0</v>
      </c>
      <c r="K59" s="176">
        <v>15357142.857142856</v>
      </c>
      <c r="L59" s="177"/>
      <c r="M59" s="270"/>
      <c r="N59" s="179">
        <f t="shared" si="19"/>
        <v>0</v>
      </c>
      <c r="O59" s="241"/>
      <c r="P59" s="241">
        <v>666666.66666666663</v>
      </c>
      <c r="Q59" s="179">
        <f t="shared" si="20"/>
        <v>0</v>
      </c>
      <c r="R59" s="241"/>
      <c r="S59" s="241"/>
      <c r="T59" s="179">
        <f t="shared" si="21"/>
        <v>0</v>
      </c>
      <c r="U59" s="241"/>
      <c r="V59" s="241"/>
      <c r="W59" s="179">
        <f t="shared" si="22"/>
        <v>0</v>
      </c>
      <c r="X59" s="241"/>
      <c r="Y59" s="241"/>
      <c r="Z59" s="179">
        <f t="shared" si="23"/>
        <v>0</v>
      </c>
      <c r="AA59" s="241"/>
      <c r="AB59" s="241"/>
      <c r="AC59" s="176"/>
      <c r="AD59" s="177"/>
      <c r="AE59" s="178" t="str">
        <f t="shared" si="24"/>
        <v>I.1.1.2.24</v>
      </c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279"/>
    </row>
    <row r="60" spans="3:63">
      <c r="C60" s="101" t="s">
        <v>497</v>
      </c>
      <c r="D60" s="332"/>
      <c r="E60" s="332" t="s">
        <v>467</v>
      </c>
      <c r="F60" s="332" t="s">
        <v>468</v>
      </c>
      <c r="G60" s="332">
        <v>613.49693251533745</v>
      </c>
      <c r="H60" s="114" t="s">
        <v>397</v>
      </c>
      <c r="I60" s="176">
        <f t="shared" si="17"/>
        <v>0</v>
      </c>
      <c r="J60" s="179">
        <f t="shared" si="18"/>
        <v>0</v>
      </c>
      <c r="K60" s="176">
        <v>8142857.1428571427</v>
      </c>
      <c r="L60" s="177"/>
      <c r="M60" s="270"/>
      <c r="N60" s="179">
        <f t="shared" si="19"/>
        <v>0</v>
      </c>
      <c r="O60" s="241"/>
      <c r="P60" s="241">
        <v>666666.66666666663</v>
      </c>
      <c r="Q60" s="179">
        <f t="shared" si="20"/>
        <v>0</v>
      </c>
      <c r="R60" s="241"/>
      <c r="S60" s="241"/>
      <c r="T60" s="179">
        <f t="shared" si="21"/>
        <v>0</v>
      </c>
      <c r="U60" s="241"/>
      <c r="V60" s="241"/>
      <c r="W60" s="179">
        <f t="shared" si="22"/>
        <v>0</v>
      </c>
      <c r="X60" s="241"/>
      <c r="Y60" s="241"/>
      <c r="Z60" s="179">
        <f t="shared" si="23"/>
        <v>0</v>
      </c>
      <c r="AA60" s="241"/>
      <c r="AB60" s="241"/>
      <c r="AC60" s="176"/>
      <c r="AD60" s="177"/>
      <c r="AE60" s="178" t="str">
        <f t="shared" si="24"/>
        <v>I.1.1.2.25</v>
      </c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279"/>
    </row>
    <row r="61" spans="3:63">
      <c r="C61" s="101" t="s">
        <v>498</v>
      </c>
      <c r="D61" s="332"/>
      <c r="E61" s="332" t="s">
        <v>469</v>
      </c>
      <c r="F61" s="332" t="s">
        <v>470</v>
      </c>
      <c r="G61" s="332">
        <v>9202.4539877300613</v>
      </c>
      <c r="H61" s="114" t="s">
        <v>33</v>
      </c>
      <c r="I61" s="176">
        <f t="shared" si="17"/>
        <v>0</v>
      </c>
      <c r="J61" s="179">
        <f t="shared" si="18"/>
        <v>0</v>
      </c>
      <c r="K61" s="176">
        <v>150000000</v>
      </c>
      <c r="L61" s="177"/>
      <c r="M61" s="270"/>
      <c r="N61" s="179">
        <f t="shared" si="19"/>
        <v>0</v>
      </c>
      <c r="O61" s="241"/>
      <c r="P61" s="241">
        <v>10000000</v>
      </c>
      <c r="Q61" s="179">
        <f t="shared" si="20"/>
        <v>0</v>
      </c>
      <c r="R61" s="241"/>
      <c r="S61" s="241"/>
      <c r="T61" s="179">
        <f t="shared" si="21"/>
        <v>0</v>
      </c>
      <c r="U61" s="241"/>
      <c r="V61" s="241"/>
      <c r="W61" s="179">
        <f t="shared" si="22"/>
        <v>0</v>
      </c>
      <c r="X61" s="241"/>
      <c r="Y61" s="241"/>
      <c r="Z61" s="179">
        <f t="shared" si="23"/>
        <v>0</v>
      </c>
      <c r="AA61" s="241"/>
      <c r="AB61" s="241"/>
      <c r="AC61" s="176"/>
      <c r="AD61" s="177"/>
      <c r="AE61" s="178" t="str">
        <f t="shared" si="24"/>
        <v>I.1.1.2.26</v>
      </c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279"/>
    </row>
    <row r="62" spans="3:63">
      <c r="C62" s="101" t="s">
        <v>499</v>
      </c>
      <c r="D62" s="332"/>
      <c r="E62" s="332" t="s">
        <v>428</v>
      </c>
      <c r="F62" s="332" t="s">
        <v>471</v>
      </c>
      <c r="G62" s="332">
        <v>6134.9693251533745</v>
      </c>
      <c r="H62" s="114" t="s">
        <v>502</v>
      </c>
      <c r="I62" s="176">
        <f t="shared" si="17"/>
        <v>0</v>
      </c>
      <c r="J62" s="179">
        <f t="shared" si="18"/>
        <v>0</v>
      </c>
      <c r="K62" s="176">
        <v>0</v>
      </c>
      <c r="L62" s="177"/>
      <c r="M62" s="270"/>
      <c r="N62" s="179">
        <f t="shared" si="19"/>
        <v>0</v>
      </c>
      <c r="O62" s="241"/>
      <c r="P62" s="241">
        <v>20000000</v>
      </c>
      <c r="Q62" s="179">
        <f t="shared" si="20"/>
        <v>0</v>
      </c>
      <c r="R62" s="241"/>
      <c r="S62" s="241"/>
      <c r="T62" s="179">
        <f t="shared" si="21"/>
        <v>0</v>
      </c>
      <c r="U62" s="241"/>
      <c r="V62" s="241"/>
      <c r="W62" s="179">
        <f t="shared" si="22"/>
        <v>0</v>
      </c>
      <c r="X62" s="241"/>
      <c r="Y62" s="241"/>
      <c r="Z62" s="179">
        <f t="shared" si="23"/>
        <v>0</v>
      </c>
      <c r="AA62" s="241"/>
      <c r="AB62" s="241"/>
      <c r="AC62" s="176"/>
      <c r="AD62" s="177"/>
      <c r="AE62" s="178" t="str">
        <f t="shared" si="24"/>
        <v>I.1.1.2.27</v>
      </c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279"/>
    </row>
    <row r="63" spans="3:63">
      <c r="C63" s="101" t="s">
        <v>500</v>
      </c>
      <c r="D63" s="332"/>
      <c r="E63" s="332" t="s">
        <v>472</v>
      </c>
      <c r="F63" s="332" t="s">
        <v>402</v>
      </c>
      <c r="G63" s="332">
        <v>613.49693251533745</v>
      </c>
      <c r="H63" s="114" t="s">
        <v>398</v>
      </c>
      <c r="I63" s="176">
        <f t="shared" si="17"/>
        <v>0</v>
      </c>
      <c r="J63" s="179">
        <f t="shared" si="18"/>
        <v>0</v>
      </c>
      <c r="K63" s="176">
        <v>44400000</v>
      </c>
      <c r="L63" s="177"/>
      <c r="M63" s="270"/>
      <c r="N63" s="179">
        <f t="shared" si="19"/>
        <v>0</v>
      </c>
      <c r="O63" s="241"/>
      <c r="P63" s="241">
        <v>666666.66666666663</v>
      </c>
      <c r="Q63" s="179">
        <f t="shared" si="20"/>
        <v>0</v>
      </c>
      <c r="R63" s="241"/>
      <c r="S63" s="241"/>
      <c r="T63" s="179">
        <f t="shared" si="21"/>
        <v>0</v>
      </c>
      <c r="U63" s="241"/>
      <c r="V63" s="241"/>
      <c r="W63" s="179">
        <f t="shared" si="22"/>
        <v>0</v>
      </c>
      <c r="X63" s="241"/>
      <c r="Y63" s="241"/>
      <c r="Z63" s="179">
        <f t="shared" si="23"/>
        <v>0</v>
      </c>
      <c r="AA63" s="241"/>
      <c r="AB63" s="241"/>
      <c r="AC63" s="176"/>
      <c r="AD63" s="177"/>
      <c r="AE63" s="178" t="str">
        <f t="shared" si="24"/>
        <v>I.1.1.2.28</v>
      </c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279"/>
    </row>
    <row r="64" spans="3:63">
      <c r="C64" s="101" t="s">
        <v>501</v>
      </c>
      <c r="D64" s="332">
        <v>1.6</v>
      </c>
      <c r="E64" s="332" t="s">
        <v>429</v>
      </c>
      <c r="F64" s="332"/>
      <c r="G64" s="332">
        <v>21257.668711656443</v>
      </c>
      <c r="H64" s="114" t="s">
        <v>399</v>
      </c>
      <c r="I64" s="176">
        <f t="shared" si="17"/>
        <v>0</v>
      </c>
      <c r="J64" s="179">
        <f t="shared" si="18"/>
        <v>0</v>
      </c>
      <c r="K64" s="176">
        <v>10000000</v>
      </c>
      <c r="L64" s="177"/>
      <c r="M64" s="270"/>
      <c r="N64" s="179">
        <f t="shared" si="19"/>
        <v>0</v>
      </c>
      <c r="O64" s="241"/>
      <c r="P64" s="241">
        <v>23100000</v>
      </c>
      <c r="Q64" s="179">
        <f t="shared" si="20"/>
        <v>0</v>
      </c>
      <c r="R64" s="241"/>
      <c r="S64" s="241"/>
      <c r="T64" s="179">
        <f t="shared" si="21"/>
        <v>0</v>
      </c>
      <c r="U64" s="241"/>
      <c r="V64" s="241"/>
      <c r="W64" s="179">
        <f t="shared" si="22"/>
        <v>0</v>
      </c>
      <c r="X64" s="241"/>
      <c r="Y64" s="241"/>
      <c r="Z64" s="179">
        <f t="shared" si="23"/>
        <v>0</v>
      </c>
      <c r="AA64" s="241"/>
      <c r="AB64" s="241"/>
      <c r="AC64" s="176"/>
      <c r="AD64" s="177"/>
      <c r="AE64" s="178" t="str">
        <f t="shared" si="24"/>
        <v>I.1.1.2.29</v>
      </c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279"/>
    </row>
    <row r="65" spans="1:63">
      <c r="C65" s="101" t="s">
        <v>358</v>
      </c>
      <c r="D65" s="332"/>
      <c r="E65" s="332" t="s">
        <v>430</v>
      </c>
      <c r="F65" s="332" t="s">
        <v>403</v>
      </c>
      <c r="G65" s="332">
        <v>9202.4539877300613</v>
      </c>
      <c r="H65" s="114" t="s">
        <v>400</v>
      </c>
      <c r="I65" s="176">
        <f t="shared" si="17"/>
        <v>0</v>
      </c>
      <c r="J65" s="179">
        <f t="shared" si="18"/>
        <v>0</v>
      </c>
      <c r="K65" s="176">
        <v>12576923.076923078</v>
      </c>
      <c r="L65" s="177"/>
      <c r="M65" s="270"/>
      <c r="N65" s="179">
        <f t="shared" si="19"/>
        <v>0</v>
      </c>
      <c r="O65" s="241"/>
      <c r="P65" s="241">
        <v>10000000</v>
      </c>
      <c r="Q65" s="179">
        <f t="shared" si="20"/>
        <v>0</v>
      </c>
      <c r="R65" s="241"/>
      <c r="S65" s="241"/>
      <c r="T65" s="179">
        <f t="shared" si="21"/>
        <v>0</v>
      </c>
      <c r="U65" s="241"/>
      <c r="V65" s="241"/>
      <c r="W65" s="179">
        <f t="shared" si="22"/>
        <v>0</v>
      </c>
      <c r="X65" s="241"/>
      <c r="Y65" s="241"/>
      <c r="Z65" s="179">
        <f t="shared" si="23"/>
        <v>0</v>
      </c>
      <c r="AA65" s="241"/>
      <c r="AB65" s="241"/>
      <c r="AC65" s="176"/>
      <c r="AD65" s="177"/>
      <c r="AE65" s="178" t="str">
        <f t="shared" si="24"/>
        <v>I.1.1.1.70</v>
      </c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279"/>
    </row>
    <row r="66" spans="1:63">
      <c r="C66" s="101"/>
      <c r="D66" s="332"/>
      <c r="E66" s="332"/>
      <c r="F66" s="332"/>
      <c r="G66" s="332">
        <v>18404.907975460123</v>
      </c>
      <c r="H66" s="114" t="s">
        <v>401</v>
      </c>
      <c r="I66" s="176"/>
      <c r="J66" s="179"/>
      <c r="K66" s="176"/>
      <c r="L66" s="177"/>
      <c r="M66" s="270"/>
      <c r="N66" s="179"/>
      <c r="O66" s="241"/>
      <c r="P66" s="241">
        <v>20000000</v>
      </c>
      <c r="Q66" s="179"/>
      <c r="R66" s="241"/>
      <c r="S66" s="241"/>
      <c r="T66" s="179"/>
      <c r="U66" s="241"/>
      <c r="V66" s="241"/>
      <c r="W66" s="179"/>
      <c r="X66" s="241"/>
      <c r="Y66" s="241"/>
      <c r="Z66" s="179"/>
      <c r="AA66" s="241"/>
      <c r="AB66" s="241"/>
      <c r="AC66" s="176"/>
      <c r="AD66" s="177"/>
      <c r="AE66" s="178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279"/>
    </row>
    <row r="67" spans="1:63">
      <c r="C67" s="101"/>
      <c r="D67" s="332"/>
      <c r="E67" s="332"/>
      <c r="F67" s="332"/>
      <c r="G67" s="332">
        <v>13190.184049079755</v>
      </c>
      <c r="H67" s="114" t="s">
        <v>468</v>
      </c>
      <c r="I67" s="176"/>
      <c r="J67" s="179"/>
      <c r="K67" s="176"/>
      <c r="L67" s="177"/>
      <c r="M67" s="270"/>
      <c r="N67" s="179"/>
      <c r="O67" s="241"/>
      <c r="P67" s="241">
        <v>15357142.857142856</v>
      </c>
      <c r="Q67" s="179"/>
      <c r="R67" s="241"/>
      <c r="S67" s="241"/>
      <c r="T67" s="179"/>
      <c r="U67" s="241"/>
      <c r="V67" s="241"/>
      <c r="W67" s="179"/>
      <c r="X67" s="241"/>
      <c r="Y67" s="241"/>
      <c r="Z67" s="179"/>
      <c r="AA67" s="241"/>
      <c r="AB67" s="241"/>
      <c r="AC67" s="176"/>
      <c r="AD67" s="177"/>
      <c r="AE67" s="178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  <c r="BG67" s="179"/>
      <c r="BH67" s="179"/>
      <c r="BI67" s="179"/>
      <c r="BJ67" s="179"/>
      <c r="BK67" s="279"/>
    </row>
    <row r="68" spans="1:63">
      <c r="C68" s="101" t="s">
        <v>499</v>
      </c>
      <c r="D68" s="332"/>
      <c r="E68" s="332" t="s">
        <v>428</v>
      </c>
      <c r="F68" s="332" t="s">
        <v>471</v>
      </c>
      <c r="G68" s="332">
        <v>6993.8650306748468</v>
      </c>
      <c r="H68" s="114" t="s">
        <v>470</v>
      </c>
      <c r="I68" s="176">
        <f t="shared" si="17"/>
        <v>0</v>
      </c>
      <c r="J68" s="179">
        <f t="shared" si="18"/>
        <v>0</v>
      </c>
      <c r="K68" s="176">
        <v>0</v>
      </c>
      <c r="L68" s="177"/>
      <c r="M68" s="270"/>
      <c r="N68" s="179">
        <f t="shared" si="19"/>
        <v>0</v>
      </c>
      <c r="O68" s="241"/>
      <c r="P68" s="241">
        <v>8142857.1428571427</v>
      </c>
      <c r="Q68" s="179">
        <f t="shared" si="20"/>
        <v>0</v>
      </c>
      <c r="R68" s="241"/>
      <c r="S68" s="241"/>
      <c r="T68" s="179">
        <f t="shared" si="21"/>
        <v>0</v>
      </c>
      <c r="U68" s="241"/>
      <c r="V68" s="241"/>
      <c r="W68" s="179">
        <f t="shared" si="22"/>
        <v>0</v>
      </c>
      <c r="X68" s="241"/>
      <c r="Y68" s="241"/>
      <c r="Z68" s="179">
        <f t="shared" si="23"/>
        <v>0</v>
      </c>
      <c r="AA68" s="241"/>
      <c r="AB68" s="241"/>
      <c r="AC68" s="176"/>
      <c r="AD68" s="177"/>
      <c r="AE68" s="178" t="str">
        <f t="shared" ref="AE68:AE71" si="25">C68</f>
        <v>I.1.1.2.27</v>
      </c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  <c r="BG68" s="179"/>
      <c r="BH68" s="179"/>
      <c r="BI68" s="179"/>
      <c r="BJ68" s="179"/>
      <c r="BK68" s="279"/>
    </row>
    <row r="69" spans="1:63">
      <c r="C69" s="101" t="s">
        <v>500</v>
      </c>
      <c r="D69" s="332"/>
      <c r="E69" s="332" t="s">
        <v>472</v>
      </c>
      <c r="F69" s="332" t="s">
        <v>402</v>
      </c>
      <c r="G69" s="332">
        <v>13905.93047034765</v>
      </c>
      <c r="H69" s="114" t="s">
        <v>402</v>
      </c>
      <c r="I69" s="176">
        <f t="shared" si="17"/>
        <v>0</v>
      </c>
      <c r="J69" s="179">
        <f t="shared" si="18"/>
        <v>0</v>
      </c>
      <c r="K69" s="176">
        <v>44400000</v>
      </c>
      <c r="L69" s="177"/>
      <c r="M69" s="270"/>
      <c r="N69" s="179">
        <f t="shared" si="19"/>
        <v>0</v>
      </c>
      <c r="O69" s="241"/>
      <c r="P69" s="241">
        <v>11929824.561403509</v>
      </c>
      <c r="Q69" s="179">
        <f t="shared" si="20"/>
        <v>0</v>
      </c>
      <c r="R69" s="241"/>
      <c r="S69" s="241"/>
      <c r="T69" s="179">
        <f t="shared" si="21"/>
        <v>0</v>
      </c>
      <c r="U69" s="241"/>
      <c r="V69" s="241"/>
      <c r="W69" s="179">
        <f t="shared" si="22"/>
        <v>0</v>
      </c>
      <c r="X69" s="241"/>
      <c r="Y69" s="241"/>
      <c r="Z69" s="179">
        <f t="shared" si="23"/>
        <v>0</v>
      </c>
      <c r="AA69" s="241"/>
      <c r="AB69" s="241"/>
      <c r="AC69" s="176"/>
      <c r="AD69" s="177"/>
      <c r="AE69" s="178" t="str">
        <f t="shared" si="25"/>
        <v>I.1.1.2.28</v>
      </c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  <c r="BG69" s="179"/>
      <c r="BH69" s="179"/>
      <c r="BI69" s="179"/>
      <c r="BJ69" s="179"/>
      <c r="BK69" s="279"/>
    </row>
    <row r="70" spans="1:63">
      <c r="C70" s="101" t="s">
        <v>501</v>
      </c>
      <c r="D70" s="332">
        <v>1.6</v>
      </c>
      <c r="E70" s="332" t="s">
        <v>429</v>
      </c>
      <c r="F70" s="332"/>
      <c r="G70" s="332">
        <v>6952.965235173825</v>
      </c>
      <c r="H70" s="114" t="s">
        <v>503</v>
      </c>
      <c r="I70" s="176">
        <f t="shared" si="17"/>
        <v>0</v>
      </c>
      <c r="J70" s="179">
        <f t="shared" si="18"/>
        <v>0</v>
      </c>
      <c r="K70" s="176">
        <v>10000000</v>
      </c>
      <c r="L70" s="177"/>
      <c r="M70" s="270"/>
      <c r="N70" s="179">
        <f t="shared" si="19"/>
        <v>0</v>
      </c>
      <c r="O70" s="241"/>
      <c r="P70" s="241">
        <v>28333333.333333336</v>
      </c>
      <c r="Q70" s="179">
        <f t="shared" si="20"/>
        <v>0</v>
      </c>
      <c r="R70" s="241"/>
      <c r="S70" s="241"/>
      <c r="T70" s="179">
        <f t="shared" si="21"/>
        <v>0</v>
      </c>
      <c r="U70" s="241"/>
      <c r="V70" s="241"/>
      <c r="W70" s="179">
        <f t="shared" si="22"/>
        <v>0</v>
      </c>
      <c r="X70" s="241"/>
      <c r="Y70" s="241"/>
      <c r="Z70" s="179">
        <f t="shared" si="23"/>
        <v>0</v>
      </c>
      <c r="AA70" s="241"/>
      <c r="AB70" s="241"/>
      <c r="AC70" s="176"/>
      <c r="AD70" s="177"/>
      <c r="AE70" s="178" t="str">
        <f t="shared" si="25"/>
        <v>I.1.1.2.29</v>
      </c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  <c r="BG70" s="179"/>
      <c r="BH70" s="179"/>
      <c r="BI70" s="179"/>
      <c r="BJ70" s="179"/>
      <c r="BK70" s="279"/>
    </row>
    <row r="71" spans="1:63">
      <c r="C71" s="101" t="s">
        <v>358</v>
      </c>
      <c r="D71" s="332"/>
      <c r="E71" s="332" t="s">
        <v>430</v>
      </c>
      <c r="F71" s="332" t="s">
        <v>403</v>
      </c>
      <c r="G71" s="332">
        <v>20858.8957055215</v>
      </c>
      <c r="H71" s="114" t="s">
        <v>472</v>
      </c>
      <c r="I71" s="176">
        <f t="shared" si="17"/>
        <v>0</v>
      </c>
      <c r="J71" s="179">
        <f t="shared" si="18"/>
        <v>0</v>
      </c>
      <c r="K71" s="176">
        <v>12576923.076923078</v>
      </c>
      <c r="L71" s="177"/>
      <c r="M71" s="270"/>
      <c r="N71" s="179">
        <f t="shared" si="19"/>
        <v>0</v>
      </c>
      <c r="O71" s="241"/>
      <c r="P71" s="241">
        <v>22200000</v>
      </c>
      <c r="Q71" s="179">
        <f t="shared" si="20"/>
        <v>0</v>
      </c>
      <c r="R71" s="241"/>
      <c r="S71" s="241"/>
      <c r="T71" s="179">
        <f t="shared" si="21"/>
        <v>0</v>
      </c>
      <c r="U71" s="241"/>
      <c r="V71" s="241"/>
      <c r="W71" s="179">
        <f t="shared" si="22"/>
        <v>0</v>
      </c>
      <c r="X71" s="241"/>
      <c r="Y71" s="241"/>
      <c r="Z71" s="179">
        <f t="shared" si="23"/>
        <v>0</v>
      </c>
      <c r="AA71" s="241"/>
      <c r="AB71" s="241"/>
      <c r="AC71" s="176"/>
      <c r="AD71" s="177"/>
      <c r="AE71" s="178" t="str">
        <f t="shared" si="25"/>
        <v>I.1.1.1.70</v>
      </c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279"/>
    </row>
    <row r="72" spans="1:63">
      <c r="C72" s="101"/>
      <c r="D72" s="332"/>
      <c r="E72" s="332"/>
      <c r="F72" s="332"/>
      <c r="G72" s="332">
        <v>10030.6748466258</v>
      </c>
      <c r="H72" s="114" t="s">
        <v>404</v>
      </c>
      <c r="I72" s="176"/>
      <c r="J72" s="179"/>
      <c r="K72" s="176"/>
      <c r="L72" s="177"/>
      <c r="M72" s="270"/>
      <c r="N72" s="179"/>
      <c r="O72" s="241"/>
      <c r="P72" s="241">
        <v>6288461.538461539</v>
      </c>
      <c r="Q72" s="179"/>
      <c r="R72" s="241"/>
      <c r="S72" s="241"/>
      <c r="T72" s="179"/>
      <c r="U72" s="241"/>
      <c r="V72" s="241"/>
      <c r="W72" s="179"/>
      <c r="X72" s="241"/>
      <c r="Y72" s="241"/>
      <c r="Z72" s="179"/>
      <c r="AA72" s="241"/>
      <c r="AB72" s="241"/>
      <c r="AC72" s="176"/>
      <c r="AD72" s="177"/>
      <c r="AE72" s="178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279"/>
    </row>
    <row r="73" spans="1:63">
      <c r="C73" s="101"/>
      <c r="D73" s="332"/>
      <c r="E73" s="332"/>
      <c r="F73" s="332"/>
      <c r="G73" s="332"/>
      <c r="H73" s="114"/>
      <c r="I73" s="176"/>
      <c r="J73" s="179"/>
      <c r="K73" s="176"/>
      <c r="L73" s="177"/>
      <c r="M73" s="270"/>
      <c r="N73" s="179"/>
      <c r="O73" s="241"/>
      <c r="P73" s="241"/>
      <c r="Q73" s="179"/>
      <c r="R73" s="241"/>
      <c r="S73" s="241"/>
      <c r="T73" s="179"/>
      <c r="U73" s="241"/>
      <c r="V73" s="241"/>
      <c r="W73" s="179"/>
      <c r="X73" s="241"/>
      <c r="Y73" s="241"/>
      <c r="Z73" s="179"/>
      <c r="AA73" s="241"/>
      <c r="AB73" s="241"/>
      <c r="AC73" s="176"/>
      <c r="AD73" s="177"/>
      <c r="AE73" s="178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  <c r="BG73" s="179"/>
      <c r="BH73" s="179"/>
      <c r="BI73" s="179"/>
      <c r="BJ73" s="179"/>
      <c r="BK73" s="279"/>
    </row>
    <row r="74" spans="1:63">
      <c r="C74" s="101"/>
      <c r="D74" s="332"/>
      <c r="E74" s="332"/>
      <c r="F74" s="332"/>
      <c r="G74" s="332"/>
      <c r="H74" s="114"/>
      <c r="I74" s="286"/>
      <c r="J74" s="261"/>
      <c r="K74" s="176"/>
      <c r="L74" s="177"/>
      <c r="M74" s="270"/>
      <c r="N74" s="179"/>
      <c r="O74" s="241"/>
      <c r="P74" s="241"/>
      <c r="Q74" s="179"/>
      <c r="R74" s="241"/>
      <c r="S74" s="241"/>
      <c r="T74" s="179"/>
      <c r="U74" s="241"/>
      <c r="V74" s="241"/>
      <c r="W74" s="179"/>
      <c r="X74" s="241"/>
      <c r="Y74" s="241"/>
      <c r="Z74" s="179"/>
      <c r="AA74" s="241"/>
      <c r="AB74" s="241"/>
      <c r="AC74" s="176"/>
      <c r="AD74" s="177"/>
      <c r="AE74" s="178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  <c r="BG74" s="179"/>
      <c r="BH74" s="179"/>
      <c r="BI74" s="179"/>
      <c r="BJ74" s="179"/>
      <c r="BK74" s="279"/>
    </row>
    <row r="75" spans="1:63">
      <c r="C75" s="118"/>
      <c r="D75" s="333"/>
      <c r="E75" s="333"/>
      <c r="F75" s="333"/>
      <c r="G75" s="333"/>
      <c r="H75" s="119"/>
      <c r="I75" s="180"/>
      <c r="J75" s="260"/>
      <c r="K75" s="180"/>
      <c r="L75" s="177"/>
      <c r="M75" s="271"/>
      <c r="N75" s="181"/>
      <c r="O75" s="242"/>
      <c r="P75" s="242"/>
      <c r="Q75" s="181"/>
      <c r="R75" s="242"/>
      <c r="S75" s="242"/>
      <c r="T75" s="181"/>
      <c r="U75" s="242"/>
      <c r="V75" s="242"/>
      <c r="W75" s="181"/>
      <c r="X75" s="242"/>
      <c r="Y75" s="242"/>
      <c r="Z75" s="181"/>
      <c r="AA75" s="242"/>
      <c r="AB75" s="242"/>
      <c r="AC75" s="182"/>
      <c r="AD75" s="177"/>
      <c r="AE75" s="183"/>
      <c r="AF75" s="184"/>
      <c r="AG75" s="184"/>
      <c r="AH75" s="184"/>
      <c r="AI75" s="184"/>
      <c r="AJ75" s="184"/>
      <c r="AK75" s="184"/>
      <c r="AL75" s="184"/>
      <c r="AM75" s="184"/>
      <c r="AN75" s="184"/>
      <c r="AO75" s="184"/>
      <c r="AP75" s="184"/>
      <c r="AQ75" s="184"/>
      <c r="AR75" s="184"/>
      <c r="AS75" s="184"/>
      <c r="AT75" s="184"/>
      <c r="AU75" s="184"/>
      <c r="AV75" s="184"/>
      <c r="AW75" s="184"/>
      <c r="AX75" s="184"/>
      <c r="AY75" s="184"/>
      <c r="AZ75" s="184"/>
      <c r="BA75" s="184"/>
      <c r="BB75" s="184"/>
      <c r="BC75" s="184"/>
      <c r="BD75" s="184"/>
      <c r="BE75" s="184"/>
      <c r="BF75" s="184"/>
      <c r="BG75" s="184"/>
      <c r="BH75" s="184"/>
      <c r="BI75" s="184"/>
      <c r="BJ75" s="184"/>
      <c r="BK75" s="283"/>
    </row>
    <row r="76" spans="1:63">
      <c r="C76" s="97"/>
      <c r="D76" s="330"/>
      <c r="E76" s="330"/>
      <c r="F76" s="330"/>
      <c r="G76" s="330"/>
      <c r="H76" s="98"/>
      <c r="I76" s="287"/>
      <c r="J76" s="262"/>
      <c r="K76" s="176"/>
      <c r="L76" s="177"/>
      <c r="M76" s="270"/>
      <c r="N76" s="179"/>
      <c r="O76" s="241"/>
      <c r="P76" s="241"/>
      <c r="Q76" s="179"/>
      <c r="R76" s="241"/>
      <c r="S76" s="241"/>
      <c r="T76" s="179"/>
      <c r="U76" s="241"/>
      <c r="V76" s="241"/>
      <c r="W76" s="179"/>
      <c r="X76" s="241"/>
      <c r="Y76" s="241"/>
      <c r="Z76" s="179"/>
      <c r="AA76" s="241"/>
      <c r="AB76" s="241"/>
      <c r="AC76" s="176"/>
      <c r="AD76" s="177"/>
      <c r="AE76" s="178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  <c r="BG76" s="179"/>
      <c r="BH76" s="179"/>
      <c r="BI76" s="179"/>
      <c r="BJ76" s="179"/>
      <c r="BK76" s="279"/>
    </row>
    <row r="77" spans="1:63" s="125" customFormat="1">
      <c r="A77" s="123"/>
      <c r="B77" s="123"/>
      <c r="C77" s="115" t="s">
        <v>17</v>
      </c>
      <c r="D77" s="334"/>
      <c r="E77" s="334"/>
      <c r="F77" s="334"/>
      <c r="G77" s="334"/>
      <c r="H77" s="113" t="s">
        <v>18</v>
      </c>
      <c r="I77" s="168">
        <f t="shared" ref="I77:I89" si="26">SUMIFS($N77:$AC77,$N$4:$AC$4,"W*")</f>
        <v>0</v>
      </c>
      <c r="J77" s="171">
        <f t="shared" ref="J77:J89" si="27">SUMIFS($N77:$AC77,$N$4:$AC$4,"F*")</f>
        <v>0</v>
      </c>
      <c r="K77" s="168">
        <f t="shared" ref="K77:K89" si="28">SUMIFS($N77:$AC77,$N$4:$AC$4,"B*")</f>
        <v>0</v>
      </c>
      <c r="L77" s="169"/>
      <c r="M77" s="268"/>
      <c r="N77" s="171">
        <f t="shared" ref="N77:N89" si="29">SUMIFS($AF77:$BJ77,$AF$3:$BJ$3,N$3)</f>
        <v>0</v>
      </c>
      <c r="O77" s="240">
        <f>SUM(O78:O79)</f>
        <v>0</v>
      </c>
      <c r="P77" s="240">
        <f>SUM(P78:P79)</f>
        <v>0</v>
      </c>
      <c r="Q77" s="171">
        <f t="shared" ref="Q77:Q89" si="30">SUMIFS($AF77:$BJ77,$AF$3:$BJ$3,Q$3)</f>
        <v>0</v>
      </c>
      <c r="R77" s="240">
        <f>SUM(R78:R79)</f>
        <v>0</v>
      </c>
      <c r="S77" s="240">
        <f>SUM(S78:S79)</f>
        <v>0</v>
      </c>
      <c r="T77" s="171">
        <f t="shared" ref="T77:T89" si="31">SUMIFS($AF77:$BJ77,$AF$3:$BJ$3,T$3)</f>
        <v>0</v>
      </c>
      <c r="U77" s="240">
        <f>SUM(U78:U79)</f>
        <v>0</v>
      </c>
      <c r="V77" s="240">
        <f>SUM(V78:V79)</f>
        <v>0</v>
      </c>
      <c r="W77" s="171">
        <f t="shared" ref="W77:W89" si="32">SUMIFS($AF77:$BJ77,$AF$3:$BJ$3,W$3)</f>
        <v>0</v>
      </c>
      <c r="X77" s="240">
        <f>SUM(X78:X79)</f>
        <v>0</v>
      </c>
      <c r="Y77" s="240">
        <f>SUM(Y78:Y79)</f>
        <v>0</v>
      </c>
      <c r="Z77" s="171">
        <f t="shared" ref="Z77:Z89" si="33">SUMIFS($AF77:$BJ77,$AF$3:$BJ$3,Z$3)</f>
        <v>0</v>
      </c>
      <c r="AA77" s="240">
        <f>SUM(AA78:AA79)</f>
        <v>0</v>
      </c>
      <c r="AB77" s="240">
        <f>SUM(AB78:AB79)</f>
        <v>0</v>
      </c>
      <c r="AC77" s="168"/>
      <c r="AD77" s="169"/>
      <c r="AE77" s="170" t="str">
        <f t="shared" ref="AE77:AE89" si="34">C77</f>
        <v>II</v>
      </c>
      <c r="AF77" s="171">
        <f>SUBTOTAL(9,AF78:AF79)</f>
        <v>0</v>
      </c>
      <c r="AG77" s="171">
        <f t="shared" ref="AG77:BJ77" si="35">SUBTOTAL(9,AG78:AG79)</f>
        <v>0</v>
      </c>
      <c r="AH77" s="171">
        <f t="shared" si="35"/>
        <v>0</v>
      </c>
      <c r="AI77" s="171">
        <f t="shared" si="35"/>
        <v>0</v>
      </c>
      <c r="AJ77" s="171">
        <f t="shared" si="35"/>
        <v>0</v>
      </c>
      <c r="AK77" s="171">
        <f t="shared" si="35"/>
        <v>0</v>
      </c>
      <c r="AL77" s="171">
        <f t="shared" si="35"/>
        <v>0</v>
      </c>
      <c r="AM77" s="171">
        <f t="shared" si="35"/>
        <v>0</v>
      </c>
      <c r="AN77" s="171">
        <f t="shared" si="35"/>
        <v>0</v>
      </c>
      <c r="AO77" s="171">
        <f t="shared" si="35"/>
        <v>0</v>
      </c>
      <c r="AP77" s="171">
        <f t="shared" si="35"/>
        <v>0</v>
      </c>
      <c r="AQ77" s="171">
        <f t="shared" si="35"/>
        <v>0</v>
      </c>
      <c r="AR77" s="171">
        <f t="shared" si="35"/>
        <v>0</v>
      </c>
      <c r="AS77" s="171">
        <f t="shared" si="35"/>
        <v>0</v>
      </c>
      <c r="AT77" s="171">
        <f t="shared" si="35"/>
        <v>0</v>
      </c>
      <c r="AU77" s="171">
        <f t="shared" si="35"/>
        <v>0</v>
      </c>
      <c r="AV77" s="171">
        <f t="shared" si="35"/>
        <v>0</v>
      </c>
      <c r="AW77" s="171">
        <f t="shared" si="35"/>
        <v>0</v>
      </c>
      <c r="AX77" s="171">
        <f t="shared" si="35"/>
        <v>0</v>
      </c>
      <c r="AY77" s="171">
        <f t="shared" si="35"/>
        <v>0</v>
      </c>
      <c r="AZ77" s="171">
        <f t="shared" si="35"/>
        <v>0</v>
      </c>
      <c r="BA77" s="171">
        <f t="shared" si="35"/>
        <v>0</v>
      </c>
      <c r="BB77" s="171">
        <f t="shared" si="35"/>
        <v>0</v>
      </c>
      <c r="BC77" s="171">
        <f t="shared" si="35"/>
        <v>0</v>
      </c>
      <c r="BD77" s="171">
        <f t="shared" si="35"/>
        <v>0</v>
      </c>
      <c r="BE77" s="171">
        <f t="shared" si="35"/>
        <v>0</v>
      </c>
      <c r="BF77" s="171">
        <f t="shared" si="35"/>
        <v>0</v>
      </c>
      <c r="BG77" s="171">
        <f t="shared" si="35"/>
        <v>0</v>
      </c>
      <c r="BH77" s="171">
        <f t="shared" si="35"/>
        <v>0</v>
      </c>
      <c r="BI77" s="171">
        <f t="shared" si="35"/>
        <v>0</v>
      </c>
      <c r="BJ77" s="171">
        <f t="shared" si="35"/>
        <v>0</v>
      </c>
      <c r="BK77" s="277"/>
    </row>
    <row r="78" spans="1:63" s="126" customFormat="1">
      <c r="A78" s="120"/>
      <c r="B78" s="120"/>
      <c r="C78" s="121" t="s">
        <v>249</v>
      </c>
      <c r="D78" s="329"/>
      <c r="E78" s="329"/>
      <c r="F78" s="329"/>
      <c r="G78" s="329"/>
      <c r="H78" s="122" t="s">
        <v>34</v>
      </c>
      <c r="I78" s="172">
        <f t="shared" si="26"/>
        <v>0</v>
      </c>
      <c r="J78" s="175">
        <f t="shared" si="27"/>
        <v>0</v>
      </c>
      <c r="K78" s="172">
        <f t="shared" si="28"/>
        <v>0</v>
      </c>
      <c r="L78" s="173"/>
      <c r="M78" s="269"/>
      <c r="N78" s="175">
        <f t="shared" si="29"/>
        <v>0</v>
      </c>
      <c r="O78" s="175">
        <f>SUMIFS(O82:O89,$H82:$H89,$H78)</f>
        <v>0</v>
      </c>
      <c r="P78" s="175">
        <f>SUMIFS(P82:P89,$H82:$H89,$H78)</f>
        <v>0</v>
      </c>
      <c r="Q78" s="175">
        <f t="shared" si="30"/>
        <v>0</v>
      </c>
      <c r="R78" s="175">
        <f>SUMIFS(R82:R89,$H82:$H89,$H78)</f>
        <v>0</v>
      </c>
      <c r="S78" s="175">
        <f>SUMIFS(S82:S89,$H82:$H89,$H78)</f>
        <v>0</v>
      </c>
      <c r="T78" s="175">
        <f t="shared" si="31"/>
        <v>0</v>
      </c>
      <c r="U78" s="175">
        <f>SUMIFS(U82:U89,$H82:$H89,$H78)</f>
        <v>0</v>
      </c>
      <c r="V78" s="175">
        <f>SUMIFS(V82:V89,$H82:$H89,$H78)</f>
        <v>0</v>
      </c>
      <c r="W78" s="175">
        <f t="shared" si="32"/>
        <v>0</v>
      </c>
      <c r="X78" s="175">
        <f>SUMIFS(X82:X89,$H82:$H89,$H78)</f>
        <v>0</v>
      </c>
      <c r="Y78" s="175">
        <f>SUMIFS(Y82:Y89,$H82:$H89,$H78)</f>
        <v>0</v>
      </c>
      <c r="Z78" s="175">
        <f t="shared" si="33"/>
        <v>0</v>
      </c>
      <c r="AA78" s="175">
        <f>SUMIFS(AA82:AA89,$H82:$H89,$H78)</f>
        <v>0</v>
      </c>
      <c r="AB78" s="175">
        <f>SUMIFS(AB82:AB89,$H82:$H89,$H78)</f>
        <v>0</v>
      </c>
      <c r="AC78" s="172"/>
      <c r="AD78" s="173"/>
      <c r="AE78" s="174" t="str">
        <f t="shared" si="34"/>
        <v>II.DC</v>
      </c>
      <c r="AF78" s="175">
        <f t="shared" ref="AF78:BJ78" si="36">SUMIFS(AF82:AF90,$H82:$H90,$H78)</f>
        <v>0</v>
      </c>
      <c r="AG78" s="175">
        <f t="shared" si="36"/>
        <v>0</v>
      </c>
      <c r="AH78" s="175">
        <f t="shared" si="36"/>
        <v>0</v>
      </c>
      <c r="AI78" s="175">
        <f t="shared" si="36"/>
        <v>0</v>
      </c>
      <c r="AJ78" s="175">
        <f t="shared" si="36"/>
        <v>0</v>
      </c>
      <c r="AK78" s="175">
        <f t="shared" si="36"/>
        <v>0</v>
      </c>
      <c r="AL78" s="175">
        <f t="shared" si="36"/>
        <v>0</v>
      </c>
      <c r="AM78" s="175">
        <f t="shared" si="36"/>
        <v>0</v>
      </c>
      <c r="AN78" s="175">
        <f t="shared" si="36"/>
        <v>0</v>
      </c>
      <c r="AO78" s="175">
        <f t="shared" si="36"/>
        <v>0</v>
      </c>
      <c r="AP78" s="175">
        <f t="shared" si="36"/>
        <v>0</v>
      </c>
      <c r="AQ78" s="175">
        <f t="shared" si="36"/>
        <v>0</v>
      </c>
      <c r="AR78" s="175">
        <f t="shared" si="36"/>
        <v>0</v>
      </c>
      <c r="AS78" s="175">
        <f t="shared" si="36"/>
        <v>0</v>
      </c>
      <c r="AT78" s="175">
        <f t="shared" si="36"/>
        <v>0</v>
      </c>
      <c r="AU78" s="175">
        <f t="shared" si="36"/>
        <v>0</v>
      </c>
      <c r="AV78" s="175">
        <f t="shared" si="36"/>
        <v>0</v>
      </c>
      <c r="AW78" s="175">
        <f t="shared" si="36"/>
        <v>0</v>
      </c>
      <c r="AX78" s="175">
        <f t="shared" si="36"/>
        <v>0</v>
      </c>
      <c r="AY78" s="175">
        <f t="shared" si="36"/>
        <v>0</v>
      </c>
      <c r="AZ78" s="175">
        <f t="shared" si="36"/>
        <v>0</v>
      </c>
      <c r="BA78" s="175">
        <f t="shared" si="36"/>
        <v>0</v>
      </c>
      <c r="BB78" s="175">
        <f t="shared" si="36"/>
        <v>0</v>
      </c>
      <c r="BC78" s="175">
        <f t="shared" si="36"/>
        <v>0</v>
      </c>
      <c r="BD78" s="175">
        <f t="shared" si="36"/>
        <v>0</v>
      </c>
      <c r="BE78" s="175">
        <f t="shared" si="36"/>
        <v>0</v>
      </c>
      <c r="BF78" s="175">
        <f t="shared" si="36"/>
        <v>0</v>
      </c>
      <c r="BG78" s="175">
        <f t="shared" si="36"/>
        <v>0</v>
      </c>
      <c r="BH78" s="175">
        <f t="shared" si="36"/>
        <v>0</v>
      </c>
      <c r="BI78" s="175">
        <f t="shared" si="36"/>
        <v>0</v>
      </c>
      <c r="BJ78" s="175">
        <f t="shared" si="36"/>
        <v>0</v>
      </c>
      <c r="BK78" s="278"/>
    </row>
    <row r="79" spans="1:63" s="126" customFormat="1">
      <c r="A79" s="120"/>
      <c r="B79" s="120"/>
      <c r="C79" s="121" t="s">
        <v>250</v>
      </c>
      <c r="D79" s="329"/>
      <c r="E79" s="329"/>
      <c r="F79" s="329"/>
      <c r="G79" s="329"/>
      <c r="H79" s="122" t="s">
        <v>32</v>
      </c>
      <c r="I79" s="172">
        <f t="shared" si="26"/>
        <v>0</v>
      </c>
      <c r="J79" s="175">
        <f t="shared" si="27"/>
        <v>0</v>
      </c>
      <c r="K79" s="172">
        <f t="shared" si="28"/>
        <v>0</v>
      </c>
      <c r="L79" s="173"/>
      <c r="M79" s="269"/>
      <c r="N79" s="175">
        <f t="shared" si="29"/>
        <v>0</v>
      </c>
      <c r="O79" s="175">
        <f>SUMIFS(O82:O89,$H82:$H89,$H79)</f>
        <v>0</v>
      </c>
      <c r="P79" s="175">
        <f>SUMIFS(P82:P89,$H82:$H89,$H79)</f>
        <v>0</v>
      </c>
      <c r="Q79" s="175">
        <f t="shared" si="30"/>
        <v>0</v>
      </c>
      <c r="R79" s="175">
        <f>SUMIFS(R82:R89,$H82:$H89,$H79)</f>
        <v>0</v>
      </c>
      <c r="S79" s="175">
        <f>SUMIFS(S82:S89,$H82:$H89,$H79)</f>
        <v>0</v>
      </c>
      <c r="T79" s="175">
        <f t="shared" si="31"/>
        <v>0</v>
      </c>
      <c r="U79" s="175">
        <f>SUMIFS(U82:U89,$H82:$H89,$H79)</f>
        <v>0</v>
      </c>
      <c r="V79" s="175">
        <f>SUMIFS(V82:V89,$H82:$H89,$H79)</f>
        <v>0</v>
      </c>
      <c r="W79" s="175">
        <f t="shared" si="32"/>
        <v>0</v>
      </c>
      <c r="X79" s="175">
        <f>SUMIFS(X82:X89,$H82:$H89,$H79)</f>
        <v>0</v>
      </c>
      <c r="Y79" s="175">
        <f>SUMIFS(Y82:Y89,$H82:$H89,$H79)</f>
        <v>0</v>
      </c>
      <c r="Z79" s="175">
        <f t="shared" si="33"/>
        <v>0</v>
      </c>
      <c r="AA79" s="175">
        <f>SUMIFS(AA82:AA89,$H82:$H89,$H79)</f>
        <v>0</v>
      </c>
      <c r="AB79" s="175">
        <f>SUMIFS(AB82:AB89,$H82:$H89,$H79)</f>
        <v>0</v>
      </c>
      <c r="AC79" s="172"/>
      <c r="AD79" s="173"/>
      <c r="AE79" s="174" t="str">
        <f t="shared" si="34"/>
        <v>II.IC</v>
      </c>
      <c r="AF79" s="175">
        <f t="shared" ref="AF79:BJ79" si="37">SUMIFS(AF82:AF90,$H82:$H90,$H79)</f>
        <v>0</v>
      </c>
      <c r="AG79" s="175">
        <f t="shared" si="37"/>
        <v>0</v>
      </c>
      <c r="AH79" s="175">
        <f t="shared" si="37"/>
        <v>0</v>
      </c>
      <c r="AI79" s="175">
        <f t="shared" si="37"/>
        <v>0</v>
      </c>
      <c r="AJ79" s="175">
        <f t="shared" si="37"/>
        <v>0</v>
      </c>
      <c r="AK79" s="175">
        <f t="shared" si="37"/>
        <v>0</v>
      </c>
      <c r="AL79" s="175">
        <f t="shared" si="37"/>
        <v>0</v>
      </c>
      <c r="AM79" s="175">
        <f t="shared" si="37"/>
        <v>0</v>
      </c>
      <c r="AN79" s="175">
        <f t="shared" si="37"/>
        <v>0</v>
      </c>
      <c r="AO79" s="175">
        <f t="shared" si="37"/>
        <v>0</v>
      </c>
      <c r="AP79" s="175">
        <f t="shared" si="37"/>
        <v>0</v>
      </c>
      <c r="AQ79" s="175">
        <f t="shared" si="37"/>
        <v>0</v>
      </c>
      <c r="AR79" s="175">
        <f t="shared" si="37"/>
        <v>0</v>
      </c>
      <c r="AS79" s="175">
        <f t="shared" si="37"/>
        <v>0</v>
      </c>
      <c r="AT79" s="175">
        <f t="shared" si="37"/>
        <v>0</v>
      </c>
      <c r="AU79" s="175">
        <f t="shared" si="37"/>
        <v>0</v>
      </c>
      <c r="AV79" s="175">
        <f t="shared" si="37"/>
        <v>0</v>
      </c>
      <c r="AW79" s="175">
        <f t="shared" si="37"/>
        <v>0</v>
      </c>
      <c r="AX79" s="175">
        <f t="shared" si="37"/>
        <v>0</v>
      </c>
      <c r="AY79" s="175">
        <f t="shared" si="37"/>
        <v>0</v>
      </c>
      <c r="AZ79" s="175">
        <f t="shared" si="37"/>
        <v>0</v>
      </c>
      <c r="BA79" s="175">
        <f t="shared" si="37"/>
        <v>0</v>
      </c>
      <c r="BB79" s="175">
        <f t="shared" si="37"/>
        <v>0</v>
      </c>
      <c r="BC79" s="175">
        <f t="shared" si="37"/>
        <v>0</v>
      </c>
      <c r="BD79" s="175">
        <f t="shared" si="37"/>
        <v>0</v>
      </c>
      <c r="BE79" s="175">
        <f t="shared" si="37"/>
        <v>0</v>
      </c>
      <c r="BF79" s="175">
        <f t="shared" si="37"/>
        <v>0</v>
      </c>
      <c r="BG79" s="175">
        <f t="shared" si="37"/>
        <v>0</v>
      </c>
      <c r="BH79" s="175">
        <f t="shared" si="37"/>
        <v>0</v>
      </c>
      <c r="BI79" s="175">
        <f t="shared" si="37"/>
        <v>0</v>
      </c>
      <c r="BJ79" s="175">
        <f t="shared" si="37"/>
        <v>0</v>
      </c>
      <c r="BK79" s="278"/>
    </row>
    <row r="80" spans="1:63" s="125" customFormat="1">
      <c r="A80" s="123"/>
      <c r="B80" s="123"/>
      <c r="C80" s="97" t="s">
        <v>68</v>
      </c>
      <c r="D80" s="330"/>
      <c r="E80" s="330"/>
      <c r="F80" s="330"/>
      <c r="G80" s="330"/>
      <c r="H80" s="98" t="s">
        <v>258</v>
      </c>
      <c r="I80" s="168">
        <f t="shared" si="26"/>
        <v>0</v>
      </c>
      <c r="J80" s="171">
        <f t="shared" si="27"/>
        <v>0</v>
      </c>
      <c r="K80" s="168">
        <f t="shared" si="28"/>
        <v>0</v>
      </c>
      <c r="L80" s="169"/>
      <c r="M80" s="268"/>
      <c r="N80" s="179">
        <f t="shared" si="29"/>
        <v>0</v>
      </c>
      <c r="O80" s="240">
        <f>SUBTOTAL(9,O81:O89)</f>
        <v>0</v>
      </c>
      <c r="P80" s="240">
        <f>SUBTOTAL(9,P81:P89)</f>
        <v>0</v>
      </c>
      <c r="Q80" s="171">
        <f t="shared" si="30"/>
        <v>0</v>
      </c>
      <c r="R80" s="240">
        <f>SUBTOTAL(9,R81:R89)</f>
        <v>0</v>
      </c>
      <c r="S80" s="240">
        <f>SUBTOTAL(9,S81:S89)</f>
        <v>0</v>
      </c>
      <c r="T80" s="171">
        <f t="shared" si="31"/>
        <v>0</v>
      </c>
      <c r="U80" s="240">
        <f>SUBTOTAL(9,U81:U89)</f>
        <v>0</v>
      </c>
      <c r="V80" s="240">
        <f>SUBTOTAL(9,V81:V89)</f>
        <v>0</v>
      </c>
      <c r="W80" s="171">
        <f t="shared" si="32"/>
        <v>0</v>
      </c>
      <c r="X80" s="240">
        <f>SUBTOTAL(9,X81:X89)</f>
        <v>0</v>
      </c>
      <c r="Y80" s="240">
        <f>SUBTOTAL(9,Y81:Y89)</f>
        <v>0</v>
      </c>
      <c r="Z80" s="171">
        <f t="shared" si="33"/>
        <v>0</v>
      </c>
      <c r="AA80" s="240">
        <f>SUBTOTAL(9,AA81:AA89)</f>
        <v>0</v>
      </c>
      <c r="AB80" s="240">
        <f>SUBTOTAL(9,AB81:AB89)</f>
        <v>0</v>
      </c>
      <c r="AC80" s="168"/>
      <c r="AD80" s="169"/>
      <c r="AE80" s="170" t="str">
        <f t="shared" si="34"/>
        <v>II.1</v>
      </c>
      <c r="AF80" s="171">
        <f>SUBTOTAL(9,AF81:AF89)</f>
        <v>0</v>
      </c>
      <c r="AG80" s="171">
        <f t="shared" ref="AG80:BJ80" si="38">SUBTOTAL(9,AG81:AG89)</f>
        <v>0</v>
      </c>
      <c r="AH80" s="171">
        <f t="shared" si="38"/>
        <v>0</v>
      </c>
      <c r="AI80" s="171">
        <f t="shared" si="38"/>
        <v>0</v>
      </c>
      <c r="AJ80" s="171">
        <f t="shared" si="38"/>
        <v>0</v>
      </c>
      <c r="AK80" s="171">
        <f t="shared" si="38"/>
        <v>0</v>
      </c>
      <c r="AL80" s="171">
        <f t="shared" si="38"/>
        <v>0</v>
      </c>
      <c r="AM80" s="171">
        <f t="shared" si="38"/>
        <v>0</v>
      </c>
      <c r="AN80" s="171">
        <f t="shared" si="38"/>
        <v>0</v>
      </c>
      <c r="AO80" s="171">
        <f t="shared" si="38"/>
        <v>0</v>
      </c>
      <c r="AP80" s="171">
        <f t="shared" si="38"/>
        <v>0</v>
      </c>
      <c r="AQ80" s="171">
        <f t="shared" si="38"/>
        <v>0</v>
      </c>
      <c r="AR80" s="171">
        <f t="shared" si="38"/>
        <v>0</v>
      </c>
      <c r="AS80" s="171">
        <f t="shared" si="38"/>
        <v>0</v>
      </c>
      <c r="AT80" s="171">
        <f t="shared" si="38"/>
        <v>0</v>
      </c>
      <c r="AU80" s="171">
        <f t="shared" si="38"/>
        <v>0</v>
      </c>
      <c r="AV80" s="171">
        <f t="shared" si="38"/>
        <v>0</v>
      </c>
      <c r="AW80" s="171">
        <f t="shared" si="38"/>
        <v>0</v>
      </c>
      <c r="AX80" s="171">
        <f t="shared" si="38"/>
        <v>0</v>
      </c>
      <c r="AY80" s="171">
        <f t="shared" si="38"/>
        <v>0</v>
      </c>
      <c r="AZ80" s="171">
        <f t="shared" si="38"/>
        <v>0</v>
      </c>
      <c r="BA80" s="171">
        <f t="shared" si="38"/>
        <v>0</v>
      </c>
      <c r="BB80" s="171">
        <f t="shared" si="38"/>
        <v>0</v>
      </c>
      <c r="BC80" s="171">
        <f t="shared" si="38"/>
        <v>0</v>
      </c>
      <c r="BD80" s="171">
        <f t="shared" si="38"/>
        <v>0</v>
      </c>
      <c r="BE80" s="171">
        <f t="shared" si="38"/>
        <v>0</v>
      </c>
      <c r="BF80" s="171">
        <f t="shared" si="38"/>
        <v>0</v>
      </c>
      <c r="BG80" s="171">
        <f t="shared" si="38"/>
        <v>0</v>
      </c>
      <c r="BH80" s="171">
        <f t="shared" si="38"/>
        <v>0</v>
      </c>
      <c r="BI80" s="171">
        <f t="shared" si="38"/>
        <v>0</v>
      </c>
      <c r="BJ80" s="171">
        <f t="shared" si="38"/>
        <v>0</v>
      </c>
      <c r="BK80" s="277"/>
    </row>
    <row r="81" spans="1:63" s="125" customFormat="1">
      <c r="A81" s="123"/>
      <c r="B81" s="123"/>
      <c r="C81" s="97" t="s">
        <v>70</v>
      </c>
      <c r="D81" s="330"/>
      <c r="E81" s="330"/>
      <c r="F81" s="330"/>
      <c r="G81" s="330"/>
      <c r="H81" s="124"/>
      <c r="I81" s="168">
        <f t="shared" si="26"/>
        <v>0</v>
      </c>
      <c r="J81" s="171">
        <f t="shared" si="27"/>
        <v>0</v>
      </c>
      <c r="K81" s="168">
        <f t="shared" si="28"/>
        <v>0</v>
      </c>
      <c r="L81" s="169"/>
      <c r="M81" s="268"/>
      <c r="N81" s="171">
        <f t="shared" si="29"/>
        <v>0</v>
      </c>
      <c r="O81" s="240"/>
      <c r="P81" s="240"/>
      <c r="Q81" s="171">
        <f t="shared" si="30"/>
        <v>0</v>
      </c>
      <c r="R81" s="240"/>
      <c r="S81" s="240"/>
      <c r="T81" s="171">
        <f t="shared" si="31"/>
        <v>0</v>
      </c>
      <c r="U81" s="240"/>
      <c r="V81" s="240"/>
      <c r="W81" s="171">
        <f t="shared" si="32"/>
        <v>0</v>
      </c>
      <c r="X81" s="240"/>
      <c r="Y81" s="240"/>
      <c r="Z81" s="171">
        <f t="shared" si="33"/>
        <v>0</v>
      </c>
      <c r="AA81" s="240"/>
      <c r="AB81" s="240"/>
      <c r="AC81" s="168"/>
      <c r="AD81" s="169"/>
      <c r="AE81" s="170" t="str">
        <f t="shared" si="34"/>
        <v>II.1.1</v>
      </c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277"/>
    </row>
    <row r="82" spans="1:63" s="125" customFormat="1">
      <c r="A82" s="123"/>
      <c r="B82" s="123"/>
      <c r="C82" s="99" t="s">
        <v>71</v>
      </c>
      <c r="D82" s="331"/>
      <c r="E82" s="331"/>
      <c r="F82" s="331"/>
      <c r="G82" s="331"/>
      <c r="H82" s="100" t="s">
        <v>34</v>
      </c>
      <c r="I82" s="168">
        <f t="shared" si="26"/>
        <v>0</v>
      </c>
      <c r="J82" s="171">
        <f t="shared" si="27"/>
        <v>0</v>
      </c>
      <c r="K82" s="168">
        <f t="shared" si="28"/>
        <v>0</v>
      </c>
      <c r="L82" s="169"/>
      <c r="M82" s="268"/>
      <c r="N82" s="171">
        <f t="shared" si="29"/>
        <v>0</v>
      </c>
      <c r="O82" s="240">
        <f>SUBTOTAL(9,O83:O84)</f>
        <v>0</v>
      </c>
      <c r="P82" s="240">
        <f>SUBTOTAL(9,P83:P84)</f>
        <v>0</v>
      </c>
      <c r="Q82" s="171">
        <f t="shared" si="30"/>
        <v>0</v>
      </c>
      <c r="R82" s="240">
        <f>SUBTOTAL(9,R83:R84)</f>
        <v>0</v>
      </c>
      <c r="S82" s="240">
        <f>SUBTOTAL(9,S83:S84)</f>
        <v>0</v>
      </c>
      <c r="T82" s="171">
        <f t="shared" si="31"/>
        <v>0</v>
      </c>
      <c r="U82" s="240">
        <f>SUBTOTAL(9,U83:U84)</f>
        <v>0</v>
      </c>
      <c r="V82" s="240">
        <f>SUBTOTAL(9,V83:V84)</f>
        <v>0</v>
      </c>
      <c r="W82" s="171">
        <f t="shared" si="32"/>
        <v>0</v>
      </c>
      <c r="X82" s="240">
        <f>SUBTOTAL(9,X83:X84)</f>
        <v>0</v>
      </c>
      <c r="Y82" s="240">
        <f>SUBTOTAL(9,Y83:Y84)</f>
        <v>0</v>
      </c>
      <c r="Z82" s="171">
        <f t="shared" si="33"/>
        <v>0</v>
      </c>
      <c r="AA82" s="240">
        <f>SUBTOTAL(9,AA83:AA84)</f>
        <v>0</v>
      </c>
      <c r="AB82" s="240">
        <f>SUBTOTAL(9,AB83:AB84)</f>
        <v>0</v>
      </c>
      <c r="AC82" s="168"/>
      <c r="AD82" s="169"/>
      <c r="AE82" s="170" t="str">
        <f t="shared" si="34"/>
        <v>II.1.1.1</v>
      </c>
      <c r="AF82" s="171">
        <f t="shared" ref="AF82:BJ82" si="39">SUBTOTAL(9,AF83:AF84)</f>
        <v>0</v>
      </c>
      <c r="AG82" s="171">
        <f t="shared" si="39"/>
        <v>0</v>
      </c>
      <c r="AH82" s="171">
        <f t="shared" si="39"/>
        <v>0</v>
      </c>
      <c r="AI82" s="171">
        <f t="shared" si="39"/>
        <v>0</v>
      </c>
      <c r="AJ82" s="171">
        <f t="shared" si="39"/>
        <v>0</v>
      </c>
      <c r="AK82" s="171">
        <f t="shared" si="39"/>
        <v>0</v>
      </c>
      <c r="AL82" s="171">
        <f t="shared" si="39"/>
        <v>0</v>
      </c>
      <c r="AM82" s="171">
        <f t="shared" si="39"/>
        <v>0</v>
      </c>
      <c r="AN82" s="171">
        <f t="shared" si="39"/>
        <v>0</v>
      </c>
      <c r="AO82" s="171">
        <f t="shared" si="39"/>
        <v>0</v>
      </c>
      <c r="AP82" s="171">
        <f t="shared" si="39"/>
        <v>0</v>
      </c>
      <c r="AQ82" s="171">
        <f t="shared" si="39"/>
        <v>0</v>
      </c>
      <c r="AR82" s="171">
        <f t="shared" si="39"/>
        <v>0</v>
      </c>
      <c r="AS82" s="171">
        <f t="shared" si="39"/>
        <v>0</v>
      </c>
      <c r="AT82" s="171">
        <f t="shared" si="39"/>
        <v>0</v>
      </c>
      <c r="AU82" s="171">
        <f t="shared" si="39"/>
        <v>0</v>
      </c>
      <c r="AV82" s="171">
        <f t="shared" si="39"/>
        <v>0</v>
      </c>
      <c r="AW82" s="171">
        <f t="shared" si="39"/>
        <v>0</v>
      </c>
      <c r="AX82" s="171">
        <f t="shared" si="39"/>
        <v>0</v>
      </c>
      <c r="AY82" s="171">
        <f t="shared" si="39"/>
        <v>0</v>
      </c>
      <c r="AZ82" s="171">
        <f t="shared" si="39"/>
        <v>0</v>
      </c>
      <c r="BA82" s="171">
        <f t="shared" si="39"/>
        <v>0</v>
      </c>
      <c r="BB82" s="171">
        <f t="shared" si="39"/>
        <v>0</v>
      </c>
      <c r="BC82" s="171">
        <f t="shared" si="39"/>
        <v>0</v>
      </c>
      <c r="BD82" s="171">
        <f t="shared" si="39"/>
        <v>0</v>
      </c>
      <c r="BE82" s="171">
        <f t="shared" si="39"/>
        <v>0</v>
      </c>
      <c r="BF82" s="171">
        <f t="shared" si="39"/>
        <v>0</v>
      </c>
      <c r="BG82" s="171">
        <f t="shared" si="39"/>
        <v>0</v>
      </c>
      <c r="BH82" s="171">
        <f t="shared" si="39"/>
        <v>0</v>
      </c>
      <c r="BI82" s="171">
        <f t="shared" si="39"/>
        <v>0</v>
      </c>
      <c r="BJ82" s="171">
        <f t="shared" si="39"/>
        <v>0</v>
      </c>
      <c r="BK82" s="277"/>
    </row>
    <row r="83" spans="1:63">
      <c r="C83" s="101" t="s">
        <v>72</v>
      </c>
      <c r="D83" s="332"/>
      <c r="E83" s="332"/>
      <c r="F83" s="332"/>
      <c r="G83" s="332"/>
      <c r="H83" s="114" t="s">
        <v>36</v>
      </c>
      <c r="I83" s="176">
        <f t="shared" si="26"/>
        <v>0</v>
      </c>
      <c r="J83" s="179">
        <f t="shared" si="27"/>
        <v>0</v>
      </c>
      <c r="K83" s="176">
        <f t="shared" si="28"/>
        <v>0</v>
      </c>
      <c r="L83" s="177"/>
      <c r="M83" s="270"/>
      <c r="N83" s="179">
        <f t="shared" si="29"/>
        <v>0</v>
      </c>
      <c r="O83" s="241"/>
      <c r="P83" s="241"/>
      <c r="Q83" s="179">
        <f t="shared" si="30"/>
        <v>0</v>
      </c>
      <c r="R83" s="241"/>
      <c r="S83" s="241"/>
      <c r="T83" s="179">
        <f t="shared" si="31"/>
        <v>0</v>
      </c>
      <c r="U83" s="241"/>
      <c r="V83" s="241"/>
      <c r="W83" s="179">
        <f t="shared" si="32"/>
        <v>0</v>
      </c>
      <c r="X83" s="241"/>
      <c r="Y83" s="241"/>
      <c r="Z83" s="179">
        <f t="shared" si="33"/>
        <v>0</v>
      </c>
      <c r="AA83" s="241"/>
      <c r="AB83" s="241"/>
      <c r="AC83" s="176"/>
      <c r="AD83" s="177"/>
      <c r="AE83" s="178" t="str">
        <f t="shared" si="34"/>
        <v>II.1.1.1.1</v>
      </c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279"/>
    </row>
    <row r="84" spans="1:63">
      <c r="C84" s="101" t="s">
        <v>73</v>
      </c>
      <c r="D84" s="332"/>
      <c r="E84" s="332"/>
      <c r="F84" s="332"/>
      <c r="G84" s="332"/>
      <c r="H84" s="114" t="s">
        <v>44</v>
      </c>
      <c r="I84" s="176">
        <f t="shared" si="26"/>
        <v>0</v>
      </c>
      <c r="J84" s="179">
        <f t="shared" si="27"/>
        <v>0</v>
      </c>
      <c r="K84" s="176">
        <f t="shared" si="28"/>
        <v>0</v>
      </c>
      <c r="L84" s="177"/>
      <c r="M84" s="270"/>
      <c r="N84" s="179">
        <f t="shared" si="29"/>
        <v>0</v>
      </c>
      <c r="O84" s="241"/>
      <c r="P84" s="241"/>
      <c r="Q84" s="179">
        <f t="shared" si="30"/>
        <v>0</v>
      </c>
      <c r="R84" s="241"/>
      <c r="S84" s="241"/>
      <c r="T84" s="179">
        <f t="shared" si="31"/>
        <v>0</v>
      </c>
      <c r="U84" s="241"/>
      <c r="V84" s="241"/>
      <c r="W84" s="179">
        <f t="shared" si="32"/>
        <v>0</v>
      </c>
      <c r="X84" s="241"/>
      <c r="Y84" s="241"/>
      <c r="Z84" s="179">
        <f t="shared" si="33"/>
        <v>0</v>
      </c>
      <c r="AA84" s="241"/>
      <c r="AB84" s="241"/>
      <c r="AC84" s="176"/>
      <c r="AD84" s="177"/>
      <c r="AE84" s="178" t="str">
        <f t="shared" si="34"/>
        <v>II.1.1.1.2</v>
      </c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  <c r="BG84" s="179"/>
      <c r="BH84" s="179"/>
      <c r="BI84" s="179"/>
      <c r="BJ84" s="179"/>
      <c r="BK84" s="279"/>
    </row>
    <row r="85" spans="1:63" s="125" customFormat="1">
      <c r="A85" s="123"/>
      <c r="B85" s="123"/>
      <c r="C85" s="99" t="s">
        <v>74</v>
      </c>
      <c r="D85" s="331"/>
      <c r="E85" s="331"/>
      <c r="F85" s="331"/>
      <c r="G85" s="331"/>
      <c r="H85" s="100" t="s">
        <v>32</v>
      </c>
      <c r="I85" s="168">
        <f t="shared" si="26"/>
        <v>0</v>
      </c>
      <c r="J85" s="171">
        <f t="shared" si="27"/>
        <v>0</v>
      </c>
      <c r="K85" s="168">
        <f t="shared" si="28"/>
        <v>0</v>
      </c>
      <c r="L85" s="169"/>
      <c r="M85" s="268"/>
      <c r="N85" s="171">
        <f t="shared" si="29"/>
        <v>0</v>
      </c>
      <c r="O85" s="240">
        <f>SUBTOTAL(9,O86:O89)</f>
        <v>0</v>
      </c>
      <c r="P85" s="240">
        <f>SUBTOTAL(9,P86:P89)</f>
        <v>0</v>
      </c>
      <c r="Q85" s="171">
        <f t="shared" si="30"/>
        <v>0</v>
      </c>
      <c r="R85" s="240">
        <f>SUBTOTAL(9,R86:R89)</f>
        <v>0</v>
      </c>
      <c r="S85" s="240">
        <f>SUBTOTAL(9,S86:S89)</f>
        <v>0</v>
      </c>
      <c r="T85" s="171">
        <f t="shared" si="31"/>
        <v>0</v>
      </c>
      <c r="U85" s="240">
        <f>SUBTOTAL(9,U86:U89)</f>
        <v>0</v>
      </c>
      <c r="V85" s="240">
        <f>SUBTOTAL(9,V86:V89)</f>
        <v>0</v>
      </c>
      <c r="W85" s="171">
        <f t="shared" si="32"/>
        <v>0</v>
      </c>
      <c r="X85" s="240">
        <f>SUBTOTAL(9,X86:X89)</f>
        <v>0</v>
      </c>
      <c r="Y85" s="240">
        <f>SUBTOTAL(9,Y86:Y89)</f>
        <v>0</v>
      </c>
      <c r="Z85" s="171">
        <f t="shared" si="33"/>
        <v>0</v>
      </c>
      <c r="AA85" s="240">
        <f>SUBTOTAL(9,AA86:AA89)</f>
        <v>0</v>
      </c>
      <c r="AB85" s="240">
        <f>SUBTOTAL(9,AB86:AB89)</f>
        <v>0</v>
      </c>
      <c r="AC85" s="168"/>
      <c r="AD85" s="169"/>
      <c r="AE85" s="170" t="str">
        <f t="shared" si="34"/>
        <v>II.1.1.2</v>
      </c>
      <c r="AF85" s="171">
        <f>SUBTOTAL(9,AF86:AF89)</f>
        <v>0</v>
      </c>
      <c r="AG85" s="171">
        <f t="shared" ref="AG85:BJ85" si="40">SUBTOTAL(9,AG86:AG89)</f>
        <v>0</v>
      </c>
      <c r="AH85" s="171">
        <f t="shared" si="40"/>
        <v>0</v>
      </c>
      <c r="AI85" s="171">
        <f t="shared" si="40"/>
        <v>0</v>
      </c>
      <c r="AJ85" s="171">
        <f t="shared" si="40"/>
        <v>0</v>
      </c>
      <c r="AK85" s="171">
        <f t="shared" si="40"/>
        <v>0</v>
      </c>
      <c r="AL85" s="171">
        <f t="shared" si="40"/>
        <v>0</v>
      </c>
      <c r="AM85" s="171">
        <f t="shared" si="40"/>
        <v>0</v>
      </c>
      <c r="AN85" s="171">
        <f t="shared" si="40"/>
        <v>0</v>
      </c>
      <c r="AO85" s="171">
        <f t="shared" si="40"/>
        <v>0</v>
      </c>
      <c r="AP85" s="171">
        <f t="shared" si="40"/>
        <v>0</v>
      </c>
      <c r="AQ85" s="171">
        <f t="shared" si="40"/>
        <v>0</v>
      </c>
      <c r="AR85" s="171">
        <f t="shared" si="40"/>
        <v>0</v>
      </c>
      <c r="AS85" s="171">
        <f t="shared" si="40"/>
        <v>0</v>
      </c>
      <c r="AT85" s="171">
        <f t="shared" si="40"/>
        <v>0</v>
      </c>
      <c r="AU85" s="171">
        <f t="shared" si="40"/>
        <v>0</v>
      </c>
      <c r="AV85" s="171">
        <f t="shared" si="40"/>
        <v>0</v>
      </c>
      <c r="AW85" s="171">
        <f t="shared" si="40"/>
        <v>0</v>
      </c>
      <c r="AX85" s="171">
        <f t="shared" si="40"/>
        <v>0</v>
      </c>
      <c r="AY85" s="171">
        <f t="shared" si="40"/>
        <v>0</v>
      </c>
      <c r="AZ85" s="171">
        <f t="shared" si="40"/>
        <v>0</v>
      </c>
      <c r="BA85" s="171">
        <f t="shared" si="40"/>
        <v>0</v>
      </c>
      <c r="BB85" s="171">
        <f t="shared" si="40"/>
        <v>0</v>
      </c>
      <c r="BC85" s="171">
        <f t="shared" si="40"/>
        <v>0</v>
      </c>
      <c r="BD85" s="171">
        <f t="shared" si="40"/>
        <v>0</v>
      </c>
      <c r="BE85" s="171">
        <f t="shared" si="40"/>
        <v>0</v>
      </c>
      <c r="BF85" s="171">
        <f t="shared" si="40"/>
        <v>0</v>
      </c>
      <c r="BG85" s="171">
        <f t="shared" si="40"/>
        <v>0</v>
      </c>
      <c r="BH85" s="171">
        <f t="shared" si="40"/>
        <v>0</v>
      </c>
      <c r="BI85" s="171">
        <f t="shared" si="40"/>
        <v>0</v>
      </c>
      <c r="BJ85" s="171">
        <f t="shared" si="40"/>
        <v>0</v>
      </c>
      <c r="BK85" s="277"/>
    </row>
    <row r="86" spans="1:63">
      <c r="C86" s="101" t="s">
        <v>75</v>
      </c>
      <c r="D86" s="332"/>
      <c r="E86" s="332"/>
      <c r="F86" s="332"/>
      <c r="G86" s="332"/>
      <c r="H86" s="114" t="s">
        <v>45</v>
      </c>
      <c r="I86" s="176">
        <f t="shared" si="26"/>
        <v>0</v>
      </c>
      <c r="J86" s="179">
        <f t="shared" si="27"/>
        <v>0</v>
      </c>
      <c r="K86" s="176">
        <f t="shared" si="28"/>
        <v>0</v>
      </c>
      <c r="L86" s="177"/>
      <c r="M86" s="270"/>
      <c r="N86" s="179">
        <f t="shared" si="29"/>
        <v>0</v>
      </c>
      <c r="O86" s="241"/>
      <c r="P86" s="241"/>
      <c r="Q86" s="179">
        <f t="shared" si="30"/>
        <v>0</v>
      </c>
      <c r="R86" s="241"/>
      <c r="S86" s="241"/>
      <c r="T86" s="179">
        <f t="shared" si="31"/>
        <v>0</v>
      </c>
      <c r="U86" s="241"/>
      <c r="V86" s="241"/>
      <c r="W86" s="179">
        <f t="shared" si="32"/>
        <v>0</v>
      </c>
      <c r="X86" s="241"/>
      <c r="Y86" s="241"/>
      <c r="Z86" s="179">
        <f t="shared" si="33"/>
        <v>0</v>
      </c>
      <c r="AA86" s="241"/>
      <c r="AB86" s="241"/>
      <c r="AC86" s="176"/>
      <c r="AD86" s="177"/>
      <c r="AE86" s="178" t="str">
        <f t="shared" si="34"/>
        <v>II.1.1.2.1</v>
      </c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  <c r="BG86" s="179"/>
      <c r="BH86" s="179"/>
      <c r="BI86" s="179"/>
      <c r="BJ86" s="179"/>
      <c r="BK86" s="279"/>
    </row>
    <row r="87" spans="1:63">
      <c r="C87" s="101" t="s">
        <v>76</v>
      </c>
      <c r="D87" s="332"/>
      <c r="E87" s="332"/>
      <c r="F87" s="332"/>
      <c r="G87" s="332"/>
      <c r="H87" s="114" t="s">
        <v>46</v>
      </c>
      <c r="I87" s="176">
        <f t="shared" si="26"/>
        <v>0</v>
      </c>
      <c r="J87" s="179">
        <f t="shared" si="27"/>
        <v>0</v>
      </c>
      <c r="K87" s="176">
        <f t="shared" si="28"/>
        <v>0</v>
      </c>
      <c r="L87" s="177"/>
      <c r="M87" s="270"/>
      <c r="N87" s="179">
        <f t="shared" si="29"/>
        <v>0</v>
      </c>
      <c r="O87" s="241"/>
      <c r="P87" s="241"/>
      <c r="Q87" s="179">
        <f t="shared" si="30"/>
        <v>0</v>
      </c>
      <c r="R87" s="241"/>
      <c r="S87" s="241"/>
      <c r="T87" s="179">
        <f t="shared" si="31"/>
        <v>0</v>
      </c>
      <c r="U87" s="241"/>
      <c r="V87" s="241"/>
      <c r="W87" s="179">
        <f t="shared" si="32"/>
        <v>0</v>
      </c>
      <c r="X87" s="241"/>
      <c r="Y87" s="241"/>
      <c r="Z87" s="179">
        <f t="shared" si="33"/>
        <v>0</v>
      </c>
      <c r="AA87" s="241"/>
      <c r="AB87" s="241"/>
      <c r="AC87" s="176"/>
      <c r="AD87" s="177"/>
      <c r="AE87" s="178" t="str">
        <f t="shared" si="34"/>
        <v>II.1.1.2.2</v>
      </c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279"/>
    </row>
    <row r="88" spans="1:63">
      <c r="C88" s="101" t="s">
        <v>77</v>
      </c>
      <c r="D88" s="332"/>
      <c r="E88" s="332"/>
      <c r="F88" s="332"/>
      <c r="G88" s="332"/>
      <c r="H88" s="114" t="s">
        <v>33</v>
      </c>
      <c r="I88" s="176">
        <f t="shared" si="26"/>
        <v>0</v>
      </c>
      <c r="J88" s="179">
        <f t="shared" si="27"/>
        <v>0</v>
      </c>
      <c r="K88" s="176">
        <f t="shared" si="28"/>
        <v>0</v>
      </c>
      <c r="L88" s="177"/>
      <c r="M88" s="270"/>
      <c r="N88" s="179">
        <f t="shared" si="29"/>
        <v>0</v>
      </c>
      <c r="O88" s="241"/>
      <c r="P88" s="241"/>
      <c r="Q88" s="179">
        <f t="shared" si="30"/>
        <v>0</v>
      </c>
      <c r="R88" s="241"/>
      <c r="S88" s="241"/>
      <c r="T88" s="179">
        <f t="shared" si="31"/>
        <v>0</v>
      </c>
      <c r="U88" s="241"/>
      <c r="V88" s="241"/>
      <c r="W88" s="179">
        <f t="shared" si="32"/>
        <v>0</v>
      </c>
      <c r="X88" s="241"/>
      <c r="Y88" s="241"/>
      <c r="Z88" s="179">
        <f t="shared" si="33"/>
        <v>0</v>
      </c>
      <c r="AA88" s="241"/>
      <c r="AB88" s="241"/>
      <c r="AC88" s="176"/>
      <c r="AD88" s="177"/>
      <c r="AE88" s="178" t="str">
        <f t="shared" si="34"/>
        <v>II.1.1.2.3</v>
      </c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279"/>
    </row>
    <row r="89" spans="1:63">
      <c r="C89" s="101" t="s">
        <v>78</v>
      </c>
      <c r="D89" s="332"/>
      <c r="E89" s="332"/>
      <c r="F89" s="332"/>
      <c r="G89" s="332"/>
      <c r="H89" s="114" t="s">
        <v>35</v>
      </c>
      <c r="I89" s="176">
        <f t="shared" si="26"/>
        <v>0</v>
      </c>
      <c r="J89" s="179">
        <f t="shared" si="27"/>
        <v>0</v>
      </c>
      <c r="K89" s="176">
        <f t="shared" si="28"/>
        <v>0</v>
      </c>
      <c r="L89" s="177"/>
      <c r="M89" s="270"/>
      <c r="N89" s="179">
        <f t="shared" si="29"/>
        <v>0</v>
      </c>
      <c r="O89" s="241"/>
      <c r="P89" s="241"/>
      <c r="Q89" s="179">
        <f t="shared" si="30"/>
        <v>0</v>
      </c>
      <c r="R89" s="241"/>
      <c r="S89" s="241"/>
      <c r="T89" s="179">
        <f t="shared" si="31"/>
        <v>0</v>
      </c>
      <c r="U89" s="241"/>
      <c r="V89" s="241"/>
      <c r="W89" s="179">
        <f t="shared" si="32"/>
        <v>0</v>
      </c>
      <c r="X89" s="241"/>
      <c r="Y89" s="241"/>
      <c r="Z89" s="179">
        <f t="shared" si="33"/>
        <v>0</v>
      </c>
      <c r="AA89" s="241"/>
      <c r="AB89" s="241"/>
      <c r="AC89" s="176"/>
      <c r="AD89" s="177"/>
      <c r="AE89" s="178" t="str">
        <f t="shared" si="34"/>
        <v>II.1.1.2.4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279"/>
    </row>
    <row r="90" spans="1:63">
      <c r="C90" s="101"/>
      <c r="D90" s="332"/>
      <c r="E90" s="332"/>
      <c r="F90" s="332"/>
      <c r="G90" s="332"/>
      <c r="H90" s="114"/>
      <c r="I90" s="286"/>
      <c r="J90" s="261"/>
      <c r="K90" s="176"/>
      <c r="L90" s="177"/>
      <c r="M90" s="270"/>
      <c r="N90" s="179"/>
      <c r="O90" s="241"/>
      <c r="P90" s="241"/>
      <c r="Q90" s="179"/>
      <c r="R90" s="241"/>
      <c r="S90" s="241"/>
      <c r="T90" s="179"/>
      <c r="U90" s="241"/>
      <c r="V90" s="241"/>
      <c r="W90" s="179"/>
      <c r="X90" s="241"/>
      <c r="Y90" s="241"/>
      <c r="Z90" s="179"/>
      <c r="AA90" s="241"/>
      <c r="AB90" s="241"/>
      <c r="AC90" s="176"/>
      <c r="AD90" s="177"/>
      <c r="AE90" s="178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K90" s="279"/>
    </row>
    <row r="91" spans="1:63">
      <c r="C91" s="118"/>
      <c r="D91" s="333"/>
      <c r="E91" s="333"/>
      <c r="F91" s="333"/>
      <c r="G91" s="333"/>
      <c r="H91" s="119"/>
      <c r="I91" s="180"/>
      <c r="J91" s="260"/>
      <c r="K91" s="180"/>
      <c r="L91" s="177"/>
      <c r="M91" s="276"/>
      <c r="N91" s="181"/>
      <c r="O91" s="242"/>
      <c r="P91" s="242"/>
      <c r="Q91" s="181"/>
      <c r="R91" s="242"/>
      <c r="S91" s="242"/>
      <c r="T91" s="181"/>
      <c r="U91" s="242"/>
      <c r="V91" s="242"/>
      <c r="W91" s="181"/>
      <c r="X91" s="242"/>
      <c r="Y91" s="242"/>
      <c r="Z91" s="181"/>
      <c r="AA91" s="242"/>
      <c r="AB91" s="242"/>
      <c r="AC91" s="182"/>
      <c r="AD91" s="177"/>
      <c r="AE91" s="183"/>
      <c r="AF91" s="184"/>
      <c r="AG91" s="184"/>
      <c r="AH91" s="184"/>
      <c r="AI91" s="184"/>
      <c r="AJ91" s="184"/>
      <c r="AK91" s="184"/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4"/>
      <c r="BA91" s="184"/>
      <c r="BB91" s="184"/>
      <c r="BC91" s="184"/>
      <c r="BD91" s="184"/>
      <c r="BE91" s="184"/>
      <c r="BF91" s="184"/>
      <c r="BG91" s="184"/>
      <c r="BH91" s="184"/>
      <c r="BI91" s="184"/>
      <c r="BJ91" s="184"/>
      <c r="BK91" s="279"/>
    </row>
    <row r="92" spans="1:63">
      <c r="C92" s="99"/>
      <c r="D92" s="331"/>
      <c r="E92" s="331"/>
      <c r="F92" s="331"/>
      <c r="G92" s="331"/>
      <c r="H92" s="100"/>
      <c r="I92" s="287"/>
      <c r="J92" s="262"/>
      <c r="K92" s="176"/>
      <c r="L92" s="177"/>
      <c r="M92" s="270"/>
      <c r="N92" s="179"/>
      <c r="O92" s="241"/>
      <c r="P92" s="241"/>
      <c r="Q92" s="179"/>
      <c r="R92" s="241"/>
      <c r="S92" s="241"/>
      <c r="T92" s="179"/>
      <c r="U92" s="241"/>
      <c r="V92" s="241"/>
      <c r="W92" s="179"/>
      <c r="X92" s="241"/>
      <c r="Y92" s="241"/>
      <c r="Z92" s="179"/>
      <c r="AA92" s="241"/>
      <c r="AB92" s="241"/>
      <c r="AC92" s="176"/>
      <c r="AD92" s="177"/>
      <c r="AE92" s="178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  <c r="BH92" s="179"/>
      <c r="BI92" s="179"/>
      <c r="BJ92" s="179"/>
      <c r="BK92" s="279"/>
    </row>
    <row r="93" spans="1:63" s="125" customFormat="1">
      <c r="A93" s="123"/>
      <c r="B93" s="123"/>
      <c r="C93" s="115" t="s">
        <v>86</v>
      </c>
      <c r="D93" s="334"/>
      <c r="E93" s="334"/>
      <c r="F93" s="334"/>
      <c r="G93" s="334"/>
      <c r="H93" s="113" t="s">
        <v>85</v>
      </c>
      <c r="I93" s="168">
        <f t="shared" ref="I93:I101" si="41">SUMIFS($N93:$AC93,$N$4:$AC$4,"W*")</f>
        <v>0</v>
      </c>
      <c r="J93" s="171">
        <f t="shared" ref="J93:J101" si="42">SUMIFS($N93:$AC93,$N$4:$AC$4,"F*")</f>
        <v>0</v>
      </c>
      <c r="K93" s="168">
        <f t="shared" ref="K93:K101" si="43">SUMIFS($N93:$AC93,$N$4:$AC$4,"B*")</f>
        <v>0</v>
      </c>
      <c r="L93" s="169"/>
      <c r="M93" s="268"/>
      <c r="N93" s="171">
        <f t="shared" ref="N93:N101" si="44">SUMIFS($AF93:$BJ93,$AF$3:$BJ$3,N$3)</f>
        <v>0</v>
      </c>
      <c r="O93" s="240">
        <f>SUBTOTAL(9,O94:O101)</f>
        <v>0</v>
      </c>
      <c r="P93" s="240">
        <f>SUBTOTAL(9,P94:P101)</f>
        <v>0</v>
      </c>
      <c r="Q93" s="171">
        <f t="shared" ref="Q93:Q101" si="45">SUMIFS($AF93:$BJ93,$AF$3:$BJ$3,Q$3)</f>
        <v>0</v>
      </c>
      <c r="R93" s="240">
        <f>SUBTOTAL(9,R94:R101)</f>
        <v>0</v>
      </c>
      <c r="S93" s="240">
        <f>SUBTOTAL(9,S94:S101)</f>
        <v>0</v>
      </c>
      <c r="T93" s="171">
        <f t="shared" ref="T93:T101" si="46">SUMIFS($AF93:$BJ93,$AF$3:$BJ$3,T$3)</f>
        <v>0</v>
      </c>
      <c r="U93" s="240">
        <f>SUBTOTAL(9,U94:U101)</f>
        <v>0</v>
      </c>
      <c r="V93" s="240">
        <f>SUBTOTAL(9,V94:V101)</f>
        <v>0</v>
      </c>
      <c r="W93" s="171">
        <f t="shared" ref="W93:W101" si="47">SUMIFS($AF93:$BJ93,$AF$3:$BJ$3,W$3)</f>
        <v>0</v>
      </c>
      <c r="X93" s="240">
        <f>SUBTOTAL(9,X94:X101)</f>
        <v>0</v>
      </c>
      <c r="Y93" s="240">
        <f>SUBTOTAL(9,Y94:Y101)</f>
        <v>0</v>
      </c>
      <c r="Z93" s="171">
        <f t="shared" ref="Z93:Z101" si="48">SUMIFS($AF93:$BJ93,$AF$3:$BJ$3,Z$3)</f>
        <v>0</v>
      </c>
      <c r="AA93" s="240">
        <f>SUBTOTAL(9,AA94:AA101)</f>
        <v>0</v>
      </c>
      <c r="AB93" s="240">
        <f>SUBTOTAL(9,AB94:AB101)</f>
        <v>0</v>
      </c>
      <c r="AC93" s="168"/>
      <c r="AD93" s="169"/>
      <c r="AE93" s="170" t="str">
        <f t="shared" ref="AE93:AE101" si="49">C93</f>
        <v>III</v>
      </c>
      <c r="AF93" s="171">
        <f t="shared" ref="AF93:BJ93" si="50">SUBTOTAL(9,AF94:AF101)</f>
        <v>0</v>
      </c>
      <c r="AG93" s="171">
        <f t="shared" si="50"/>
        <v>0</v>
      </c>
      <c r="AH93" s="171">
        <f t="shared" si="50"/>
        <v>0</v>
      </c>
      <c r="AI93" s="171">
        <f t="shared" si="50"/>
        <v>0</v>
      </c>
      <c r="AJ93" s="171">
        <f t="shared" si="50"/>
        <v>0</v>
      </c>
      <c r="AK93" s="171">
        <f t="shared" si="50"/>
        <v>0</v>
      </c>
      <c r="AL93" s="171">
        <f t="shared" si="50"/>
        <v>0</v>
      </c>
      <c r="AM93" s="171">
        <f t="shared" si="50"/>
        <v>0</v>
      </c>
      <c r="AN93" s="171">
        <f t="shared" si="50"/>
        <v>0</v>
      </c>
      <c r="AO93" s="171">
        <f t="shared" si="50"/>
        <v>0</v>
      </c>
      <c r="AP93" s="171">
        <f t="shared" si="50"/>
        <v>0</v>
      </c>
      <c r="AQ93" s="171">
        <f t="shared" si="50"/>
        <v>0</v>
      </c>
      <c r="AR93" s="171">
        <f t="shared" si="50"/>
        <v>0</v>
      </c>
      <c r="AS93" s="171">
        <f t="shared" si="50"/>
        <v>0</v>
      </c>
      <c r="AT93" s="171">
        <f t="shared" si="50"/>
        <v>0</v>
      </c>
      <c r="AU93" s="171">
        <f t="shared" si="50"/>
        <v>0</v>
      </c>
      <c r="AV93" s="171">
        <f t="shared" si="50"/>
        <v>0</v>
      </c>
      <c r="AW93" s="171">
        <f t="shared" si="50"/>
        <v>0</v>
      </c>
      <c r="AX93" s="171">
        <f t="shared" si="50"/>
        <v>0</v>
      </c>
      <c r="AY93" s="171">
        <f t="shared" si="50"/>
        <v>0</v>
      </c>
      <c r="AZ93" s="171">
        <f t="shared" si="50"/>
        <v>0</v>
      </c>
      <c r="BA93" s="171">
        <f t="shared" si="50"/>
        <v>0</v>
      </c>
      <c r="BB93" s="171">
        <f t="shared" si="50"/>
        <v>0</v>
      </c>
      <c r="BC93" s="171">
        <f t="shared" si="50"/>
        <v>0</v>
      </c>
      <c r="BD93" s="171">
        <f t="shared" si="50"/>
        <v>0</v>
      </c>
      <c r="BE93" s="171">
        <f t="shared" si="50"/>
        <v>0</v>
      </c>
      <c r="BF93" s="171">
        <f t="shared" si="50"/>
        <v>0</v>
      </c>
      <c r="BG93" s="171">
        <f t="shared" si="50"/>
        <v>0</v>
      </c>
      <c r="BH93" s="171">
        <f t="shared" si="50"/>
        <v>0</v>
      </c>
      <c r="BI93" s="171">
        <f t="shared" si="50"/>
        <v>0</v>
      </c>
      <c r="BJ93" s="171">
        <f t="shared" si="50"/>
        <v>0</v>
      </c>
      <c r="BK93" s="277"/>
    </row>
    <row r="94" spans="1:63" s="125" customFormat="1">
      <c r="A94" s="123"/>
      <c r="B94" s="123"/>
      <c r="C94" s="97" t="s">
        <v>87</v>
      </c>
      <c r="D94" s="330"/>
      <c r="E94" s="330"/>
      <c r="F94" s="330"/>
      <c r="G94" s="330"/>
      <c r="H94" s="98" t="s">
        <v>88</v>
      </c>
      <c r="I94" s="168">
        <f t="shared" si="41"/>
        <v>0</v>
      </c>
      <c r="J94" s="171">
        <f t="shared" si="42"/>
        <v>0</v>
      </c>
      <c r="K94" s="168">
        <f t="shared" si="43"/>
        <v>0</v>
      </c>
      <c r="L94" s="169"/>
      <c r="M94" s="268"/>
      <c r="N94" s="171">
        <f t="shared" si="44"/>
        <v>0</v>
      </c>
      <c r="O94" s="240">
        <f>SUBTOTAL(9,O95:O101)</f>
        <v>0</v>
      </c>
      <c r="P94" s="240">
        <f>SUBTOTAL(9,P95:P101)</f>
        <v>0</v>
      </c>
      <c r="Q94" s="171">
        <f t="shared" si="45"/>
        <v>0</v>
      </c>
      <c r="R94" s="240">
        <f>SUBTOTAL(9,R95:R101)</f>
        <v>0</v>
      </c>
      <c r="S94" s="240">
        <f>SUBTOTAL(9,S95:S101)</f>
        <v>0</v>
      </c>
      <c r="T94" s="171">
        <f t="shared" si="46"/>
        <v>0</v>
      </c>
      <c r="U94" s="240">
        <f>SUBTOTAL(9,U95:U101)</f>
        <v>0</v>
      </c>
      <c r="V94" s="240">
        <f>SUBTOTAL(9,V95:V101)</f>
        <v>0</v>
      </c>
      <c r="W94" s="171">
        <f t="shared" si="47"/>
        <v>0</v>
      </c>
      <c r="X94" s="240">
        <f>SUBTOTAL(9,X95:X101)</f>
        <v>0</v>
      </c>
      <c r="Y94" s="240">
        <f>SUBTOTAL(9,Y95:Y101)</f>
        <v>0</v>
      </c>
      <c r="Z94" s="171">
        <f t="shared" si="48"/>
        <v>0</v>
      </c>
      <c r="AA94" s="240">
        <f>SUBTOTAL(9,AA95:AA101)</f>
        <v>0</v>
      </c>
      <c r="AB94" s="240">
        <f>SUBTOTAL(9,AB95:AB101)</f>
        <v>0</v>
      </c>
      <c r="AC94" s="168"/>
      <c r="AD94" s="169"/>
      <c r="AE94" s="170" t="str">
        <f t="shared" si="49"/>
        <v>III.1</v>
      </c>
      <c r="AF94" s="171">
        <f t="shared" ref="AF94:BJ94" si="51">SUBTOTAL(9,AF95:AF101)</f>
        <v>0</v>
      </c>
      <c r="AG94" s="171">
        <f t="shared" si="51"/>
        <v>0</v>
      </c>
      <c r="AH94" s="171">
        <f t="shared" si="51"/>
        <v>0</v>
      </c>
      <c r="AI94" s="171">
        <f t="shared" si="51"/>
        <v>0</v>
      </c>
      <c r="AJ94" s="171">
        <f t="shared" si="51"/>
        <v>0</v>
      </c>
      <c r="AK94" s="171">
        <f t="shared" si="51"/>
        <v>0</v>
      </c>
      <c r="AL94" s="171">
        <f t="shared" si="51"/>
        <v>0</v>
      </c>
      <c r="AM94" s="171">
        <f t="shared" si="51"/>
        <v>0</v>
      </c>
      <c r="AN94" s="171">
        <f t="shared" si="51"/>
        <v>0</v>
      </c>
      <c r="AO94" s="171">
        <f t="shared" si="51"/>
        <v>0</v>
      </c>
      <c r="AP94" s="171">
        <f t="shared" si="51"/>
        <v>0</v>
      </c>
      <c r="AQ94" s="171">
        <f t="shared" si="51"/>
        <v>0</v>
      </c>
      <c r="AR94" s="171">
        <f t="shared" si="51"/>
        <v>0</v>
      </c>
      <c r="AS94" s="171">
        <f t="shared" si="51"/>
        <v>0</v>
      </c>
      <c r="AT94" s="171">
        <f t="shared" si="51"/>
        <v>0</v>
      </c>
      <c r="AU94" s="171">
        <f t="shared" si="51"/>
        <v>0</v>
      </c>
      <c r="AV94" s="171">
        <f t="shared" si="51"/>
        <v>0</v>
      </c>
      <c r="AW94" s="171">
        <f t="shared" si="51"/>
        <v>0</v>
      </c>
      <c r="AX94" s="171">
        <f t="shared" si="51"/>
        <v>0</v>
      </c>
      <c r="AY94" s="171">
        <f t="shared" si="51"/>
        <v>0</v>
      </c>
      <c r="AZ94" s="171">
        <f t="shared" si="51"/>
        <v>0</v>
      </c>
      <c r="BA94" s="171">
        <f t="shared" si="51"/>
        <v>0</v>
      </c>
      <c r="BB94" s="171">
        <f t="shared" si="51"/>
        <v>0</v>
      </c>
      <c r="BC94" s="171">
        <f t="shared" si="51"/>
        <v>0</v>
      </c>
      <c r="BD94" s="171">
        <f t="shared" si="51"/>
        <v>0</v>
      </c>
      <c r="BE94" s="171">
        <f t="shared" si="51"/>
        <v>0</v>
      </c>
      <c r="BF94" s="171">
        <f t="shared" si="51"/>
        <v>0</v>
      </c>
      <c r="BG94" s="171">
        <f t="shared" si="51"/>
        <v>0</v>
      </c>
      <c r="BH94" s="171">
        <f t="shared" si="51"/>
        <v>0</v>
      </c>
      <c r="BI94" s="171">
        <f t="shared" si="51"/>
        <v>0</v>
      </c>
      <c r="BJ94" s="171">
        <f t="shared" si="51"/>
        <v>0</v>
      </c>
      <c r="BK94" s="277"/>
    </row>
    <row r="95" spans="1:63" s="192" customFormat="1">
      <c r="A95" s="185"/>
      <c r="B95" s="185"/>
      <c r="C95" s="186" t="s">
        <v>89</v>
      </c>
      <c r="D95" s="335"/>
      <c r="E95" s="335"/>
      <c r="F95" s="335"/>
      <c r="G95" s="335"/>
      <c r="H95" s="187" t="s">
        <v>37</v>
      </c>
      <c r="I95" s="188">
        <f t="shared" si="41"/>
        <v>0</v>
      </c>
      <c r="J95" s="191">
        <f t="shared" si="42"/>
        <v>0</v>
      </c>
      <c r="K95" s="188">
        <f t="shared" si="43"/>
        <v>0</v>
      </c>
      <c r="L95" s="189"/>
      <c r="M95" s="272"/>
      <c r="N95" s="191">
        <f t="shared" si="44"/>
        <v>0</v>
      </c>
      <c r="O95" s="243"/>
      <c r="P95" s="243"/>
      <c r="Q95" s="191">
        <f t="shared" si="45"/>
        <v>0</v>
      </c>
      <c r="R95" s="243"/>
      <c r="S95" s="243"/>
      <c r="T95" s="191">
        <f t="shared" si="46"/>
        <v>0</v>
      </c>
      <c r="U95" s="243"/>
      <c r="V95" s="243"/>
      <c r="W95" s="191">
        <f t="shared" si="47"/>
        <v>0</v>
      </c>
      <c r="X95" s="243"/>
      <c r="Y95" s="243"/>
      <c r="Z95" s="191">
        <f t="shared" si="48"/>
        <v>0</v>
      </c>
      <c r="AA95" s="243"/>
      <c r="AB95" s="243"/>
      <c r="AC95" s="188"/>
      <c r="AD95" s="189"/>
      <c r="AE95" s="190" t="str">
        <f t="shared" si="49"/>
        <v>III.1.1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280"/>
    </row>
    <row r="96" spans="1:63" s="192" customFormat="1">
      <c r="A96" s="185"/>
      <c r="B96" s="185"/>
      <c r="C96" s="186" t="s">
        <v>90</v>
      </c>
      <c r="D96" s="335"/>
      <c r="E96" s="335"/>
      <c r="F96" s="335"/>
      <c r="G96" s="335"/>
      <c r="H96" s="187" t="s">
        <v>38</v>
      </c>
      <c r="I96" s="188">
        <f t="shared" si="41"/>
        <v>0</v>
      </c>
      <c r="J96" s="191">
        <f t="shared" si="42"/>
        <v>0</v>
      </c>
      <c r="K96" s="188">
        <f t="shared" si="43"/>
        <v>0</v>
      </c>
      <c r="L96" s="189"/>
      <c r="M96" s="272"/>
      <c r="N96" s="191">
        <f t="shared" si="44"/>
        <v>0</v>
      </c>
      <c r="O96" s="243"/>
      <c r="P96" s="243"/>
      <c r="Q96" s="191">
        <f t="shared" si="45"/>
        <v>0</v>
      </c>
      <c r="R96" s="243"/>
      <c r="S96" s="243"/>
      <c r="T96" s="191">
        <f t="shared" si="46"/>
        <v>0</v>
      </c>
      <c r="U96" s="243"/>
      <c r="V96" s="243"/>
      <c r="W96" s="191">
        <f t="shared" si="47"/>
        <v>0</v>
      </c>
      <c r="X96" s="243"/>
      <c r="Y96" s="243"/>
      <c r="Z96" s="191">
        <f t="shared" si="48"/>
        <v>0</v>
      </c>
      <c r="AA96" s="243"/>
      <c r="AB96" s="243"/>
      <c r="AC96" s="188"/>
      <c r="AD96" s="189"/>
      <c r="AE96" s="190" t="str">
        <f t="shared" si="49"/>
        <v>III.1.2</v>
      </c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280"/>
    </row>
    <row r="97" spans="1:63" s="192" customFormat="1">
      <c r="A97" s="185"/>
      <c r="B97" s="185"/>
      <c r="C97" s="186" t="s">
        <v>91</v>
      </c>
      <c r="D97" s="335"/>
      <c r="E97" s="335"/>
      <c r="F97" s="335"/>
      <c r="G97" s="335"/>
      <c r="H97" s="187" t="s">
        <v>39</v>
      </c>
      <c r="I97" s="188">
        <f t="shared" si="41"/>
        <v>0</v>
      </c>
      <c r="J97" s="191">
        <f t="shared" si="42"/>
        <v>0</v>
      </c>
      <c r="K97" s="188">
        <f t="shared" si="43"/>
        <v>0</v>
      </c>
      <c r="L97" s="189"/>
      <c r="M97" s="272"/>
      <c r="N97" s="191">
        <f t="shared" si="44"/>
        <v>0</v>
      </c>
      <c r="O97" s="243"/>
      <c r="P97" s="243"/>
      <c r="Q97" s="191">
        <f t="shared" si="45"/>
        <v>0</v>
      </c>
      <c r="R97" s="243"/>
      <c r="S97" s="243"/>
      <c r="T97" s="191">
        <f t="shared" si="46"/>
        <v>0</v>
      </c>
      <c r="U97" s="243"/>
      <c r="V97" s="243"/>
      <c r="W97" s="191">
        <f t="shared" si="47"/>
        <v>0</v>
      </c>
      <c r="X97" s="243"/>
      <c r="Y97" s="243"/>
      <c r="Z97" s="191">
        <f t="shared" si="48"/>
        <v>0</v>
      </c>
      <c r="AA97" s="243"/>
      <c r="AB97" s="243"/>
      <c r="AC97" s="188"/>
      <c r="AD97" s="189"/>
      <c r="AE97" s="190" t="str">
        <f t="shared" si="49"/>
        <v>III.1.3</v>
      </c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280"/>
    </row>
    <row r="98" spans="1:63" s="192" customFormat="1">
      <c r="A98" s="185"/>
      <c r="B98" s="185"/>
      <c r="C98" s="186" t="s">
        <v>92</v>
      </c>
      <c r="D98" s="335"/>
      <c r="E98" s="335"/>
      <c r="F98" s="335"/>
      <c r="G98" s="335"/>
      <c r="H98" s="187" t="s">
        <v>40</v>
      </c>
      <c r="I98" s="188">
        <f t="shared" si="41"/>
        <v>0</v>
      </c>
      <c r="J98" s="191">
        <f t="shared" si="42"/>
        <v>0</v>
      </c>
      <c r="K98" s="188">
        <f t="shared" si="43"/>
        <v>0</v>
      </c>
      <c r="L98" s="189"/>
      <c r="M98" s="272"/>
      <c r="N98" s="191">
        <f t="shared" si="44"/>
        <v>0</v>
      </c>
      <c r="O98" s="243"/>
      <c r="P98" s="243"/>
      <c r="Q98" s="191">
        <f t="shared" si="45"/>
        <v>0</v>
      </c>
      <c r="R98" s="243"/>
      <c r="S98" s="243"/>
      <c r="T98" s="191">
        <f t="shared" si="46"/>
        <v>0</v>
      </c>
      <c r="U98" s="243"/>
      <c r="V98" s="243"/>
      <c r="W98" s="191">
        <f t="shared" si="47"/>
        <v>0</v>
      </c>
      <c r="X98" s="243"/>
      <c r="Y98" s="243"/>
      <c r="Z98" s="191">
        <f t="shared" si="48"/>
        <v>0</v>
      </c>
      <c r="AA98" s="243"/>
      <c r="AB98" s="243"/>
      <c r="AC98" s="188"/>
      <c r="AD98" s="189"/>
      <c r="AE98" s="190" t="str">
        <f t="shared" si="49"/>
        <v>III.1.4</v>
      </c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280"/>
    </row>
    <row r="99" spans="1:63" s="192" customFormat="1">
      <c r="A99" s="185"/>
      <c r="B99" s="185"/>
      <c r="C99" s="186" t="s">
        <v>93</v>
      </c>
      <c r="D99" s="335"/>
      <c r="E99" s="335"/>
      <c r="F99" s="335"/>
      <c r="G99" s="335"/>
      <c r="H99" s="187" t="s">
        <v>41</v>
      </c>
      <c r="I99" s="188">
        <f t="shared" si="41"/>
        <v>0</v>
      </c>
      <c r="J99" s="191">
        <f t="shared" si="42"/>
        <v>0</v>
      </c>
      <c r="K99" s="188">
        <f t="shared" si="43"/>
        <v>0</v>
      </c>
      <c r="L99" s="189"/>
      <c r="M99" s="272"/>
      <c r="N99" s="191">
        <f t="shared" si="44"/>
        <v>0</v>
      </c>
      <c r="O99" s="243"/>
      <c r="P99" s="243"/>
      <c r="Q99" s="191">
        <f t="shared" si="45"/>
        <v>0</v>
      </c>
      <c r="R99" s="243"/>
      <c r="S99" s="243"/>
      <c r="T99" s="191">
        <f t="shared" si="46"/>
        <v>0</v>
      </c>
      <c r="U99" s="243"/>
      <c r="V99" s="243"/>
      <c r="W99" s="191">
        <f t="shared" si="47"/>
        <v>0</v>
      </c>
      <c r="X99" s="243"/>
      <c r="Y99" s="243"/>
      <c r="Z99" s="191">
        <f t="shared" si="48"/>
        <v>0</v>
      </c>
      <c r="AA99" s="243"/>
      <c r="AB99" s="243"/>
      <c r="AC99" s="188"/>
      <c r="AD99" s="189"/>
      <c r="AE99" s="190" t="str">
        <f t="shared" si="49"/>
        <v>III.1.5</v>
      </c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280"/>
    </row>
    <row r="100" spans="1:63" s="192" customFormat="1">
      <c r="A100" s="185"/>
      <c r="B100" s="185"/>
      <c r="C100" s="186" t="s">
        <v>94</v>
      </c>
      <c r="D100" s="335"/>
      <c r="E100" s="335"/>
      <c r="F100" s="335"/>
      <c r="G100" s="335"/>
      <c r="H100" s="187" t="s">
        <v>42</v>
      </c>
      <c r="I100" s="188">
        <f t="shared" si="41"/>
        <v>0</v>
      </c>
      <c r="J100" s="191">
        <f t="shared" si="42"/>
        <v>0</v>
      </c>
      <c r="K100" s="188">
        <f t="shared" si="43"/>
        <v>0</v>
      </c>
      <c r="L100" s="189"/>
      <c r="M100" s="272"/>
      <c r="N100" s="191">
        <f t="shared" si="44"/>
        <v>0</v>
      </c>
      <c r="O100" s="243"/>
      <c r="P100" s="243"/>
      <c r="Q100" s="191">
        <f t="shared" si="45"/>
        <v>0</v>
      </c>
      <c r="R100" s="243"/>
      <c r="S100" s="243"/>
      <c r="T100" s="191">
        <f t="shared" si="46"/>
        <v>0</v>
      </c>
      <c r="U100" s="243"/>
      <c r="V100" s="243"/>
      <c r="W100" s="191">
        <f t="shared" si="47"/>
        <v>0</v>
      </c>
      <c r="X100" s="243"/>
      <c r="Y100" s="243"/>
      <c r="Z100" s="191">
        <f t="shared" si="48"/>
        <v>0</v>
      </c>
      <c r="AA100" s="243"/>
      <c r="AB100" s="243"/>
      <c r="AC100" s="188"/>
      <c r="AD100" s="189"/>
      <c r="AE100" s="190" t="str">
        <f t="shared" si="49"/>
        <v>III.1.6</v>
      </c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280"/>
    </row>
    <row r="101" spans="1:63" s="192" customFormat="1">
      <c r="A101" s="185"/>
      <c r="B101" s="185"/>
      <c r="C101" s="186" t="s">
        <v>95</v>
      </c>
      <c r="D101" s="335"/>
      <c r="E101" s="335"/>
      <c r="F101" s="335"/>
      <c r="G101" s="335"/>
      <c r="H101" s="187" t="s">
        <v>43</v>
      </c>
      <c r="I101" s="188">
        <f t="shared" si="41"/>
        <v>0</v>
      </c>
      <c r="J101" s="191">
        <f t="shared" si="42"/>
        <v>0</v>
      </c>
      <c r="K101" s="188">
        <f t="shared" si="43"/>
        <v>0</v>
      </c>
      <c r="L101" s="189"/>
      <c r="M101" s="272"/>
      <c r="N101" s="191">
        <f t="shared" si="44"/>
        <v>0</v>
      </c>
      <c r="O101" s="243"/>
      <c r="P101" s="243"/>
      <c r="Q101" s="191">
        <f t="shared" si="45"/>
        <v>0</v>
      </c>
      <c r="R101" s="243"/>
      <c r="S101" s="243"/>
      <c r="T101" s="191">
        <f t="shared" si="46"/>
        <v>0</v>
      </c>
      <c r="U101" s="243"/>
      <c r="V101" s="243"/>
      <c r="W101" s="191">
        <f t="shared" si="47"/>
        <v>0</v>
      </c>
      <c r="X101" s="243"/>
      <c r="Y101" s="243"/>
      <c r="Z101" s="191">
        <f t="shared" si="48"/>
        <v>0</v>
      </c>
      <c r="AA101" s="243"/>
      <c r="AB101" s="243"/>
      <c r="AC101" s="188"/>
      <c r="AD101" s="189"/>
      <c r="AE101" s="190" t="str">
        <f t="shared" si="49"/>
        <v>III.1.7</v>
      </c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280"/>
    </row>
    <row r="102" spans="1:63" s="192" customFormat="1">
      <c r="A102" s="185"/>
      <c r="B102" s="185"/>
      <c r="C102" s="186"/>
      <c r="D102" s="335"/>
      <c r="E102" s="335"/>
      <c r="F102" s="335"/>
      <c r="G102" s="335"/>
      <c r="H102" s="193"/>
      <c r="I102" s="288"/>
      <c r="J102" s="263"/>
      <c r="K102" s="188"/>
      <c r="L102" s="189"/>
      <c r="M102" s="272"/>
      <c r="N102" s="191"/>
      <c r="O102" s="243"/>
      <c r="P102" s="243"/>
      <c r="Q102" s="191"/>
      <c r="R102" s="243"/>
      <c r="S102" s="243"/>
      <c r="T102" s="191"/>
      <c r="U102" s="243"/>
      <c r="V102" s="243"/>
      <c r="W102" s="191"/>
      <c r="X102" s="243"/>
      <c r="Y102" s="243"/>
      <c r="Z102" s="191"/>
      <c r="AA102" s="243"/>
      <c r="AB102" s="243"/>
      <c r="AC102" s="188"/>
      <c r="AD102" s="189"/>
      <c r="AE102" s="190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280"/>
    </row>
    <row r="103" spans="1:63" s="192" customFormat="1">
      <c r="A103" s="185"/>
      <c r="B103" s="185"/>
      <c r="C103" s="211"/>
      <c r="D103" s="336"/>
      <c r="E103" s="336"/>
      <c r="F103" s="336"/>
      <c r="G103" s="336"/>
      <c r="H103" s="212"/>
      <c r="I103" s="213"/>
      <c r="J103" s="259"/>
      <c r="K103" s="213"/>
      <c r="L103" s="189"/>
      <c r="M103" s="275"/>
      <c r="N103" s="214"/>
      <c r="O103" s="244"/>
      <c r="P103" s="244"/>
      <c r="Q103" s="214"/>
      <c r="R103" s="244"/>
      <c r="S103" s="244"/>
      <c r="T103" s="214"/>
      <c r="U103" s="244"/>
      <c r="V103" s="244"/>
      <c r="W103" s="214"/>
      <c r="X103" s="244"/>
      <c r="Y103" s="244"/>
      <c r="Z103" s="214"/>
      <c r="AA103" s="244"/>
      <c r="AB103" s="244"/>
      <c r="AC103" s="215"/>
      <c r="AD103" s="189"/>
      <c r="AE103" s="216"/>
      <c r="AF103" s="217"/>
      <c r="AG103" s="217"/>
      <c r="AH103" s="217"/>
      <c r="AI103" s="217"/>
      <c r="AJ103" s="217"/>
      <c r="AK103" s="217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82"/>
    </row>
    <row r="104" spans="1:63">
      <c r="C104" s="99"/>
      <c r="D104" s="331"/>
      <c r="E104" s="331"/>
      <c r="F104" s="331"/>
      <c r="G104" s="331"/>
      <c r="H104" s="100"/>
      <c r="I104" s="287"/>
      <c r="J104" s="262"/>
      <c r="K104" s="176"/>
      <c r="L104" s="177"/>
      <c r="M104" s="270"/>
      <c r="N104" s="179"/>
      <c r="O104" s="241"/>
      <c r="P104" s="241"/>
      <c r="Q104" s="179"/>
      <c r="R104" s="241"/>
      <c r="S104" s="241"/>
      <c r="T104" s="179"/>
      <c r="U104" s="241"/>
      <c r="V104" s="241"/>
      <c r="W104" s="179"/>
      <c r="X104" s="241"/>
      <c r="Y104" s="241"/>
      <c r="Z104" s="179"/>
      <c r="AA104" s="241"/>
      <c r="AB104" s="241"/>
      <c r="AC104" s="176"/>
      <c r="AD104" s="177"/>
      <c r="AE104" s="178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279"/>
    </row>
    <row r="105" spans="1:63" s="125" customFormat="1" ht="15" thickBot="1">
      <c r="A105" s="123"/>
      <c r="B105" s="123"/>
      <c r="C105" s="99" t="s">
        <v>312</v>
      </c>
      <c r="D105" s="331"/>
      <c r="E105" s="331"/>
      <c r="F105" s="331"/>
      <c r="G105" s="331"/>
      <c r="H105" s="100" t="s">
        <v>313</v>
      </c>
      <c r="I105" s="168">
        <f>SUMIFS($N105:$AC105,$N$4:$AC$4,"W*")</f>
        <v>0</v>
      </c>
      <c r="J105" s="171">
        <f>SUMIFS($N105:$AC105,$N$4:$AC$4,"F*")</f>
        <v>0</v>
      </c>
      <c r="K105" s="168">
        <f>SUMIFS($N105:$AC105,$N$4:$AC$4,"B*")</f>
        <v>31467286051.338512</v>
      </c>
      <c r="L105" s="169"/>
      <c r="M105" s="268"/>
      <c r="N105" s="171">
        <f>SUMIFS($AF105:$BJ105,$AF$3:$BJ$3,N$3)</f>
        <v>0</v>
      </c>
      <c r="O105" s="240">
        <f>SUBTOTAL(9,O7:O101)</f>
        <v>0</v>
      </c>
      <c r="P105" s="240">
        <f>SUBTOTAL(9,P8:P104)</f>
        <v>31467286051.338512</v>
      </c>
      <c r="Q105" s="171">
        <f>SUMIFS($AF105:$BJ105,$AF$3:$BJ$3,Q$3)</f>
        <v>0</v>
      </c>
      <c r="R105" s="240"/>
      <c r="S105" s="240"/>
      <c r="T105" s="171">
        <f>SUMIFS($AF105:$BJ105,$AF$3:$BJ$3,T$3)</f>
        <v>0</v>
      </c>
      <c r="U105" s="240"/>
      <c r="V105" s="240"/>
      <c r="W105" s="171">
        <f>SUMIFS($AF105:$BJ105,$AF$3:$BJ$3,W$3)</f>
        <v>0</v>
      </c>
      <c r="X105" s="240"/>
      <c r="Y105" s="240"/>
      <c r="Z105" s="171">
        <f>SUMIFS($AF105:$BJ105,$AF$3:$BJ$3,Z$3)</f>
        <v>0</v>
      </c>
      <c r="AA105" s="240"/>
      <c r="AB105" s="240"/>
      <c r="AC105" s="274"/>
      <c r="AD105" s="169"/>
      <c r="AE105" s="170" t="str">
        <f>C105</f>
        <v>SUM</v>
      </c>
      <c r="AF105" s="210">
        <f t="shared" ref="AF105:BJ105" si="52">SUMIFS(AF$5:AF$104,$AE$5:$AE$104,"I") + SUMIFS(AF$5:AF$104,$AE$5:$AE$104,"II")+ SUMIFS(AF$5:AF$104,$AE$5:$AE$104,"III")</f>
        <v>0</v>
      </c>
      <c r="AG105" s="210">
        <f t="shared" si="52"/>
        <v>0</v>
      </c>
      <c r="AH105" s="210">
        <f t="shared" si="52"/>
        <v>0</v>
      </c>
      <c r="AI105" s="210">
        <f t="shared" si="52"/>
        <v>0</v>
      </c>
      <c r="AJ105" s="210">
        <f t="shared" si="52"/>
        <v>0</v>
      </c>
      <c r="AK105" s="210">
        <f t="shared" si="52"/>
        <v>0</v>
      </c>
      <c r="AL105" s="210">
        <f t="shared" si="52"/>
        <v>0</v>
      </c>
      <c r="AM105" s="210">
        <f t="shared" si="52"/>
        <v>0</v>
      </c>
      <c r="AN105" s="210">
        <f t="shared" si="52"/>
        <v>0</v>
      </c>
      <c r="AO105" s="210">
        <f t="shared" si="52"/>
        <v>0</v>
      </c>
      <c r="AP105" s="210">
        <f t="shared" si="52"/>
        <v>0</v>
      </c>
      <c r="AQ105" s="210">
        <f t="shared" si="52"/>
        <v>0</v>
      </c>
      <c r="AR105" s="210">
        <f t="shared" si="52"/>
        <v>0</v>
      </c>
      <c r="AS105" s="210">
        <f t="shared" si="52"/>
        <v>0</v>
      </c>
      <c r="AT105" s="210">
        <f t="shared" si="52"/>
        <v>0</v>
      </c>
      <c r="AU105" s="210">
        <f t="shared" si="52"/>
        <v>0</v>
      </c>
      <c r="AV105" s="210">
        <f t="shared" si="52"/>
        <v>0</v>
      </c>
      <c r="AW105" s="210">
        <f t="shared" si="52"/>
        <v>0</v>
      </c>
      <c r="AX105" s="210">
        <f t="shared" si="52"/>
        <v>0</v>
      </c>
      <c r="AY105" s="210">
        <f t="shared" si="52"/>
        <v>0</v>
      </c>
      <c r="AZ105" s="210">
        <f t="shared" si="52"/>
        <v>0</v>
      </c>
      <c r="BA105" s="210">
        <f t="shared" si="52"/>
        <v>0</v>
      </c>
      <c r="BB105" s="210">
        <f t="shared" si="52"/>
        <v>0</v>
      </c>
      <c r="BC105" s="210">
        <f t="shared" si="52"/>
        <v>0</v>
      </c>
      <c r="BD105" s="210">
        <f t="shared" si="52"/>
        <v>0</v>
      </c>
      <c r="BE105" s="210">
        <f t="shared" si="52"/>
        <v>0</v>
      </c>
      <c r="BF105" s="210">
        <f t="shared" si="52"/>
        <v>0</v>
      </c>
      <c r="BG105" s="210">
        <f t="shared" si="52"/>
        <v>0</v>
      </c>
      <c r="BH105" s="210">
        <f t="shared" si="52"/>
        <v>0</v>
      </c>
      <c r="BI105" s="210">
        <f t="shared" si="52"/>
        <v>0</v>
      </c>
      <c r="BJ105" s="210">
        <f t="shared" si="52"/>
        <v>0</v>
      </c>
      <c r="BK105" s="277"/>
    </row>
    <row r="106" spans="1:63" s="125" customFormat="1" ht="15.5" thickTop="1" thickBot="1">
      <c r="A106" s="123"/>
      <c r="B106" s="123"/>
      <c r="C106" s="116"/>
      <c r="D106" s="337"/>
      <c r="E106" s="337"/>
      <c r="F106" s="337"/>
      <c r="G106" s="337"/>
      <c r="H106" s="117"/>
      <c r="I106" s="208"/>
      <c r="J106" s="210"/>
      <c r="K106" s="208"/>
      <c r="L106" s="169"/>
      <c r="M106" s="273"/>
      <c r="N106" s="210"/>
      <c r="O106" s="245"/>
      <c r="P106" s="245"/>
      <c r="Q106" s="210"/>
      <c r="R106" s="245"/>
      <c r="S106" s="245"/>
      <c r="T106" s="210"/>
      <c r="U106" s="245"/>
      <c r="V106" s="245"/>
      <c r="W106" s="210"/>
      <c r="X106" s="245"/>
      <c r="Y106" s="245"/>
      <c r="Z106" s="210"/>
      <c r="AA106" s="245"/>
      <c r="AB106" s="245"/>
      <c r="AC106" s="208"/>
      <c r="AD106" s="169"/>
      <c r="AE106" s="209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81"/>
    </row>
    <row r="107" spans="1:63" ht="15" thickTop="1"/>
  </sheetData>
  <mergeCells count="2">
    <mergeCell ref="C3:C4"/>
    <mergeCell ref="H3:H4"/>
  </mergeCells>
  <conditionalFormatting sqref="AF5:BJ10 AF32:BJ44 AF71:BJ104 AF106:BJ1048576">
    <cfRule type="expression" dxfId="373" priority="61">
      <formula>_xlfn.ISFORMULA($AF5)</formula>
    </cfRule>
    <cfRule type="expression" dxfId="372" priority="62">
      <formula>COUNTA($AF5:$BJ5)=0</formula>
    </cfRule>
  </conditionalFormatting>
  <conditionalFormatting sqref="AF105:BJ105">
    <cfRule type="expression" dxfId="371" priority="59">
      <formula>_xlfn.ISFORMULA($AF105)</formula>
    </cfRule>
    <cfRule type="expression" dxfId="370" priority="60">
      <formula>COUNTA($AF105:$BJ105)=0</formula>
    </cfRule>
  </conditionalFormatting>
  <conditionalFormatting sqref="O5:P10 R5:S10 U5:V10 AA5:AB10 X5:Y10 AA32:AB44 X32:Y44 U32:V44 R32:S44 O32:P44 O71:P105 R71:S105 U71:V105 X71:Y105 AA71:AB105">
    <cfRule type="expression" dxfId="369" priority="57">
      <formula>_xlfn.ISFORMULA($O5)</formula>
    </cfRule>
    <cfRule type="expression" dxfId="368" priority="58">
      <formula>COUNTA($O5:$P5)=0</formula>
    </cfRule>
  </conditionalFormatting>
  <conditionalFormatting sqref="AF11:BJ11">
    <cfRule type="expression" dxfId="367" priority="55">
      <formula>_xlfn.ISFORMULA($AF11)</formula>
    </cfRule>
    <cfRule type="expression" dxfId="366" priority="56">
      <formula>COUNTA($AF11:$BJ11)=0</formula>
    </cfRule>
  </conditionalFormatting>
  <conditionalFormatting sqref="AA11:AB11 X11:Y11 U11:V11 R11:S11 O11:P11">
    <cfRule type="expression" dxfId="365" priority="53">
      <formula>_xlfn.ISFORMULA($O11)</formula>
    </cfRule>
    <cfRule type="expression" dxfId="364" priority="54">
      <formula>COUNTA($O11:$P11)=0</formula>
    </cfRule>
  </conditionalFormatting>
  <conditionalFormatting sqref="AF12:BJ15">
    <cfRule type="expression" dxfId="363" priority="51">
      <formula>_xlfn.ISFORMULA($AF12)</formula>
    </cfRule>
    <cfRule type="expression" dxfId="362" priority="52">
      <formula>COUNTA($AF12:$BJ12)=0</formula>
    </cfRule>
  </conditionalFormatting>
  <conditionalFormatting sqref="AA12:AB15 X12:Y15 U12:V15 R12:S15 O12:P15">
    <cfRule type="expression" dxfId="361" priority="49">
      <formula>_xlfn.ISFORMULA($O12)</formula>
    </cfRule>
    <cfRule type="expression" dxfId="360" priority="50">
      <formula>COUNTA($O12:$P12)=0</formula>
    </cfRule>
  </conditionalFormatting>
  <conditionalFormatting sqref="AF55:BJ61">
    <cfRule type="expression" dxfId="359" priority="47">
      <formula>_xlfn.ISFORMULA($AF55)</formula>
    </cfRule>
    <cfRule type="expression" dxfId="358" priority="48">
      <formula>COUNTA($AF55:$BJ55)=0</formula>
    </cfRule>
  </conditionalFormatting>
  <conditionalFormatting sqref="AA55:AB61 X55:Y61 U55:V61 R55:S61 O55:P61">
    <cfRule type="expression" dxfId="357" priority="45">
      <formula>_xlfn.ISFORMULA($O55)</formula>
    </cfRule>
    <cfRule type="expression" dxfId="356" priority="46">
      <formula>COUNTA($O55:$P55)=0</formula>
    </cfRule>
  </conditionalFormatting>
  <conditionalFormatting sqref="AF45:BJ54">
    <cfRule type="expression" dxfId="355" priority="43">
      <formula>_xlfn.ISFORMULA($AF45)</formula>
    </cfRule>
    <cfRule type="expression" dxfId="354" priority="44">
      <formula>COUNTA($AF45:$BJ45)=0</formula>
    </cfRule>
  </conditionalFormatting>
  <conditionalFormatting sqref="AA45:AB54 X45:Y54 U45:V54 R45:S54 O45:P54">
    <cfRule type="expression" dxfId="353" priority="41">
      <formula>_xlfn.ISFORMULA($O45)</formula>
    </cfRule>
    <cfRule type="expression" dxfId="352" priority="42">
      <formula>COUNTA($O45:$P45)=0</formula>
    </cfRule>
  </conditionalFormatting>
  <conditionalFormatting sqref="AF27:BJ27">
    <cfRule type="expression" dxfId="351" priority="39">
      <formula>_xlfn.ISFORMULA($AF27)</formula>
    </cfRule>
    <cfRule type="expression" dxfId="350" priority="40">
      <formula>COUNTA($AF27:$BJ27)=0</formula>
    </cfRule>
  </conditionalFormatting>
  <conditionalFormatting sqref="AA27:AB27 X27:Y27 U27:V27 R27:S27 O27:P27">
    <cfRule type="expression" dxfId="349" priority="37">
      <formula>_xlfn.ISFORMULA($O27)</formula>
    </cfRule>
    <cfRule type="expression" dxfId="348" priority="38">
      <formula>COUNTA($O27:$P27)=0</formula>
    </cfRule>
  </conditionalFormatting>
  <conditionalFormatting sqref="AF28:BJ31">
    <cfRule type="expression" dxfId="347" priority="35">
      <formula>_xlfn.ISFORMULA($AF28)</formula>
    </cfRule>
    <cfRule type="expression" dxfId="346" priority="36">
      <formula>COUNTA($AF28:$BJ28)=0</formula>
    </cfRule>
  </conditionalFormatting>
  <conditionalFormatting sqref="AA28:AB31 X28:Y31 U28:V31 R28:S31 O28:P31">
    <cfRule type="expression" dxfId="345" priority="33">
      <formula>_xlfn.ISFORMULA($O28)</formula>
    </cfRule>
    <cfRule type="expression" dxfId="344" priority="34">
      <formula>COUNTA($O28:$P28)=0</formula>
    </cfRule>
  </conditionalFormatting>
  <conditionalFormatting sqref="AF16:BJ16">
    <cfRule type="expression" dxfId="343" priority="31">
      <formula>_xlfn.ISFORMULA($AF16)</formula>
    </cfRule>
    <cfRule type="expression" dxfId="342" priority="32">
      <formula>COUNTA($AF16:$BJ16)=0</formula>
    </cfRule>
  </conditionalFormatting>
  <conditionalFormatting sqref="AA16:AB16 X16:Y16 U16:V16 R16:S16 O16:P16">
    <cfRule type="expression" dxfId="341" priority="29">
      <formula>_xlfn.ISFORMULA($O16)</formula>
    </cfRule>
    <cfRule type="expression" dxfId="340" priority="30">
      <formula>COUNTA($O16:$P16)=0</formula>
    </cfRule>
  </conditionalFormatting>
  <conditionalFormatting sqref="AF17:BJ18 AF25:BJ26">
    <cfRule type="expression" dxfId="339" priority="27">
      <formula>_xlfn.ISFORMULA($AF17)</formula>
    </cfRule>
    <cfRule type="expression" dxfId="338" priority="28">
      <formula>COUNTA($AF17:$BJ17)=0</formula>
    </cfRule>
  </conditionalFormatting>
  <conditionalFormatting sqref="AA17:AB18 X17:Y18 U17:V18 R17:S18 O17:P18 O25:P26 R25:S26 U25:V26 X25:Y26 AA25:AB26">
    <cfRule type="expression" dxfId="337" priority="25">
      <formula>_xlfn.ISFORMULA($O17)</formula>
    </cfRule>
    <cfRule type="expression" dxfId="336" priority="26">
      <formula>COUNTA($O17:$P17)=0</formula>
    </cfRule>
  </conditionalFormatting>
  <conditionalFormatting sqref="AF68:BJ70">
    <cfRule type="expression" dxfId="335" priority="23">
      <formula>_xlfn.ISFORMULA($AF68)</formula>
    </cfRule>
    <cfRule type="expression" dxfId="334" priority="24">
      <formula>COUNTA($AF68:$BJ68)=0</formula>
    </cfRule>
  </conditionalFormatting>
  <conditionalFormatting sqref="AA68:AB70 X68:Y70 U68:V70 R68:S70 O68:P70">
    <cfRule type="expression" dxfId="333" priority="21">
      <formula>_xlfn.ISFORMULA($O68)</formula>
    </cfRule>
    <cfRule type="expression" dxfId="332" priority="22">
      <formula>COUNTA($O68:$P68)=0</formula>
    </cfRule>
  </conditionalFormatting>
  <conditionalFormatting sqref="AF65:BJ67">
    <cfRule type="expression" dxfId="331" priority="19">
      <formula>_xlfn.ISFORMULA($AF65)</formula>
    </cfRule>
    <cfRule type="expression" dxfId="330" priority="20">
      <formula>COUNTA($AF65:$BJ65)=0</formula>
    </cfRule>
  </conditionalFormatting>
  <conditionalFormatting sqref="O65:P67 R65:S67 U65:V67 X65:Y67 AA65:AB67">
    <cfRule type="expression" dxfId="329" priority="17">
      <formula>_xlfn.ISFORMULA($O65)</formula>
    </cfRule>
    <cfRule type="expression" dxfId="328" priority="18">
      <formula>COUNTA($O65:$P65)=0</formula>
    </cfRule>
  </conditionalFormatting>
  <conditionalFormatting sqref="AF62:BJ64">
    <cfRule type="expression" dxfId="327" priority="15">
      <formula>_xlfn.ISFORMULA($AF62)</formula>
    </cfRule>
    <cfRule type="expression" dxfId="326" priority="16">
      <formula>COUNTA($AF62:$BJ62)=0</formula>
    </cfRule>
  </conditionalFormatting>
  <conditionalFormatting sqref="AA62:AB64 X62:Y64 U62:V64 R62:S64 O62:P64">
    <cfRule type="expression" dxfId="325" priority="13">
      <formula>_xlfn.ISFORMULA($O62)</formula>
    </cfRule>
    <cfRule type="expression" dxfId="324" priority="14">
      <formula>COUNTA($O62:$P62)=0</formula>
    </cfRule>
  </conditionalFormatting>
  <conditionalFormatting sqref="AF21:BJ21">
    <cfRule type="expression" dxfId="323" priority="11">
      <formula>_xlfn.ISFORMULA($AF21)</formula>
    </cfRule>
    <cfRule type="expression" dxfId="322" priority="12">
      <formula>COUNTA($AF21:$BJ21)=0</formula>
    </cfRule>
  </conditionalFormatting>
  <conditionalFormatting sqref="AA21:AB21 X21:Y21 U21:V21 R21:S21 O21:P21">
    <cfRule type="expression" dxfId="321" priority="9">
      <formula>_xlfn.ISFORMULA($O21)</formula>
    </cfRule>
    <cfRule type="expression" dxfId="320" priority="10">
      <formula>COUNTA($O21:$P21)=0</formula>
    </cfRule>
  </conditionalFormatting>
  <conditionalFormatting sqref="AF22:BJ24">
    <cfRule type="expression" dxfId="319" priority="7">
      <formula>_xlfn.ISFORMULA($AF22)</formula>
    </cfRule>
    <cfRule type="expression" dxfId="318" priority="8">
      <formula>COUNTA($AF22:$BJ22)=0</formula>
    </cfRule>
  </conditionalFormatting>
  <conditionalFormatting sqref="AA22:AB24 X22:Y24 U22:V24 R22:S24 O22:P24">
    <cfRule type="expression" dxfId="317" priority="5">
      <formula>_xlfn.ISFORMULA($O22)</formula>
    </cfRule>
    <cfRule type="expression" dxfId="316" priority="6">
      <formula>COUNTA($O22:$P22)=0</formula>
    </cfRule>
  </conditionalFormatting>
  <conditionalFormatting sqref="AF19:BJ20">
    <cfRule type="expression" dxfId="315" priority="3">
      <formula>_xlfn.ISFORMULA($AF19)</formula>
    </cfRule>
    <cfRule type="expression" dxfId="314" priority="4">
      <formula>COUNTA($AF19:$BJ19)=0</formula>
    </cfRule>
  </conditionalFormatting>
  <conditionalFormatting sqref="AA19:AB20 X19:Y20 U19:V20 R19:S20 O19:P20">
    <cfRule type="expression" dxfId="313" priority="1">
      <formula>_xlfn.ISFORMULA($O19)</formula>
    </cfRule>
    <cfRule type="expression" dxfId="312" priority="2">
      <formula>COUNTA($O19:$P19)=0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6B82F-8BD0-41E6-B0B9-DB1A1DA5B501}">
  <dimension ref="A1:BG82"/>
  <sheetViews>
    <sheetView zoomScale="60" zoomScaleNormal="60" workbookViewId="0">
      <pane xSplit="4" ySplit="4" topLeftCell="E5" activePane="bottomRight" state="frozen"/>
      <selection pane="topRight" activeCell="C1" sqref="C1"/>
      <selection pane="bottomLeft" activeCell="A3" sqref="A3"/>
      <selection pane="bottomRight" activeCell="F11" sqref="F11"/>
    </sheetView>
  </sheetViews>
  <sheetFormatPr defaultColWidth="24.6328125" defaultRowHeight="14.5" outlineLevelCol="1"/>
  <cols>
    <col min="1" max="2" width="1.6328125" customWidth="1"/>
    <col min="4" max="4" width="50.90625" customWidth="1"/>
    <col min="5" max="5" width="24.6328125" style="374"/>
    <col min="6" max="7" width="24.6328125" style="374" customWidth="1" outlineLevel="1"/>
    <col min="8" max="8" width="6.6328125" style="374" customWidth="1"/>
    <col min="9" max="9" width="1.6328125" customWidth="1"/>
    <col min="10" max="10" width="24.6328125" style="374"/>
    <col min="11" max="12" width="24.6328125" style="374" customWidth="1" outlineLevel="1"/>
    <col min="13" max="13" width="24.6328125" style="374"/>
    <col min="14" max="15" width="24.6328125" style="374" customWidth="1" outlineLevel="1"/>
    <col min="16" max="16" width="24.6328125" style="374"/>
    <col min="17" max="18" width="24.6328125" style="374" customWidth="1" outlineLevel="1"/>
    <col min="19" max="19" width="24.6328125" style="374"/>
    <col min="20" max="21" width="24.6328125" style="374" customWidth="1" outlineLevel="1"/>
    <col min="22" max="22" width="24.6328125" style="374"/>
    <col min="23" max="24" width="24.6328125" style="374" customWidth="1" outlineLevel="1"/>
    <col min="25" max="25" width="4.26953125" style="374" customWidth="1"/>
    <col min="26" max="27" width="6.6328125" style="374" customWidth="1"/>
    <col min="28" max="58" width="24.6328125" style="374"/>
    <col min="59" max="59" width="1.6328125" customWidth="1"/>
    <col min="60" max="16384" width="24.6328125" style="374"/>
  </cols>
  <sheetData>
    <row r="1" spans="1:59" customFormat="1" ht="6" customHeight="1"/>
    <row r="2" spans="1:59" customFormat="1" ht="6" customHeight="1" thickBot="1"/>
    <row r="3" spans="1:59" s="339" customFormat="1" ht="16" thickTop="1">
      <c r="C3" s="425" t="s">
        <v>0</v>
      </c>
      <c r="D3" s="427" t="s">
        <v>325</v>
      </c>
      <c r="E3" s="289">
        <f>DATE(YEAR('[1]CF YTD 2025'!$E$3),8,1)</f>
        <v>45870</v>
      </c>
      <c r="F3" s="284"/>
      <c r="G3" s="285"/>
      <c r="I3" s="340"/>
      <c r="J3" s="266">
        <v>1</v>
      </c>
      <c r="K3" s="238">
        <v>1</v>
      </c>
      <c r="L3" s="238">
        <v>1</v>
      </c>
      <c r="M3" s="234">
        <v>2</v>
      </c>
      <c r="N3" s="246">
        <v>2</v>
      </c>
      <c r="O3" s="246">
        <v>2</v>
      </c>
      <c r="P3" s="236">
        <v>3</v>
      </c>
      <c r="Q3" s="248">
        <v>3</v>
      </c>
      <c r="R3" s="248">
        <v>3</v>
      </c>
      <c r="S3" s="250">
        <v>4</v>
      </c>
      <c r="T3" s="251">
        <v>4</v>
      </c>
      <c r="U3" s="251">
        <v>4</v>
      </c>
      <c r="V3" s="254">
        <v>5</v>
      </c>
      <c r="W3" s="255">
        <v>5</v>
      </c>
      <c r="X3" s="255">
        <v>5</v>
      </c>
      <c r="Y3" s="341"/>
      <c r="AA3" s="340" t="s">
        <v>0</v>
      </c>
      <c r="AB3" s="342">
        <f t="shared" ref="AB3:BF3" si="0">IF(AB4="", "", IFERROR(
    INT((AB4 - (DATE(YEAR(AB4), MONTH(AB4), 1) - WEEKDAY(DATE(YEAR(AB4), MONTH(AB4), 1), 2) + 1)) / 7) + 1,
    ""
))</f>
        <v>1</v>
      </c>
      <c r="AC3" s="342">
        <f t="shared" si="0"/>
        <v>1</v>
      </c>
      <c r="AD3" s="342">
        <f t="shared" si="0"/>
        <v>1</v>
      </c>
      <c r="AE3" s="342">
        <f t="shared" si="0"/>
        <v>2</v>
      </c>
      <c r="AF3" s="342">
        <f t="shared" si="0"/>
        <v>2</v>
      </c>
      <c r="AG3" s="342">
        <f t="shared" si="0"/>
        <v>2</v>
      </c>
      <c r="AH3" s="342">
        <f t="shared" si="0"/>
        <v>2</v>
      </c>
      <c r="AI3" s="342">
        <f t="shared" si="0"/>
        <v>2</v>
      </c>
      <c r="AJ3" s="342">
        <f t="shared" si="0"/>
        <v>2</v>
      </c>
      <c r="AK3" s="342">
        <f t="shared" si="0"/>
        <v>2</v>
      </c>
      <c r="AL3" s="342">
        <f t="shared" si="0"/>
        <v>3</v>
      </c>
      <c r="AM3" s="342">
        <f t="shared" si="0"/>
        <v>3</v>
      </c>
      <c r="AN3" s="342">
        <f t="shared" si="0"/>
        <v>3</v>
      </c>
      <c r="AO3" s="342">
        <f t="shared" si="0"/>
        <v>3</v>
      </c>
      <c r="AP3" s="342">
        <f t="shared" si="0"/>
        <v>3</v>
      </c>
      <c r="AQ3" s="342">
        <f t="shared" si="0"/>
        <v>3</v>
      </c>
      <c r="AR3" s="342">
        <f t="shared" si="0"/>
        <v>3</v>
      </c>
      <c r="AS3" s="342">
        <f t="shared" si="0"/>
        <v>4</v>
      </c>
      <c r="AT3" s="342">
        <f t="shared" si="0"/>
        <v>4</v>
      </c>
      <c r="AU3" s="342">
        <f t="shared" si="0"/>
        <v>4</v>
      </c>
      <c r="AV3" s="342">
        <f t="shared" si="0"/>
        <v>4</v>
      </c>
      <c r="AW3" s="342">
        <f t="shared" si="0"/>
        <v>4</v>
      </c>
      <c r="AX3" s="342">
        <f t="shared" si="0"/>
        <v>4</v>
      </c>
      <c r="AY3" s="342">
        <f t="shared" si="0"/>
        <v>4</v>
      </c>
      <c r="AZ3" s="342">
        <f t="shared" si="0"/>
        <v>5</v>
      </c>
      <c r="BA3" s="342">
        <f t="shared" si="0"/>
        <v>5</v>
      </c>
      <c r="BB3" s="342">
        <f t="shared" si="0"/>
        <v>5</v>
      </c>
      <c r="BC3" s="342">
        <f t="shared" si="0"/>
        <v>5</v>
      </c>
      <c r="BD3" s="342">
        <f t="shared" si="0"/>
        <v>5</v>
      </c>
      <c r="BE3" s="342">
        <f t="shared" si="0"/>
        <v>5</v>
      </c>
      <c r="BF3" s="342">
        <f t="shared" si="0"/>
        <v>5</v>
      </c>
      <c r="BG3" s="343"/>
    </row>
    <row r="4" spans="1:59" s="339" customFormat="1" ht="15.5">
      <c r="C4" s="426"/>
      <c r="D4" s="428"/>
      <c r="E4" s="344" t="s">
        <v>324</v>
      </c>
      <c r="F4" s="233" t="s">
        <v>323</v>
      </c>
      <c r="G4" s="258" t="s">
        <v>230</v>
      </c>
      <c r="I4" s="345"/>
      <c r="J4" s="346" t="s">
        <v>2</v>
      </c>
      <c r="K4" s="239" t="str">
        <f>"F" &amp; K3 &amp; "/R" &amp; K3</f>
        <v>F1/R1</v>
      </c>
      <c r="L4" s="239" t="str">
        <f>"B"&amp;L3</f>
        <v>B1</v>
      </c>
      <c r="M4" s="347" t="s">
        <v>3</v>
      </c>
      <c r="N4" s="247" t="str">
        <f>"F" &amp; N3 &amp; "/R" &amp; N3</f>
        <v>F2/R2</v>
      </c>
      <c r="O4" s="247" t="str">
        <f>"B"&amp;O3</f>
        <v>B2</v>
      </c>
      <c r="P4" s="348" t="s">
        <v>4</v>
      </c>
      <c r="Q4" s="249" t="str">
        <f>"F" &amp; Q3 &amp; "/R" &amp; Q3</f>
        <v>F3/R3</v>
      </c>
      <c r="R4" s="249" t="str">
        <f>"B"&amp;R3</f>
        <v>B3</v>
      </c>
      <c r="S4" s="349" t="s">
        <v>5</v>
      </c>
      <c r="T4" s="253" t="str">
        <f>"F" &amp; T3 &amp; "/R" &amp; T3</f>
        <v>F4/R4</v>
      </c>
      <c r="U4" s="253" t="str">
        <f>"B"&amp;U3</f>
        <v>B4</v>
      </c>
      <c r="V4" s="350" t="s">
        <v>6</v>
      </c>
      <c r="W4" s="257" t="str">
        <f>"F" &amp; W3 &amp; "/R" &amp; W3</f>
        <v>F5/R5</v>
      </c>
      <c r="X4" s="257" t="str">
        <f>"B"&amp;X3</f>
        <v>B5</v>
      </c>
      <c r="Y4" s="344"/>
      <c r="AA4" s="345"/>
      <c r="AB4" s="351" cm="1">
        <f t="array" ref="AB4:BF4">TRANSPOSE(_xlfn.SEQUENCE(DAY(EOMONTH($E$3,0)),1,DATE(YEAR($E$3),MONTH($E$3),1)))</f>
        <v>45870</v>
      </c>
      <c r="AC4" s="351">
        <v>45871</v>
      </c>
      <c r="AD4" s="351">
        <v>45872</v>
      </c>
      <c r="AE4" s="351">
        <v>45873</v>
      </c>
      <c r="AF4" s="351">
        <v>45874</v>
      </c>
      <c r="AG4" s="351">
        <v>45875</v>
      </c>
      <c r="AH4" s="351">
        <v>45876</v>
      </c>
      <c r="AI4" s="351">
        <v>45877</v>
      </c>
      <c r="AJ4" s="351">
        <v>45878</v>
      </c>
      <c r="AK4" s="351">
        <v>45879</v>
      </c>
      <c r="AL4" s="351">
        <v>45880</v>
      </c>
      <c r="AM4" s="351">
        <v>45881</v>
      </c>
      <c r="AN4" s="351">
        <v>45882</v>
      </c>
      <c r="AO4" s="351">
        <v>45883</v>
      </c>
      <c r="AP4" s="351">
        <v>45884</v>
      </c>
      <c r="AQ4" s="351">
        <v>45885</v>
      </c>
      <c r="AR4" s="351">
        <v>45886</v>
      </c>
      <c r="AS4" s="351">
        <v>45887</v>
      </c>
      <c r="AT4" s="351">
        <v>45888</v>
      </c>
      <c r="AU4" s="351">
        <v>45889</v>
      </c>
      <c r="AV4" s="351">
        <v>45890</v>
      </c>
      <c r="AW4" s="351">
        <v>45891</v>
      </c>
      <c r="AX4" s="351">
        <v>45892</v>
      </c>
      <c r="AY4" s="351">
        <v>45893</v>
      </c>
      <c r="AZ4" s="351">
        <v>45894</v>
      </c>
      <c r="BA4" s="351">
        <v>45895</v>
      </c>
      <c r="BB4" s="351">
        <v>45896</v>
      </c>
      <c r="BC4" s="351">
        <v>45897</v>
      </c>
      <c r="BD4" s="351">
        <v>45898</v>
      </c>
      <c r="BE4" s="351">
        <v>45899</v>
      </c>
      <c r="BF4" s="351">
        <v>45900</v>
      </c>
      <c r="BG4" s="352"/>
    </row>
    <row r="5" spans="1:59" s="360" customFormat="1">
      <c r="A5" s="353"/>
      <c r="B5" s="353"/>
      <c r="C5" s="112" t="s">
        <v>7</v>
      </c>
      <c r="D5" s="113" t="s">
        <v>8</v>
      </c>
      <c r="E5" s="354">
        <f t="shared" ref="E5:E24" si="1">SUMIFS($J5:$Y5,$J$4:$Y$4,"W*")</f>
        <v>42</v>
      </c>
      <c r="F5" s="355">
        <f t="shared" ref="F5:F24" si="2">SUMIFS($J5:$Y5,$J$4:$Y$4,"F*")</f>
        <v>800</v>
      </c>
      <c r="G5" s="354">
        <f t="shared" ref="G5:G24" si="3">SUMIFS($J5:$Y5,$J$4:$Y$4,"B*")</f>
        <v>1600</v>
      </c>
      <c r="H5" s="355"/>
      <c r="I5" s="356"/>
      <c r="J5" s="355">
        <f t="shared" ref="J5:J24" si="4">SUMIFS($AB5:$BF5,$AB$3:$BF$3,J$3)</f>
        <v>3</v>
      </c>
      <c r="K5" s="357">
        <f>SUBTOTAL(9,K6:K14)</f>
        <v>100</v>
      </c>
      <c r="L5" s="357">
        <f>SUBTOTAL(9,L6:L14)</f>
        <v>200</v>
      </c>
      <c r="M5" s="355">
        <f t="shared" ref="M5:M24" si="5">SUMIFS($AB5:$BF5,$AB$3:$BF$3,M$3)</f>
        <v>15</v>
      </c>
      <c r="N5" s="357">
        <f>SUBTOTAL(9,N6:N14)</f>
        <v>200</v>
      </c>
      <c r="O5" s="357">
        <f>SUBTOTAL(9,O6:O14)</f>
        <v>400</v>
      </c>
      <c r="P5" s="355">
        <f t="shared" ref="P5:P24" si="6">SUMIFS($AB5:$BF5,$AB$3:$BF$3,P$3)</f>
        <v>24</v>
      </c>
      <c r="Q5" s="357">
        <f>SUBTOTAL(9,Q6:Q14)</f>
        <v>0</v>
      </c>
      <c r="R5" s="357">
        <f>SUBTOTAL(9,R6:R14)</f>
        <v>0</v>
      </c>
      <c r="S5" s="355">
        <f t="shared" ref="S5:S24" si="7">SUMIFS($AB5:$BF5,$AB$3:$BF$3,S$3)</f>
        <v>0</v>
      </c>
      <c r="T5" s="357">
        <f>SUBTOTAL(9,T6:T14)</f>
        <v>0</v>
      </c>
      <c r="U5" s="357">
        <f>SUBTOTAL(9,U6:U14)</f>
        <v>0</v>
      </c>
      <c r="V5" s="355">
        <f t="shared" ref="V5:V24" si="8">SUMIFS($AB5:$BF5,$AB$3:$BF$3,V$3)</f>
        <v>0</v>
      </c>
      <c r="W5" s="357">
        <f>SUBTOTAL(9,W6:W14)</f>
        <v>500</v>
      </c>
      <c r="X5" s="357">
        <f>SUBTOTAL(9,X6:X14)</f>
        <v>1000</v>
      </c>
      <c r="Y5" s="354"/>
      <c r="Z5" s="355"/>
      <c r="AA5" s="358" t="str">
        <f t="shared" ref="AA5:AA24" si="9">C5</f>
        <v>I</v>
      </c>
      <c r="AB5" s="355">
        <f>SUBTOTAL(9,AB6:AB25)</f>
        <v>1</v>
      </c>
      <c r="AC5" s="355">
        <f t="shared" ref="AC5:BF5" si="10">SUBTOTAL(9,AC6:AC25)</f>
        <v>0</v>
      </c>
      <c r="AD5" s="355">
        <f t="shared" si="10"/>
        <v>2</v>
      </c>
      <c r="AE5" s="355">
        <f t="shared" si="10"/>
        <v>0</v>
      </c>
      <c r="AF5" s="355">
        <f t="shared" si="10"/>
        <v>2</v>
      </c>
      <c r="AG5" s="355">
        <f t="shared" si="10"/>
        <v>0</v>
      </c>
      <c r="AH5" s="355">
        <f t="shared" si="10"/>
        <v>3</v>
      </c>
      <c r="AI5" s="355">
        <f t="shared" si="10"/>
        <v>0</v>
      </c>
      <c r="AJ5" s="355">
        <f t="shared" si="10"/>
        <v>5</v>
      </c>
      <c r="AK5" s="355">
        <f t="shared" si="10"/>
        <v>5</v>
      </c>
      <c r="AL5" s="355">
        <f t="shared" si="10"/>
        <v>0</v>
      </c>
      <c r="AM5" s="355">
        <f t="shared" si="10"/>
        <v>6</v>
      </c>
      <c r="AN5" s="355">
        <f t="shared" si="10"/>
        <v>0</v>
      </c>
      <c r="AO5" s="355">
        <f t="shared" si="10"/>
        <v>6</v>
      </c>
      <c r="AP5" s="355">
        <f t="shared" si="10"/>
        <v>6</v>
      </c>
      <c r="AQ5" s="355">
        <f t="shared" si="10"/>
        <v>6</v>
      </c>
      <c r="AR5" s="355">
        <f t="shared" si="10"/>
        <v>0</v>
      </c>
      <c r="AS5" s="355">
        <f t="shared" si="10"/>
        <v>0</v>
      </c>
      <c r="AT5" s="355">
        <f t="shared" si="10"/>
        <v>0</v>
      </c>
      <c r="AU5" s="355">
        <f t="shared" si="10"/>
        <v>0</v>
      </c>
      <c r="AV5" s="355">
        <f t="shared" si="10"/>
        <v>0</v>
      </c>
      <c r="AW5" s="355">
        <f t="shared" si="10"/>
        <v>0</v>
      </c>
      <c r="AX5" s="355">
        <f t="shared" si="10"/>
        <v>0</v>
      </c>
      <c r="AY5" s="355">
        <f t="shared" si="10"/>
        <v>0</v>
      </c>
      <c r="AZ5" s="355">
        <f t="shared" si="10"/>
        <v>0</v>
      </c>
      <c r="BA5" s="355">
        <f t="shared" si="10"/>
        <v>0</v>
      </c>
      <c r="BB5" s="355">
        <f t="shared" si="10"/>
        <v>0</v>
      </c>
      <c r="BC5" s="355">
        <f t="shared" si="10"/>
        <v>0</v>
      </c>
      <c r="BD5" s="355">
        <f t="shared" si="10"/>
        <v>0</v>
      </c>
      <c r="BE5" s="355">
        <f t="shared" si="10"/>
        <v>0</v>
      </c>
      <c r="BF5" s="355">
        <f t="shared" si="10"/>
        <v>0</v>
      </c>
      <c r="BG5" s="359"/>
    </row>
    <row r="6" spans="1:59" s="366" customFormat="1">
      <c r="A6" s="294"/>
      <c r="B6" s="294"/>
      <c r="C6" s="290" t="s">
        <v>56</v>
      </c>
      <c r="D6" s="291" t="s">
        <v>16</v>
      </c>
      <c r="E6" s="361">
        <f t="shared" si="1"/>
        <v>1</v>
      </c>
      <c r="F6" s="293">
        <f t="shared" si="2"/>
        <v>800</v>
      </c>
      <c r="G6" s="361">
        <f t="shared" si="3"/>
        <v>1600</v>
      </c>
      <c r="H6" s="293"/>
      <c r="I6" s="362"/>
      <c r="J6" s="293">
        <f t="shared" si="4"/>
        <v>1</v>
      </c>
      <c r="K6" s="363">
        <v>100</v>
      </c>
      <c r="L6" s="363">
        <v>200</v>
      </c>
      <c r="M6" s="293">
        <f t="shared" si="5"/>
        <v>0</v>
      </c>
      <c r="N6" s="363">
        <v>200</v>
      </c>
      <c r="O6" s="363">
        <v>400</v>
      </c>
      <c r="P6" s="293">
        <f t="shared" si="6"/>
        <v>0</v>
      </c>
      <c r="Q6" s="363"/>
      <c r="R6" s="363"/>
      <c r="S6" s="293">
        <f t="shared" si="7"/>
        <v>0</v>
      </c>
      <c r="T6" s="363"/>
      <c r="U6" s="363"/>
      <c r="V6" s="293">
        <f t="shared" si="8"/>
        <v>0</v>
      </c>
      <c r="W6" s="363">
        <v>500</v>
      </c>
      <c r="X6" s="363">
        <v>1000</v>
      </c>
      <c r="Y6" s="361"/>
      <c r="Z6" s="293"/>
      <c r="AA6" s="364" t="str">
        <f t="shared" si="9"/>
        <v>I.1</v>
      </c>
      <c r="AB6" s="293">
        <v>1</v>
      </c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365"/>
    </row>
    <row r="7" spans="1:59" s="366" customFormat="1">
      <c r="A7" s="294"/>
      <c r="B7" s="294"/>
      <c r="C7" s="290"/>
      <c r="D7" s="294"/>
      <c r="E7" s="361"/>
      <c r="F7" s="293"/>
      <c r="G7" s="361"/>
      <c r="H7" s="293"/>
      <c r="I7" s="362"/>
      <c r="J7" s="293"/>
      <c r="K7" s="363"/>
      <c r="L7" s="363"/>
      <c r="M7" s="293"/>
      <c r="N7" s="363"/>
      <c r="O7" s="363"/>
      <c r="P7" s="293"/>
      <c r="Q7" s="363"/>
      <c r="R7" s="363"/>
      <c r="S7" s="293"/>
      <c r="T7" s="363"/>
      <c r="U7" s="363"/>
      <c r="V7" s="293"/>
      <c r="W7" s="363"/>
      <c r="X7" s="363"/>
      <c r="Y7" s="361"/>
      <c r="Z7" s="293"/>
      <c r="AA7" s="364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365"/>
    </row>
    <row r="8" spans="1:59" s="366" customFormat="1">
      <c r="A8" s="294"/>
      <c r="B8" s="294"/>
      <c r="C8" s="290" t="s">
        <v>47</v>
      </c>
      <c r="D8" s="291" t="s">
        <v>10</v>
      </c>
      <c r="E8" s="361">
        <f t="shared" si="1"/>
        <v>2</v>
      </c>
      <c r="F8" s="293">
        <f t="shared" si="2"/>
        <v>0</v>
      </c>
      <c r="G8" s="361">
        <f t="shared" si="3"/>
        <v>0</v>
      </c>
      <c r="H8" s="293"/>
      <c r="I8" s="362"/>
      <c r="J8" s="293">
        <f t="shared" si="4"/>
        <v>2</v>
      </c>
      <c r="K8" s="363"/>
      <c r="L8" s="363"/>
      <c r="M8" s="293">
        <f t="shared" si="5"/>
        <v>0</v>
      </c>
      <c r="N8" s="363"/>
      <c r="O8" s="363"/>
      <c r="P8" s="293">
        <f t="shared" si="6"/>
        <v>0</v>
      </c>
      <c r="Q8" s="363"/>
      <c r="R8" s="363"/>
      <c r="S8" s="293">
        <f t="shared" si="7"/>
        <v>0</v>
      </c>
      <c r="T8" s="363"/>
      <c r="U8" s="363"/>
      <c r="V8" s="293">
        <f t="shared" si="8"/>
        <v>0</v>
      </c>
      <c r="W8" s="363"/>
      <c r="X8" s="363"/>
      <c r="Y8" s="361"/>
      <c r="Z8" s="293"/>
      <c r="AA8" s="364" t="str">
        <f t="shared" si="9"/>
        <v>I.2</v>
      </c>
      <c r="AB8" s="293"/>
      <c r="AC8" s="293"/>
      <c r="AD8" s="293">
        <v>2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365"/>
    </row>
    <row r="9" spans="1:59" s="366" customFormat="1">
      <c r="A9" s="294"/>
      <c r="B9" s="294"/>
      <c r="C9" s="290"/>
      <c r="D9" s="292"/>
      <c r="E9" s="361"/>
      <c r="F9" s="293"/>
      <c r="G9" s="361"/>
      <c r="H9" s="293"/>
      <c r="I9" s="362"/>
      <c r="J9" s="293"/>
      <c r="K9" s="363"/>
      <c r="L9" s="363"/>
      <c r="M9" s="293"/>
      <c r="N9" s="363"/>
      <c r="O9" s="363"/>
      <c r="P9" s="293"/>
      <c r="Q9" s="363"/>
      <c r="R9" s="363"/>
      <c r="S9" s="293"/>
      <c r="T9" s="363"/>
      <c r="U9" s="363"/>
      <c r="V9" s="293"/>
      <c r="W9" s="363"/>
      <c r="X9" s="363"/>
      <c r="Y9" s="361"/>
      <c r="Z9" s="293"/>
      <c r="AA9" s="364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365"/>
    </row>
    <row r="10" spans="1:59" s="366" customFormat="1">
      <c r="A10" s="294"/>
      <c r="B10" s="294"/>
      <c r="C10" s="290" t="s">
        <v>50</v>
      </c>
      <c r="D10" s="291" t="s">
        <v>9</v>
      </c>
      <c r="E10" s="361">
        <f t="shared" si="1"/>
        <v>2</v>
      </c>
      <c r="F10" s="293">
        <f t="shared" si="2"/>
        <v>0</v>
      </c>
      <c r="G10" s="361">
        <f t="shared" si="3"/>
        <v>0</v>
      </c>
      <c r="H10" s="293"/>
      <c r="I10" s="362"/>
      <c r="J10" s="293">
        <f t="shared" si="4"/>
        <v>0</v>
      </c>
      <c r="K10" s="363"/>
      <c r="L10" s="363"/>
      <c r="M10" s="293">
        <f t="shared" si="5"/>
        <v>2</v>
      </c>
      <c r="N10" s="363"/>
      <c r="O10" s="363"/>
      <c r="P10" s="293">
        <f t="shared" si="6"/>
        <v>0</v>
      </c>
      <c r="Q10" s="363"/>
      <c r="R10" s="363"/>
      <c r="S10" s="293">
        <f t="shared" si="7"/>
        <v>0</v>
      </c>
      <c r="T10" s="363"/>
      <c r="U10" s="363"/>
      <c r="V10" s="293">
        <f t="shared" si="8"/>
        <v>0</v>
      </c>
      <c r="W10" s="363"/>
      <c r="X10" s="363"/>
      <c r="Y10" s="361"/>
      <c r="Z10" s="293"/>
      <c r="AA10" s="364" t="str">
        <f t="shared" si="9"/>
        <v>I.3</v>
      </c>
      <c r="AB10" s="293"/>
      <c r="AC10" s="293"/>
      <c r="AD10" s="293"/>
      <c r="AE10" s="293"/>
      <c r="AF10" s="293">
        <v>2</v>
      </c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A10" s="293"/>
      <c r="BB10" s="293"/>
      <c r="BC10" s="293"/>
      <c r="BD10" s="293"/>
      <c r="BE10" s="293"/>
      <c r="BF10" s="293"/>
      <c r="BG10" s="365"/>
    </row>
    <row r="11" spans="1:59" s="366" customFormat="1">
      <c r="A11" s="294"/>
      <c r="B11" s="294"/>
      <c r="C11" s="290"/>
      <c r="D11" s="292"/>
      <c r="E11" s="361"/>
      <c r="F11" s="293"/>
      <c r="G11" s="361"/>
      <c r="H11" s="293"/>
      <c r="I11" s="362"/>
      <c r="J11" s="293"/>
      <c r="K11" s="363"/>
      <c r="L11" s="363"/>
      <c r="M11" s="293"/>
      <c r="N11" s="363"/>
      <c r="O11" s="363"/>
      <c r="P11" s="293"/>
      <c r="Q11" s="363"/>
      <c r="R11" s="363"/>
      <c r="S11" s="293"/>
      <c r="T11" s="363"/>
      <c r="U11" s="363"/>
      <c r="V11" s="293"/>
      <c r="W11" s="363"/>
      <c r="X11" s="363"/>
      <c r="Y11" s="361"/>
      <c r="Z11" s="293"/>
      <c r="AA11" s="364"/>
      <c r="AB11" s="293"/>
      <c r="AC11" s="293"/>
      <c r="AD11" s="293"/>
      <c r="AE11" s="293"/>
      <c r="AF11" s="293"/>
      <c r="AG11" s="293"/>
      <c r="AH11" s="293"/>
      <c r="AI11" s="293"/>
      <c r="AJ11" s="293"/>
      <c r="AK11" s="293"/>
      <c r="AL11" s="293"/>
      <c r="AM11" s="293"/>
      <c r="AN11" s="293"/>
      <c r="AO11" s="293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293"/>
      <c r="BD11" s="293"/>
      <c r="BE11" s="293"/>
      <c r="BF11" s="293"/>
      <c r="BG11" s="365"/>
    </row>
    <row r="12" spans="1:59" s="366" customFormat="1">
      <c r="A12" s="294"/>
      <c r="B12" s="294"/>
      <c r="C12" s="290" t="s">
        <v>54</v>
      </c>
      <c r="D12" s="291" t="s">
        <v>257</v>
      </c>
      <c r="E12" s="361">
        <f t="shared" si="1"/>
        <v>3</v>
      </c>
      <c r="F12" s="293">
        <f t="shared" si="2"/>
        <v>0</v>
      </c>
      <c r="G12" s="361">
        <f t="shared" si="3"/>
        <v>0</v>
      </c>
      <c r="H12" s="293"/>
      <c r="I12" s="362"/>
      <c r="J12" s="293">
        <f t="shared" si="4"/>
        <v>0</v>
      </c>
      <c r="K12" s="363"/>
      <c r="L12" s="363"/>
      <c r="M12" s="293">
        <f t="shared" si="5"/>
        <v>3</v>
      </c>
      <c r="N12" s="363"/>
      <c r="O12" s="363"/>
      <c r="P12" s="293">
        <f t="shared" si="6"/>
        <v>0</v>
      </c>
      <c r="Q12" s="363"/>
      <c r="R12" s="363"/>
      <c r="S12" s="293">
        <f t="shared" si="7"/>
        <v>0</v>
      </c>
      <c r="T12" s="363"/>
      <c r="U12" s="363"/>
      <c r="V12" s="293">
        <f t="shared" si="8"/>
        <v>0</v>
      </c>
      <c r="W12" s="363"/>
      <c r="X12" s="363"/>
      <c r="Y12" s="361"/>
      <c r="Z12" s="293"/>
      <c r="AA12" s="364" t="str">
        <f t="shared" si="9"/>
        <v>I.4</v>
      </c>
      <c r="AB12" s="293"/>
      <c r="AC12" s="293"/>
      <c r="AD12" s="293"/>
      <c r="AE12" s="293"/>
      <c r="AF12" s="293"/>
      <c r="AG12" s="293"/>
      <c r="AH12" s="293">
        <v>3</v>
      </c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365"/>
    </row>
    <row r="13" spans="1:59" s="366" customFormat="1">
      <c r="A13" s="294"/>
      <c r="B13" s="294"/>
      <c r="C13" s="290"/>
      <c r="D13" s="292"/>
      <c r="E13" s="361"/>
      <c r="F13" s="293"/>
      <c r="G13" s="361"/>
      <c r="H13" s="293"/>
      <c r="I13" s="362"/>
      <c r="J13" s="293"/>
      <c r="K13" s="363"/>
      <c r="L13" s="363"/>
      <c r="M13" s="293"/>
      <c r="N13" s="363"/>
      <c r="O13" s="363"/>
      <c r="P13" s="293"/>
      <c r="Q13" s="363"/>
      <c r="R13" s="363"/>
      <c r="S13" s="293"/>
      <c r="T13" s="363"/>
      <c r="U13" s="363"/>
      <c r="V13" s="293"/>
      <c r="W13" s="363"/>
      <c r="X13" s="363"/>
      <c r="Y13" s="361"/>
      <c r="Z13" s="293"/>
      <c r="AA13" s="364"/>
      <c r="AB13" s="293"/>
      <c r="AC13" s="293"/>
      <c r="AD13" s="293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365"/>
    </row>
    <row r="14" spans="1:59" s="366" customFormat="1">
      <c r="A14" s="294"/>
      <c r="B14" s="294"/>
      <c r="C14" s="290" t="s">
        <v>55</v>
      </c>
      <c r="D14" s="291" t="s">
        <v>261</v>
      </c>
      <c r="E14" s="361">
        <f t="shared" si="1"/>
        <v>5</v>
      </c>
      <c r="F14" s="293">
        <f t="shared" si="2"/>
        <v>0</v>
      </c>
      <c r="G14" s="361">
        <f t="shared" si="3"/>
        <v>0</v>
      </c>
      <c r="H14" s="293"/>
      <c r="I14" s="362"/>
      <c r="J14" s="293">
        <f t="shared" si="4"/>
        <v>0</v>
      </c>
      <c r="K14" s="363"/>
      <c r="L14" s="363"/>
      <c r="M14" s="293">
        <f t="shared" si="5"/>
        <v>5</v>
      </c>
      <c r="N14" s="363"/>
      <c r="O14" s="363"/>
      <c r="P14" s="293">
        <f t="shared" si="6"/>
        <v>0</v>
      </c>
      <c r="Q14" s="363"/>
      <c r="R14" s="363"/>
      <c r="S14" s="293">
        <f t="shared" si="7"/>
        <v>0</v>
      </c>
      <c r="T14" s="363"/>
      <c r="U14" s="363"/>
      <c r="V14" s="293">
        <f t="shared" si="8"/>
        <v>0</v>
      </c>
      <c r="W14" s="363"/>
      <c r="X14" s="363"/>
      <c r="Y14" s="361"/>
      <c r="Z14" s="293"/>
      <c r="AA14" s="364" t="str">
        <f t="shared" si="9"/>
        <v>I.5</v>
      </c>
      <c r="AB14" s="293"/>
      <c r="AC14" s="293"/>
      <c r="AD14" s="293"/>
      <c r="AE14" s="293"/>
      <c r="AF14" s="293"/>
      <c r="AG14" s="293"/>
      <c r="AH14" s="293"/>
      <c r="AI14" s="293"/>
      <c r="AJ14" s="293">
        <v>5</v>
      </c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365"/>
    </row>
    <row r="15" spans="1:59" s="366" customFormat="1">
      <c r="A15" s="294"/>
      <c r="B15" s="294"/>
      <c r="C15" s="290"/>
      <c r="D15" s="292"/>
      <c r="E15" s="361"/>
      <c r="F15" s="293"/>
      <c r="G15" s="361"/>
      <c r="H15" s="293"/>
      <c r="I15" s="362"/>
      <c r="J15" s="293"/>
      <c r="K15" s="363"/>
      <c r="L15" s="363"/>
      <c r="M15" s="293"/>
      <c r="N15" s="363"/>
      <c r="O15" s="363"/>
      <c r="P15" s="293"/>
      <c r="Q15" s="363"/>
      <c r="R15" s="363"/>
      <c r="S15" s="293"/>
      <c r="T15" s="363"/>
      <c r="U15" s="363"/>
      <c r="V15" s="293"/>
      <c r="W15" s="363"/>
      <c r="X15" s="363"/>
      <c r="Y15" s="361"/>
      <c r="Z15" s="293"/>
      <c r="AA15" s="364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  <c r="BA15" s="293"/>
      <c r="BB15" s="293"/>
      <c r="BC15" s="293"/>
      <c r="BD15" s="293"/>
      <c r="BE15" s="293"/>
      <c r="BF15" s="293"/>
      <c r="BG15" s="365"/>
    </row>
    <row r="16" spans="1:59" s="366" customFormat="1">
      <c r="A16" s="294"/>
      <c r="B16" s="294"/>
      <c r="C16" s="290" t="s">
        <v>109</v>
      </c>
      <c r="D16" s="291" t="s">
        <v>262</v>
      </c>
      <c r="E16" s="361">
        <f t="shared" si="1"/>
        <v>5</v>
      </c>
      <c r="F16" s="293">
        <f t="shared" si="2"/>
        <v>0</v>
      </c>
      <c r="G16" s="361">
        <f t="shared" si="3"/>
        <v>0</v>
      </c>
      <c r="H16" s="293"/>
      <c r="I16" s="362"/>
      <c r="J16" s="293">
        <f t="shared" si="4"/>
        <v>0</v>
      </c>
      <c r="K16" s="363"/>
      <c r="L16" s="363"/>
      <c r="M16" s="293">
        <f t="shared" si="5"/>
        <v>5</v>
      </c>
      <c r="N16" s="363"/>
      <c r="O16" s="363"/>
      <c r="P16" s="293">
        <f t="shared" si="6"/>
        <v>0</v>
      </c>
      <c r="Q16" s="363"/>
      <c r="R16" s="363"/>
      <c r="S16" s="293">
        <f t="shared" si="7"/>
        <v>0</v>
      </c>
      <c r="T16" s="363"/>
      <c r="U16" s="363"/>
      <c r="V16" s="293">
        <f t="shared" si="8"/>
        <v>0</v>
      </c>
      <c r="W16" s="363"/>
      <c r="X16" s="363"/>
      <c r="Y16" s="361"/>
      <c r="Z16" s="293"/>
      <c r="AA16" s="364" t="str">
        <f t="shared" si="9"/>
        <v>I.6</v>
      </c>
      <c r="AB16" s="293"/>
      <c r="AC16" s="293"/>
      <c r="AD16" s="293"/>
      <c r="AE16" s="293"/>
      <c r="AF16" s="293"/>
      <c r="AG16" s="293"/>
      <c r="AH16" s="293"/>
      <c r="AI16" s="293"/>
      <c r="AJ16" s="293"/>
      <c r="AK16" s="293">
        <v>5</v>
      </c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365"/>
    </row>
    <row r="17" spans="1:59" s="366" customFormat="1">
      <c r="A17" s="294"/>
      <c r="B17" s="294"/>
      <c r="C17" s="290"/>
      <c r="D17" s="292"/>
      <c r="E17" s="361"/>
      <c r="F17" s="293"/>
      <c r="G17" s="361"/>
      <c r="H17" s="293"/>
      <c r="I17" s="362"/>
      <c r="J17" s="293"/>
      <c r="K17" s="363"/>
      <c r="L17" s="363"/>
      <c r="M17" s="293"/>
      <c r="N17" s="363"/>
      <c r="O17" s="363"/>
      <c r="P17" s="293"/>
      <c r="Q17" s="363"/>
      <c r="R17" s="363"/>
      <c r="S17" s="293"/>
      <c r="T17" s="363"/>
      <c r="U17" s="363"/>
      <c r="V17" s="293"/>
      <c r="W17" s="363"/>
      <c r="X17" s="363"/>
      <c r="Y17" s="361"/>
      <c r="Z17" s="293"/>
      <c r="AA17" s="364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293"/>
      <c r="BD17" s="293"/>
      <c r="BE17" s="293"/>
      <c r="BF17" s="293"/>
      <c r="BG17" s="365"/>
    </row>
    <row r="18" spans="1:59" s="366" customFormat="1">
      <c r="A18" s="294"/>
      <c r="B18" s="294"/>
      <c r="C18" s="290" t="s">
        <v>263</v>
      </c>
      <c r="D18" s="291" t="s">
        <v>264</v>
      </c>
      <c r="E18" s="361">
        <f t="shared" si="1"/>
        <v>6</v>
      </c>
      <c r="F18" s="293">
        <f t="shared" si="2"/>
        <v>0</v>
      </c>
      <c r="G18" s="361">
        <f t="shared" si="3"/>
        <v>0</v>
      </c>
      <c r="H18" s="293"/>
      <c r="I18" s="362"/>
      <c r="J18" s="293">
        <f t="shared" si="4"/>
        <v>0</v>
      </c>
      <c r="K18" s="363"/>
      <c r="L18" s="363"/>
      <c r="M18" s="293">
        <f t="shared" si="5"/>
        <v>0</v>
      </c>
      <c r="N18" s="363"/>
      <c r="O18" s="363"/>
      <c r="P18" s="293">
        <f t="shared" si="6"/>
        <v>6</v>
      </c>
      <c r="Q18" s="363"/>
      <c r="R18" s="363"/>
      <c r="S18" s="293">
        <f t="shared" si="7"/>
        <v>0</v>
      </c>
      <c r="T18" s="363"/>
      <c r="U18" s="363"/>
      <c r="V18" s="293">
        <f t="shared" si="8"/>
        <v>0</v>
      </c>
      <c r="W18" s="363"/>
      <c r="X18" s="363"/>
      <c r="Y18" s="361"/>
      <c r="Z18" s="293"/>
      <c r="AA18" s="364" t="str">
        <f t="shared" si="9"/>
        <v>I.7</v>
      </c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>
        <v>6</v>
      </c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/>
      <c r="BF18" s="293"/>
      <c r="BG18" s="365"/>
    </row>
    <row r="19" spans="1:59" s="366" customFormat="1">
      <c r="A19" s="294"/>
      <c r="B19" s="294"/>
      <c r="C19" s="290"/>
      <c r="D19" s="292"/>
      <c r="E19" s="361"/>
      <c r="F19" s="293"/>
      <c r="G19" s="361"/>
      <c r="H19" s="293"/>
      <c r="I19" s="362"/>
      <c r="J19" s="293"/>
      <c r="K19" s="363"/>
      <c r="L19" s="363"/>
      <c r="M19" s="293"/>
      <c r="N19" s="363"/>
      <c r="O19" s="363"/>
      <c r="P19" s="293"/>
      <c r="Q19" s="363"/>
      <c r="R19" s="363"/>
      <c r="S19" s="293"/>
      <c r="T19" s="363"/>
      <c r="U19" s="363"/>
      <c r="V19" s="293"/>
      <c r="W19" s="363"/>
      <c r="X19" s="363"/>
      <c r="Y19" s="361"/>
      <c r="Z19" s="293"/>
      <c r="AA19" s="364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293"/>
      <c r="BD19" s="293"/>
      <c r="BE19" s="293"/>
      <c r="BF19" s="293"/>
      <c r="BG19" s="365"/>
    </row>
    <row r="20" spans="1:59" s="366" customFormat="1">
      <c r="A20" s="294"/>
      <c r="B20" s="294"/>
      <c r="C20" s="290" t="s">
        <v>265</v>
      </c>
      <c r="D20" s="291" t="s">
        <v>130</v>
      </c>
      <c r="E20" s="361">
        <f t="shared" si="1"/>
        <v>6</v>
      </c>
      <c r="F20" s="293">
        <f t="shared" si="2"/>
        <v>0</v>
      </c>
      <c r="G20" s="361">
        <f t="shared" si="3"/>
        <v>0</v>
      </c>
      <c r="H20" s="293"/>
      <c r="I20" s="362"/>
      <c r="J20" s="293">
        <f t="shared" si="4"/>
        <v>0</v>
      </c>
      <c r="K20" s="363"/>
      <c r="L20" s="363"/>
      <c r="M20" s="293">
        <f t="shared" si="5"/>
        <v>0</v>
      </c>
      <c r="N20" s="363"/>
      <c r="O20" s="363"/>
      <c r="P20" s="293">
        <f t="shared" si="6"/>
        <v>6</v>
      </c>
      <c r="Q20" s="363"/>
      <c r="R20" s="363"/>
      <c r="S20" s="293">
        <f t="shared" si="7"/>
        <v>0</v>
      </c>
      <c r="T20" s="363"/>
      <c r="U20" s="363"/>
      <c r="V20" s="293">
        <f t="shared" si="8"/>
        <v>0</v>
      </c>
      <c r="W20" s="363"/>
      <c r="X20" s="363"/>
      <c r="Y20" s="361"/>
      <c r="Z20" s="293"/>
      <c r="AA20" s="364" t="str">
        <f t="shared" si="9"/>
        <v>I.8</v>
      </c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293">
        <v>6</v>
      </c>
      <c r="AP20" s="293"/>
      <c r="AQ20" s="293"/>
      <c r="AR20" s="293"/>
      <c r="AS20" s="293"/>
      <c r="AT20" s="293"/>
      <c r="AU20" s="293"/>
      <c r="AV20" s="293"/>
      <c r="AW20" s="293"/>
      <c r="AX20" s="293"/>
      <c r="AY20" s="293"/>
      <c r="AZ20" s="293"/>
      <c r="BA20" s="293"/>
      <c r="BB20" s="293"/>
      <c r="BC20" s="293"/>
      <c r="BD20" s="293"/>
      <c r="BE20" s="293"/>
      <c r="BF20" s="293"/>
      <c r="BG20" s="365"/>
    </row>
    <row r="21" spans="1:59" s="366" customFormat="1">
      <c r="A21" s="294"/>
      <c r="B21" s="294"/>
      <c r="C21" s="290"/>
      <c r="D21" s="292"/>
      <c r="E21" s="361"/>
      <c r="F21" s="293"/>
      <c r="G21" s="361"/>
      <c r="H21" s="293"/>
      <c r="I21" s="362"/>
      <c r="J21" s="293"/>
      <c r="K21" s="363"/>
      <c r="L21" s="363"/>
      <c r="M21" s="293"/>
      <c r="N21" s="363"/>
      <c r="O21" s="363"/>
      <c r="P21" s="293"/>
      <c r="Q21" s="363"/>
      <c r="R21" s="363"/>
      <c r="S21" s="293"/>
      <c r="T21" s="363"/>
      <c r="U21" s="363"/>
      <c r="V21" s="293"/>
      <c r="W21" s="363"/>
      <c r="X21" s="363"/>
      <c r="Y21" s="361"/>
      <c r="Z21" s="293"/>
      <c r="AA21" s="364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365"/>
    </row>
    <row r="22" spans="1:59" s="366" customFormat="1">
      <c r="A22" s="294"/>
      <c r="B22" s="294"/>
      <c r="C22" s="290" t="s">
        <v>266</v>
      </c>
      <c r="D22" s="291" t="s">
        <v>267</v>
      </c>
      <c r="E22" s="361">
        <f t="shared" si="1"/>
        <v>6</v>
      </c>
      <c r="F22" s="293">
        <f t="shared" si="2"/>
        <v>0</v>
      </c>
      <c r="G22" s="361">
        <f t="shared" si="3"/>
        <v>0</v>
      </c>
      <c r="H22" s="293"/>
      <c r="I22" s="362"/>
      <c r="J22" s="293">
        <f t="shared" si="4"/>
        <v>0</v>
      </c>
      <c r="K22" s="363"/>
      <c r="L22" s="363"/>
      <c r="M22" s="293">
        <f t="shared" si="5"/>
        <v>0</v>
      </c>
      <c r="N22" s="363"/>
      <c r="O22" s="363"/>
      <c r="P22" s="293">
        <f t="shared" si="6"/>
        <v>6</v>
      </c>
      <c r="Q22" s="363"/>
      <c r="R22" s="363"/>
      <c r="S22" s="293">
        <f t="shared" si="7"/>
        <v>0</v>
      </c>
      <c r="T22" s="363"/>
      <c r="U22" s="363"/>
      <c r="V22" s="293">
        <f t="shared" si="8"/>
        <v>0</v>
      </c>
      <c r="W22" s="363"/>
      <c r="X22" s="363"/>
      <c r="Y22" s="361"/>
      <c r="Z22" s="293"/>
      <c r="AA22" s="364" t="str">
        <f t="shared" si="9"/>
        <v>I.9</v>
      </c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93"/>
      <c r="AM22" s="293"/>
      <c r="AN22" s="293"/>
      <c r="AO22" s="293"/>
      <c r="AP22" s="293">
        <v>6</v>
      </c>
      <c r="AQ22" s="293"/>
      <c r="AR22" s="293"/>
      <c r="AS22" s="293"/>
      <c r="AT22" s="293"/>
      <c r="AU22" s="293"/>
      <c r="AV22" s="293"/>
      <c r="AW22" s="293"/>
      <c r="AX22" s="293"/>
      <c r="AY22" s="293"/>
      <c r="AZ22" s="293"/>
      <c r="BA22" s="293"/>
      <c r="BB22" s="293"/>
      <c r="BC22" s="293"/>
      <c r="BD22" s="293"/>
      <c r="BE22" s="293"/>
      <c r="BF22" s="293"/>
      <c r="BG22" s="365"/>
    </row>
    <row r="23" spans="1:59" s="366" customFormat="1">
      <c r="A23" s="294"/>
      <c r="B23" s="294"/>
      <c r="C23" s="290"/>
      <c r="D23" s="292"/>
      <c r="E23" s="361"/>
      <c r="F23" s="293"/>
      <c r="G23" s="361"/>
      <c r="H23" s="293"/>
      <c r="I23" s="362"/>
      <c r="J23" s="293"/>
      <c r="K23" s="363"/>
      <c r="L23" s="363"/>
      <c r="M23" s="293"/>
      <c r="N23" s="363"/>
      <c r="O23" s="363"/>
      <c r="P23" s="293"/>
      <c r="Q23" s="363"/>
      <c r="R23" s="363"/>
      <c r="S23" s="293"/>
      <c r="T23" s="363"/>
      <c r="U23" s="363"/>
      <c r="V23" s="293"/>
      <c r="W23" s="363"/>
      <c r="X23" s="363"/>
      <c r="Y23" s="361"/>
      <c r="Z23" s="293"/>
      <c r="AA23" s="364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  <c r="AS23" s="293"/>
      <c r="AT23" s="293"/>
      <c r="AU23" s="293"/>
      <c r="AV23" s="293"/>
      <c r="AW23" s="293"/>
      <c r="AX23" s="293"/>
      <c r="AY23" s="293"/>
      <c r="AZ23" s="293"/>
      <c r="BA23" s="293"/>
      <c r="BB23" s="293"/>
      <c r="BC23" s="293"/>
      <c r="BD23" s="293"/>
      <c r="BE23" s="293"/>
      <c r="BF23" s="293"/>
      <c r="BG23" s="365"/>
    </row>
    <row r="24" spans="1:59" s="366" customFormat="1">
      <c r="A24" s="294"/>
      <c r="B24" s="294"/>
      <c r="C24" s="290" t="s">
        <v>268</v>
      </c>
      <c r="D24" s="291" t="s">
        <v>269</v>
      </c>
      <c r="E24" s="361">
        <f t="shared" si="1"/>
        <v>6</v>
      </c>
      <c r="F24" s="293">
        <f t="shared" si="2"/>
        <v>0</v>
      </c>
      <c r="G24" s="361">
        <f t="shared" si="3"/>
        <v>0</v>
      </c>
      <c r="H24" s="293"/>
      <c r="I24" s="362"/>
      <c r="J24" s="293">
        <f t="shared" si="4"/>
        <v>0</v>
      </c>
      <c r="K24" s="363"/>
      <c r="L24" s="363"/>
      <c r="M24" s="293">
        <f t="shared" si="5"/>
        <v>0</v>
      </c>
      <c r="N24" s="363"/>
      <c r="O24" s="363"/>
      <c r="P24" s="293">
        <f t="shared" si="6"/>
        <v>6</v>
      </c>
      <c r="Q24" s="363"/>
      <c r="R24" s="363"/>
      <c r="S24" s="293">
        <f t="shared" si="7"/>
        <v>0</v>
      </c>
      <c r="T24" s="363"/>
      <c r="U24" s="363"/>
      <c r="V24" s="293">
        <f t="shared" si="8"/>
        <v>0</v>
      </c>
      <c r="W24" s="363"/>
      <c r="X24" s="363"/>
      <c r="Y24" s="361"/>
      <c r="Z24" s="293"/>
      <c r="AA24" s="364" t="str">
        <f t="shared" si="9"/>
        <v>I.10</v>
      </c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  <c r="AQ24" s="293">
        <v>6</v>
      </c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/>
      <c r="BD24" s="293"/>
      <c r="BE24" s="293"/>
      <c r="BF24" s="293"/>
      <c r="BG24" s="365"/>
    </row>
    <row r="25" spans="1:59" s="366" customFormat="1">
      <c r="A25" s="294"/>
      <c r="B25" s="294"/>
      <c r="C25" s="290"/>
      <c r="D25" s="292"/>
      <c r="E25" s="361"/>
      <c r="F25" s="293"/>
      <c r="G25" s="361"/>
      <c r="H25" s="293"/>
      <c r="I25" s="362"/>
      <c r="J25" s="293"/>
      <c r="K25" s="363"/>
      <c r="L25" s="363"/>
      <c r="M25" s="293"/>
      <c r="N25" s="363"/>
      <c r="O25" s="363"/>
      <c r="P25" s="293"/>
      <c r="Q25" s="363"/>
      <c r="R25" s="363"/>
      <c r="S25" s="293"/>
      <c r="T25" s="363"/>
      <c r="U25" s="363"/>
      <c r="V25" s="293"/>
      <c r="W25" s="363"/>
      <c r="X25" s="363"/>
      <c r="Y25" s="361"/>
      <c r="Z25" s="293"/>
      <c r="AA25" s="364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  <c r="BD25" s="293"/>
      <c r="BE25" s="293"/>
      <c r="BF25" s="293"/>
      <c r="BG25" s="365"/>
    </row>
    <row r="26" spans="1:59">
      <c r="C26" s="101"/>
      <c r="D26" s="11"/>
      <c r="E26" s="367"/>
      <c r="F26" s="368"/>
      <c r="G26" s="369"/>
      <c r="H26" s="130"/>
      <c r="I26" s="370"/>
      <c r="J26" s="130"/>
      <c r="K26" s="371"/>
      <c r="L26" s="371"/>
      <c r="M26" s="130"/>
      <c r="N26" s="371"/>
      <c r="O26" s="371"/>
      <c r="P26" s="130"/>
      <c r="Q26" s="371"/>
      <c r="R26" s="371"/>
      <c r="S26" s="130"/>
      <c r="T26" s="371"/>
      <c r="U26" s="371"/>
      <c r="V26" s="130"/>
      <c r="W26" s="371"/>
      <c r="X26" s="371"/>
      <c r="Y26" s="369"/>
      <c r="Z26" s="130"/>
      <c r="AA26" s="372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373"/>
    </row>
    <row r="27" spans="1:59">
      <c r="C27" s="118"/>
      <c r="D27" s="375"/>
      <c r="E27" s="376"/>
      <c r="F27" s="377"/>
      <c r="G27" s="376"/>
      <c r="H27" s="130"/>
      <c r="I27" s="378"/>
      <c r="J27" s="379"/>
      <c r="K27" s="380"/>
      <c r="L27" s="380"/>
      <c r="M27" s="379"/>
      <c r="N27" s="380"/>
      <c r="O27" s="380"/>
      <c r="P27" s="379"/>
      <c r="Q27" s="380"/>
      <c r="R27" s="380"/>
      <c r="S27" s="379"/>
      <c r="T27" s="380"/>
      <c r="U27" s="380"/>
      <c r="V27" s="379"/>
      <c r="W27" s="380"/>
      <c r="X27" s="380"/>
      <c r="Y27" s="381"/>
      <c r="Z27" s="130"/>
      <c r="AA27" s="382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4"/>
    </row>
    <row r="28" spans="1:59">
      <c r="C28" s="97"/>
      <c r="D28" s="98"/>
      <c r="E28" s="385"/>
      <c r="F28" s="386"/>
      <c r="G28" s="369"/>
      <c r="H28" s="130"/>
      <c r="I28" s="370"/>
      <c r="J28" s="130"/>
      <c r="K28" s="371"/>
      <c r="L28" s="371"/>
      <c r="M28" s="130"/>
      <c r="N28" s="371"/>
      <c r="O28" s="371"/>
      <c r="P28" s="130"/>
      <c r="Q28" s="371"/>
      <c r="R28" s="371"/>
      <c r="S28" s="130"/>
      <c r="T28" s="371"/>
      <c r="U28" s="371"/>
      <c r="V28" s="130"/>
      <c r="W28" s="371"/>
      <c r="X28" s="371"/>
      <c r="Y28" s="369"/>
      <c r="Z28" s="130"/>
      <c r="AA28" s="372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373"/>
    </row>
    <row r="29" spans="1:59" s="360" customFormat="1">
      <c r="A29" s="353"/>
      <c r="B29" s="353"/>
      <c r="C29" s="115" t="s">
        <v>17</v>
      </c>
      <c r="D29" s="113" t="s">
        <v>18</v>
      </c>
      <c r="E29" s="354">
        <f t="shared" ref="E29:E47" si="11">SUMIFS($J29:$Y29,$J$4:$Y$4,"W*")</f>
        <v>0</v>
      </c>
      <c r="F29" s="355">
        <f t="shared" ref="F29:F47" si="12">SUMIFS($J29:$Y29,$J$4:$Y$4,"F*")</f>
        <v>0</v>
      </c>
      <c r="G29" s="354">
        <f t="shared" ref="G29:G47" si="13">SUMIFS($J29:$Y29,$J$4:$Y$4,"B*")</f>
        <v>0</v>
      </c>
      <c r="H29" s="355"/>
      <c r="I29" s="356"/>
      <c r="J29" s="355">
        <f t="shared" ref="J29:J47" si="14">SUMIFS($AB29:$BF29,$AB$3:$BF$3,J$3)</f>
        <v>0</v>
      </c>
      <c r="K29" s="357">
        <f>SUBTOTAL(9,K30:K38)</f>
        <v>0</v>
      </c>
      <c r="L29" s="357">
        <f>SUBTOTAL(9,L30:L38)</f>
        <v>0</v>
      </c>
      <c r="M29" s="355">
        <f t="shared" ref="M29:M47" si="15">SUMIFS($AB29:$BF29,$AB$3:$BF$3,M$3)</f>
        <v>0</v>
      </c>
      <c r="N29" s="357">
        <f>SUBTOTAL(9,N30:N38)</f>
        <v>0</v>
      </c>
      <c r="O29" s="357">
        <f>SUBTOTAL(9,O30:O38)</f>
        <v>0</v>
      </c>
      <c r="P29" s="355">
        <f t="shared" ref="P29:P47" si="16">SUMIFS($AB29:$BF29,$AB$3:$BF$3,P$3)</f>
        <v>0</v>
      </c>
      <c r="Q29" s="357">
        <f>SUBTOTAL(9,Q30:Q38)</f>
        <v>0</v>
      </c>
      <c r="R29" s="357">
        <f>SUBTOTAL(9,R30:R38)</f>
        <v>0</v>
      </c>
      <c r="S29" s="355">
        <f t="shared" ref="S29:S47" si="17">SUMIFS($AB29:$BF29,$AB$3:$BF$3,S$3)</f>
        <v>0</v>
      </c>
      <c r="T29" s="357">
        <f>SUBTOTAL(9,T30:T38)</f>
        <v>0</v>
      </c>
      <c r="U29" s="357">
        <f>SUBTOTAL(9,U30:U38)</f>
        <v>0</v>
      </c>
      <c r="V29" s="355">
        <f t="shared" ref="V29:V47" si="18">SUMIFS($AB29:$BF29,$AB$3:$BF$3,V$3)</f>
        <v>0</v>
      </c>
      <c r="W29" s="357">
        <f>SUBTOTAL(9,W30:W38)</f>
        <v>0</v>
      </c>
      <c r="X29" s="357">
        <f>SUBTOTAL(9,X30:X38)</f>
        <v>0</v>
      </c>
      <c r="Y29" s="354"/>
      <c r="Z29" s="355"/>
      <c r="AA29" s="358" t="str">
        <f t="shared" ref="AA29:AA47" si="19">C29</f>
        <v>II</v>
      </c>
      <c r="AB29" s="355">
        <f t="shared" ref="AB29:BF29" si="20">SUBTOTAL(9,AB30:AB48)</f>
        <v>0</v>
      </c>
      <c r="AC29" s="355">
        <f t="shared" si="20"/>
        <v>0</v>
      </c>
      <c r="AD29" s="355">
        <f t="shared" si="20"/>
        <v>0</v>
      </c>
      <c r="AE29" s="355">
        <f t="shared" si="20"/>
        <v>0</v>
      </c>
      <c r="AF29" s="355">
        <f t="shared" si="20"/>
        <v>0</v>
      </c>
      <c r="AG29" s="355">
        <f t="shared" si="20"/>
        <v>0</v>
      </c>
      <c r="AH29" s="355">
        <f t="shared" si="20"/>
        <v>0</v>
      </c>
      <c r="AI29" s="355">
        <f t="shared" si="20"/>
        <v>0</v>
      </c>
      <c r="AJ29" s="355">
        <f t="shared" si="20"/>
        <v>0</v>
      </c>
      <c r="AK29" s="355">
        <f t="shared" si="20"/>
        <v>0</v>
      </c>
      <c r="AL29" s="355">
        <f t="shared" si="20"/>
        <v>0</v>
      </c>
      <c r="AM29" s="355">
        <f t="shared" si="20"/>
        <v>0</v>
      </c>
      <c r="AN29" s="355">
        <f t="shared" si="20"/>
        <v>0</v>
      </c>
      <c r="AO29" s="355">
        <f t="shared" si="20"/>
        <v>0</v>
      </c>
      <c r="AP29" s="355">
        <f t="shared" si="20"/>
        <v>0</v>
      </c>
      <c r="AQ29" s="355">
        <f t="shared" si="20"/>
        <v>0</v>
      </c>
      <c r="AR29" s="355">
        <f t="shared" si="20"/>
        <v>0</v>
      </c>
      <c r="AS29" s="355">
        <f t="shared" si="20"/>
        <v>0</v>
      </c>
      <c r="AT29" s="355">
        <f t="shared" si="20"/>
        <v>0</v>
      </c>
      <c r="AU29" s="355">
        <f t="shared" si="20"/>
        <v>0</v>
      </c>
      <c r="AV29" s="355">
        <f t="shared" si="20"/>
        <v>0</v>
      </c>
      <c r="AW29" s="355">
        <f t="shared" si="20"/>
        <v>0</v>
      </c>
      <c r="AX29" s="355">
        <f t="shared" si="20"/>
        <v>0</v>
      </c>
      <c r="AY29" s="355">
        <f t="shared" si="20"/>
        <v>0</v>
      </c>
      <c r="AZ29" s="355">
        <f t="shared" si="20"/>
        <v>0</v>
      </c>
      <c r="BA29" s="355">
        <f t="shared" si="20"/>
        <v>0</v>
      </c>
      <c r="BB29" s="355">
        <f t="shared" si="20"/>
        <v>0</v>
      </c>
      <c r="BC29" s="355">
        <f t="shared" si="20"/>
        <v>0</v>
      </c>
      <c r="BD29" s="355">
        <f t="shared" si="20"/>
        <v>0</v>
      </c>
      <c r="BE29" s="355">
        <f t="shared" si="20"/>
        <v>0</v>
      </c>
      <c r="BF29" s="355">
        <f t="shared" si="20"/>
        <v>0</v>
      </c>
      <c r="BG29" s="359"/>
    </row>
    <row r="30" spans="1:59" s="366" customFormat="1">
      <c r="A30" s="294"/>
      <c r="B30" s="294"/>
      <c r="C30" s="290" t="s">
        <v>68</v>
      </c>
      <c r="D30" s="291" t="s">
        <v>270</v>
      </c>
      <c r="E30" s="361">
        <f t="shared" si="11"/>
        <v>0</v>
      </c>
      <c r="F30" s="293">
        <f t="shared" si="12"/>
        <v>0</v>
      </c>
      <c r="G30" s="361">
        <f t="shared" si="13"/>
        <v>0</v>
      </c>
      <c r="H30" s="293"/>
      <c r="I30" s="362"/>
      <c r="J30" s="293">
        <f t="shared" si="14"/>
        <v>0</v>
      </c>
      <c r="K30" s="363"/>
      <c r="L30" s="363"/>
      <c r="M30" s="293">
        <f t="shared" si="15"/>
        <v>0</v>
      </c>
      <c r="N30" s="363"/>
      <c r="O30" s="363"/>
      <c r="P30" s="293">
        <f t="shared" si="16"/>
        <v>0</v>
      </c>
      <c r="Q30" s="363"/>
      <c r="R30" s="363"/>
      <c r="S30" s="293">
        <f t="shared" si="17"/>
        <v>0</v>
      </c>
      <c r="T30" s="363"/>
      <c r="U30" s="363"/>
      <c r="V30" s="293">
        <f t="shared" si="18"/>
        <v>0</v>
      </c>
      <c r="W30" s="363"/>
      <c r="X30" s="363"/>
      <c r="Y30" s="361"/>
      <c r="Z30" s="293"/>
      <c r="AA30" s="364" t="str">
        <f t="shared" si="19"/>
        <v>II.1</v>
      </c>
      <c r="AB30" s="293"/>
      <c r="AC30" s="293"/>
      <c r="AD30" s="293"/>
      <c r="AE30" s="293"/>
      <c r="AF30" s="293"/>
      <c r="AG30" s="293"/>
      <c r="AH30" s="293"/>
      <c r="AI30" s="293"/>
      <c r="AJ30" s="293"/>
      <c r="AK30" s="293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  <c r="BD30" s="293"/>
      <c r="BE30" s="293"/>
      <c r="BF30" s="293"/>
      <c r="BG30" s="365"/>
    </row>
    <row r="31" spans="1:59" s="366" customFormat="1">
      <c r="A31" s="294"/>
      <c r="B31" s="294"/>
      <c r="C31" s="290"/>
      <c r="D31" s="294"/>
      <c r="E31" s="361"/>
      <c r="F31" s="293"/>
      <c r="G31" s="361"/>
      <c r="H31" s="293"/>
      <c r="I31" s="362"/>
      <c r="J31" s="293"/>
      <c r="K31" s="363"/>
      <c r="L31" s="363"/>
      <c r="M31" s="293"/>
      <c r="N31" s="363"/>
      <c r="O31" s="363"/>
      <c r="P31" s="293"/>
      <c r="Q31" s="363"/>
      <c r="R31" s="363"/>
      <c r="S31" s="293"/>
      <c r="T31" s="363"/>
      <c r="U31" s="363"/>
      <c r="V31" s="293"/>
      <c r="W31" s="363"/>
      <c r="X31" s="363"/>
      <c r="Y31" s="361"/>
      <c r="Z31" s="293"/>
      <c r="AA31" s="364"/>
      <c r="AB31" s="293"/>
      <c r="AC31" s="293"/>
      <c r="AD31" s="293"/>
      <c r="AE31" s="293"/>
      <c r="AF31" s="293"/>
      <c r="AG31" s="293"/>
      <c r="AH31" s="293"/>
      <c r="AI31" s="293"/>
      <c r="AJ31" s="293"/>
      <c r="AK31" s="293"/>
      <c r="AL31" s="293"/>
      <c r="AM31" s="293"/>
      <c r="AN31" s="293"/>
      <c r="AO31" s="293"/>
      <c r="AP31" s="293"/>
      <c r="AQ31" s="293"/>
      <c r="AR31" s="293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  <c r="BD31" s="293"/>
      <c r="BE31" s="293"/>
      <c r="BF31" s="293"/>
      <c r="BG31" s="365"/>
    </row>
    <row r="32" spans="1:59" s="366" customFormat="1">
      <c r="A32" s="294"/>
      <c r="B32" s="294"/>
      <c r="C32" s="290" t="s">
        <v>79</v>
      </c>
      <c r="D32" s="291" t="s">
        <v>271</v>
      </c>
      <c r="E32" s="361">
        <f t="shared" si="11"/>
        <v>0</v>
      </c>
      <c r="F32" s="293">
        <f t="shared" si="12"/>
        <v>0</v>
      </c>
      <c r="G32" s="361">
        <f t="shared" si="13"/>
        <v>0</v>
      </c>
      <c r="H32" s="293"/>
      <c r="I32" s="362"/>
      <c r="J32" s="293">
        <f t="shared" si="14"/>
        <v>0</v>
      </c>
      <c r="K32" s="363"/>
      <c r="L32" s="363"/>
      <c r="M32" s="293">
        <f t="shared" si="15"/>
        <v>0</v>
      </c>
      <c r="N32" s="363"/>
      <c r="O32" s="363"/>
      <c r="P32" s="293">
        <f t="shared" si="16"/>
        <v>0</v>
      </c>
      <c r="Q32" s="363"/>
      <c r="R32" s="363"/>
      <c r="S32" s="293">
        <f t="shared" si="17"/>
        <v>0</v>
      </c>
      <c r="T32" s="363"/>
      <c r="U32" s="363"/>
      <c r="V32" s="293">
        <f t="shared" si="18"/>
        <v>0</v>
      </c>
      <c r="W32" s="363"/>
      <c r="X32" s="363"/>
      <c r="Y32" s="361"/>
      <c r="Z32" s="293"/>
      <c r="AA32" s="364" t="str">
        <f t="shared" si="19"/>
        <v>II.2</v>
      </c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365"/>
    </row>
    <row r="33" spans="1:59" s="366" customFormat="1">
      <c r="A33" s="294"/>
      <c r="B33" s="294"/>
      <c r="C33" s="290"/>
      <c r="D33" s="292"/>
      <c r="E33" s="361"/>
      <c r="F33" s="293"/>
      <c r="G33" s="361"/>
      <c r="H33" s="293"/>
      <c r="I33" s="362"/>
      <c r="J33" s="293"/>
      <c r="K33" s="363"/>
      <c r="L33" s="363"/>
      <c r="M33" s="293"/>
      <c r="N33" s="363"/>
      <c r="O33" s="363"/>
      <c r="P33" s="293"/>
      <c r="Q33" s="363"/>
      <c r="R33" s="363"/>
      <c r="S33" s="293"/>
      <c r="T33" s="363"/>
      <c r="U33" s="363"/>
      <c r="V33" s="293"/>
      <c r="W33" s="363"/>
      <c r="X33" s="363"/>
      <c r="Y33" s="361"/>
      <c r="Z33" s="293"/>
      <c r="AA33" s="364"/>
      <c r="AB33" s="293"/>
      <c r="AC33" s="293"/>
      <c r="AD33" s="293"/>
      <c r="AE33" s="293"/>
      <c r="AF33" s="293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365"/>
    </row>
    <row r="34" spans="1:59" s="366" customFormat="1">
      <c r="A34" s="294"/>
      <c r="B34" s="294"/>
      <c r="C34" s="290"/>
      <c r="D34" s="292"/>
      <c r="E34" s="361"/>
      <c r="F34" s="293"/>
      <c r="G34" s="361"/>
      <c r="H34" s="293"/>
      <c r="I34" s="362"/>
      <c r="J34" s="293"/>
      <c r="K34" s="363"/>
      <c r="L34" s="363"/>
      <c r="M34" s="293"/>
      <c r="N34" s="363"/>
      <c r="O34" s="363"/>
      <c r="P34" s="293"/>
      <c r="Q34" s="363"/>
      <c r="R34" s="363"/>
      <c r="S34" s="293"/>
      <c r="T34" s="363"/>
      <c r="U34" s="363"/>
      <c r="V34" s="293"/>
      <c r="W34" s="363"/>
      <c r="X34" s="363"/>
      <c r="Y34" s="361"/>
      <c r="Z34" s="293"/>
      <c r="AA34" s="364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365"/>
    </row>
    <row r="35" spans="1:59" s="366" customFormat="1">
      <c r="A35" s="294"/>
      <c r="B35" s="294"/>
      <c r="C35" s="290"/>
      <c r="D35" s="292"/>
      <c r="E35" s="361"/>
      <c r="F35" s="293"/>
      <c r="G35" s="361"/>
      <c r="H35" s="293"/>
      <c r="I35" s="362"/>
      <c r="J35" s="293"/>
      <c r="K35" s="363"/>
      <c r="L35" s="363"/>
      <c r="M35" s="293"/>
      <c r="N35" s="363"/>
      <c r="O35" s="363"/>
      <c r="P35" s="293"/>
      <c r="Q35" s="363"/>
      <c r="R35" s="363"/>
      <c r="S35" s="293"/>
      <c r="T35" s="363"/>
      <c r="U35" s="363"/>
      <c r="V35" s="293"/>
      <c r="W35" s="363"/>
      <c r="X35" s="363"/>
      <c r="Y35" s="361"/>
      <c r="Z35" s="293"/>
      <c r="AA35" s="364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365"/>
    </row>
    <row r="36" spans="1:59" s="366" customFormat="1">
      <c r="A36" s="294"/>
      <c r="B36" s="294"/>
      <c r="C36" s="290" t="s">
        <v>81</v>
      </c>
      <c r="D36" s="291" t="s">
        <v>272</v>
      </c>
      <c r="E36" s="361">
        <f t="shared" si="11"/>
        <v>0</v>
      </c>
      <c r="F36" s="293">
        <f t="shared" si="12"/>
        <v>0</v>
      </c>
      <c r="G36" s="361">
        <f t="shared" si="13"/>
        <v>0</v>
      </c>
      <c r="H36" s="293"/>
      <c r="I36" s="362"/>
      <c r="J36" s="293">
        <f t="shared" si="14"/>
        <v>0</v>
      </c>
      <c r="K36" s="363"/>
      <c r="L36" s="363"/>
      <c r="M36" s="293">
        <f t="shared" si="15"/>
        <v>0</v>
      </c>
      <c r="N36" s="363"/>
      <c r="O36" s="363"/>
      <c r="P36" s="293">
        <f t="shared" si="16"/>
        <v>0</v>
      </c>
      <c r="Q36" s="363"/>
      <c r="R36" s="363"/>
      <c r="S36" s="293">
        <f t="shared" si="17"/>
        <v>0</v>
      </c>
      <c r="T36" s="363"/>
      <c r="U36" s="363"/>
      <c r="V36" s="293">
        <f t="shared" si="18"/>
        <v>0</v>
      </c>
      <c r="W36" s="363"/>
      <c r="X36" s="363"/>
      <c r="Y36" s="361"/>
      <c r="Z36" s="293"/>
      <c r="AA36" s="364" t="str">
        <f t="shared" si="19"/>
        <v>II.3</v>
      </c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365"/>
    </row>
    <row r="37" spans="1:59" s="366" customFormat="1">
      <c r="A37" s="294"/>
      <c r="B37" s="294"/>
      <c r="C37" s="290"/>
      <c r="D37" s="292"/>
      <c r="E37" s="361"/>
      <c r="F37" s="293"/>
      <c r="G37" s="361"/>
      <c r="H37" s="293"/>
      <c r="I37" s="362"/>
      <c r="J37" s="293"/>
      <c r="K37" s="363"/>
      <c r="L37" s="363"/>
      <c r="M37" s="293"/>
      <c r="N37" s="363"/>
      <c r="O37" s="363"/>
      <c r="P37" s="293"/>
      <c r="Q37" s="363"/>
      <c r="R37" s="363"/>
      <c r="S37" s="293"/>
      <c r="T37" s="363"/>
      <c r="U37" s="363"/>
      <c r="V37" s="293"/>
      <c r="W37" s="363"/>
      <c r="X37" s="363"/>
      <c r="Y37" s="361"/>
      <c r="Z37" s="293"/>
      <c r="AA37" s="364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365"/>
    </row>
    <row r="38" spans="1:59" s="366" customFormat="1">
      <c r="A38" s="294"/>
      <c r="B38" s="294"/>
      <c r="C38" s="290"/>
      <c r="D38" s="292"/>
      <c r="E38" s="361"/>
      <c r="F38" s="293"/>
      <c r="G38" s="361"/>
      <c r="H38" s="293"/>
      <c r="I38" s="362"/>
      <c r="J38" s="293"/>
      <c r="K38" s="363"/>
      <c r="L38" s="363"/>
      <c r="M38" s="293"/>
      <c r="N38" s="363"/>
      <c r="O38" s="363"/>
      <c r="P38" s="293"/>
      <c r="Q38" s="363"/>
      <c r="R38" s="363"/>
      <c r="S38" s="293"/>
      <c r="T38" s="363"/>
      <c r="U38" s="363"/>
      <c r="V38" s="293"/>
      <c r="W38" s="363"/>
      <c r="X38" s="363"/>
      <c r="Y38" s="361"/>
      <c r="Z38" s="293"/>
      <c r="AA38" s="364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365"/>
    </row>
    <row r="39" spans="1:59" s="366" customFormat="1">
      <c r="A39" s="294"/>
      <c r="B39" s="294"/>
      <c r="C39" s="290" t="s">
        <v>82</v>
      </c>
      <c r="D39" s="291" t="s">
        <v>259</v>
      </c>
      <c r="E39" s="361">
        <f t="shared" si="11"/>
        <v>0</v>
      </c>
      <c r="F39" s="293">
        <f t="shared" si="12"/>
        <v>0</v>
      </c>
      <c r="G39" s="361">
        <f t="shared" si="13"/>
        <v>0</v>
      </c>
      <c r="H39" s="293"/>
      <c r="I39" s="362"/>
      <c r="J39" s="293">
        <f t="shared" si="14"/>
        <v>0</v>
      </c>
      <c r="K39" s="363"/>
      <c r="L39" s="363"/>
      <c r="M39" s="293">
        <f t="shared" si="15"/>
        <v>0</v>
      </c>
      <c r="N39" s="363"/>
      <c r="O39" s="363"/>
      <c r="P39" s="293">
        <f t="shared" si="16"/>
        <v>0</v>
      </c>
      <c r="Q39" s="363"/>
      <c r="R39" s="363"/>
      <c r="S39" s="293">
        <f t="shared" si="17"/>
        <v>0</v>
      </c>
      <c r="T39" s="363"/>
      <c r="U39" s="363"/>
      <c r="V39" s="293">
        <f t="shared" si="18"/>
        <v>0</v>
      </c>
      <c r="W39" s="363"/>
      <c r="X39" s="363"/>
      <c r="Y39" s="361"/>
      <c r="Z39" s="293"/>
      <c r="AA39" s="364" t="str">
        <f t="shared" si="19"/>
        <v>II.4</v>
      </c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365"/>
    </row>
    <row r="40" spans="1:59" s="366" customFormat="1">
      <c r="A40" s="294"/>
      <c r="B40" s="294"/>
      <c r="C40" s="290"/>
      <c r="D40" s="292"/>
      <c r="E40" s="361"/>
      <c r="F40" s="293"/>
      <c r="G40" s="361"/>
      <c r="H40" s="293"/>
      <c r="I40" s="362"/>
      <c r="J40" s="293"/>
      <c r="K40" s="363"/>
      <c r="L40" s="363"/>
      <c r="M40" s="293"/>
      <c r="N40" s="363"/>
      <c r="O40" s="363"/>
      <c r="P40" s="293"/>
      <c r="Q40" s="363"/>
      <c r="R40" s="363"/>
      <c r="S40" s="293"/>
      <c r="T40" s="363"/>
      <c r="U40" s="363"/>
      <c r="V40" s="293"/>
      <c r="W40" s="363"/>
      <c r="X40" s="363"/>
      <c r="Y40" s="361"/>
      <c r="Z40" s="293"/>
      <c r="AA40" s="364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365"/>
    </row>
    <row r="41" spans="1:59" s="366" customFormat="1">
      <c r="A41" s="294"/>
      <c r="B41" s="294"/>
      <c r="C41" s="290" t="s">
        <v>83</v>
      </c>
      <c r="D41" s="291" t="s">
        <v>69</v>
      </c>
      <c r="E41" s="361">
        <f t="shared" si="11"/>
        <v>0</v>
      </c>
      <c r="F41" s="293">
        <f t="shared" si="12"/>
        <v>0</v>
      </c>
      <c r="G41" s="361">
        <f t="shared" si="13"/>
        <v>0</v>
      </c>
      <c r="H41" s="293"/>
      <c r="I41" s="362"/>
      <c r="J41" s="293">
        <f t="shared" si="14"/>
        <v>0</v>
      </c>
      <c r="K41" s="363"/>
      <c r="L41" s="363"/>
      <c r="M41" s="293">
        <f t="shared" si="15"/>
        <v>0</v>
      </c>
      <c r="N41" s="363"/>
      <c r="O41" s="363"/>
      <c r="P41" s="293">
        <f t="shared" si="16"/>
        <v>0</v>
      </c>
      <c r="Q41" s="363"/>
      <c r="R41" s="363"/>
      <c r="S41" s="293">
        <f t="shared" si="17"/>
        <v>0</v>
      </c>
      <c r="T41" s="363"/>
      <c r="U41" s="363"/>
      <c r="V41" s="293">
        <f t="shared" si="18"/>
        <v>0</v>
      </c>
      <c r="W41" s="363"/>
      <c r="X41" s="363"/>
      <c r="Y41" s="361"/>
      <c r="Z41" s="293"/>
      <c r="AA41" s="364" t="str">
        <f t="shared" si="19"/>
        <v>II.5</v>
      </c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  <c r="AS41" s="293"/>
      <c r="AT41" s="293"/>
      <c r="AU41" s="293"/>
      <c r="AV41" s="293"/>
      <c r="AW41" s="293"/>
      <c r="AX41" s="293"/>
      <c r="AY41" s="293"/>
      <c r="AZ41" s="293"/>
      <c r="BA41" s="293"/>
      <c r="BB41" s="293"/>
      <c r="BC41" s="293"/>
      <c r="BD41" s="293"/>
      <c r="BE41" s="293"/>
      <c r="BF41" s="293"/>
      <c r="BG41" s="365"/>
    </row>
    <row r="42" spans="1:59" s="366" customFormat="1">
      <c r="A42" s="294"/>
      <c r="B42" s="294"/>
      <c r="C42" s="290"/>
      <c r="D42" s="292"/>
      <c r="E42" s="361"/>
      <c r="F42" s="293"/>
      <c r="G42" s="361"/>
      <c r="H42" s="293"/>
      <c r="I42" s="362"/>
      <c r="J42" s="293"/>
      <c r="K42" s="363"/>
      <c r="L42" s="363"/>
      <c r="M42" s="293"/>
      <c r="N42" s="363"/>
      <c r="O42" s="363"/>
      <c r="P42" s="293"/>
      <c r="Q42" s="363"/>
      <c r="R42" s="363"/>
      <c r="S42" s="293"/>
      <c r="T42" s="363"/>
      <c r="U42" s="363"/>
      <c r="V42" s="293"/>
      <c r="W42" s="363"/>
      <c r="X42" s="363"/>
      <c r="Y42" s="361"/>
      <c r="Z42" s="293"/>
      <c r="AA42" s="364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293"/>
      <c r="AR42" s="293"/>
      <c r="AS42" s="293"/>
      <c r="AT42" s="293"/>
      <c r="AU42" s="293"/>
      <c r="AV42" s="293"/>
      <c r="AW42" s="293"/>
      <c r="AX42" s="293"/>
      <c r="AY42" s="293"/>
      <c r="AZ42" s="293"/>
      <c r="BA42" s="293"/>
      <c r="BB42" s="293"/>
      <c r="BC42" s="293"/>
      <c r="BD42" s="293"/>
      <c r="BE42" s="293"/>
      <c r="BF42" s="293"/>
      <c r="BG42" s="365"/>
    </row>
    <row r="43" spans="1:59" s="366" customFormat="1">
      <c r="A43" s="294"/>
      <c r="B43" s="294"/>
      <c r="C43" s="290" t="s">
        <v>84</v>
      </c>
      <c r="D43" s="193" t="s">
        <v>258</v>
      </c>
      <c r="E43" s="361">
        <f t="shared" si="11"/>
        <v>0</v>
      </c>
      <c r="F43" s="293">
        <f t="shared" si="12"/>
        <v>0</v>
      </c>
      <c r="G43" s="361">
        <f t="shared" si="13"/>
        <v>0</v>
      </c>
      <c r="H43" s="293"/>
      <c r="I43" s="362"/>
      <c r="J43" s="293">
        <f t="shared" si="14"/>
        <v>0</v>
      </c>
      <c r="K43" s="363"/>
      <c r="L43" s="363"/>
      <c r="M43" s="293">
        <f t="shared" si="15"/>
        <v>0</v>
      </c>
      <c r="N43" s="363"/>
      <c r="O43" s="363"/>
      <c r="P43" s="293">
        <f t="shared" si="16"/>
        <v>0</v>
      </c>
      <c r="Q43" s="363"/>
      <c r="R43" s="363"/>
      <c r="S43" s="293">
        <f t="shared" si="17"/>
        <v>0</v>
      </c>
      <c r="T43" s="363"/>
      <c r="U43" s="363"/>
      <c r="V43" s="293">
        <f t="shared" si="18"/>
        <v>0</v>
      </c>
      <c r="W43" s="363"/>
      <c r="X43" s="363"/>
      <c r="Y43" s="361"/>
      <c r="Z43" s="293"/>
      <c r="AA43" s="364" t="str">
        <f t="shared" si="19"/>
        <v>II.6</v>
      </c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L43" s="293"/>
      <c r="AM43" s="293"/>
      <c r="AN43" s="293"/>
      <c r="AO43" s="293"/>
      <c r="AP43" s="293"/>
      <c r="AQ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3"/>
      <c r="BD43" s="293"/>
      <c r="BE43" s="293"/>
      <c r="BF43" s="293"/>
      <c r="BG43" s="365"/>
    </row>
    <row r="44" spans="1:59" s="366" customFormat="1">
      <c r="A44" s="294"/>
      <c r="B44" s="294"/>
      <c r="C44" s="290"/>
      <c r="D44" s="292"/>
      <c r="E44" s="361"/>
      <c r="F44" s="293"/>
      <c r="G44" s="361"/>
      <c r="H44" s="293"/>
      <c r="I44" s="362"/>
      <c r="J44" s="293"/>
      <c r="K44" s="363"/>
      <c r="L44" s="363"/>
      <c r="M44" s="293"/>
      <c r="N44" s="363"/>
      <c r="O44" s="363"/>
      <c r="P44" s="293"/>
      <c r="Q44" s="363"/>
      <c r="R44" s="363"/>
      <c r="S44" s="293"/>
      <c r="T44" s="363"/>
      <c r="U44" s="363"/>
      <c r="V44" s="293"/>
      <c r="W44" s="363"/>
      <c r="X44" s="363"/>
      <c r="Y44" s="361"/>
      <c r="Z44" s="293"/>
      <c r="AA44" s="364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/>
      <c r="BG44" s="365"/>
    </row>
    <row r="45" spans="1:59" s="366" customFormat="1">
      <c r="A45" s="294"/>
      <c r="B45" s="294"/>
      <c r="C45" s="290" t="s">
        <v>116</v>
      </c>
      <c r="D45" s="291" t="s">
        <v>80</v>
      </c>
      <c r="E45" s="361">
        <f t="shared" si="11"/>
        <v>0</v>
      </c>
      <c r="F45" s="293">
        <f t="shared" si="12"/>
        <v>0</v>
      </c>
      <c r="G45" s="361">
        <f t="shared" si="13"/>
        <v>0</v>
      </c>
      <c r="H45" s="293"/>
      <c r="I45" s="362"/>
      <c r="J45" s="293">
        <f t="shared" si="14"/>
        <v>0</v>
      </c>
      <c r="K45" s="363"/>
      <c r="L45" s="363"/>
      <c r="M45" s="293">
        <f t="shared" si="15"/>
        <v>0</v>
      </c>
      <c r="N45" s="363"/>
      <c r="O45" s="363"/>
      <c r="P45" s="293">
        <f t="shared" si="16"/>
        <v>0</v>
      </c>
      <c r="Q45" s="363"/>
      <c r="R45" s="363"/>
      <c r="S45" s="293">
        <f t="shared" si="17"/>
        <v>0</v>
      </c>
      <c r="T45" s="363"/>
      <c r="U45" s="363"/>
      <c r="V45" s="293">
        <f t="shared" si="18"/>
        <v>0</v>
      </c>
      <c r="W45" s="363"/>
      <c r="X45" s="363"/>
      <c r="Y45" s="361"/>
      <c r="Z45" s="293"/>
      <c r="AA45" s="364" t="str">
        <f t="shared" si="19"/>
        <v>II.7</v>
      </c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3"/>
      <c r="BD45" s="293"/>
      <c r="BE45" s="293"/>
      <c r="BF45" s="293"/>
      <c r="BG45" s="365"/>
    </row>
    <row r="46" spans="1:59" s="366" customFormat="1">
      <c r="A46" s="294"/>
      <c r="B46" s="294"/>
      <c r="C46" s="290"/>
      <c r="D46" s="292"/>
      <c r="E46" s="361"/>
      <c r="F46" s="293"/>
      <c r="G46" s="361"/>
      <c r="H46" s="293"/>
      <c r="I46" s="362"/>
      <c r="J46" s="293"/>
      <c r="K46" s="363"/>
      <c r="L46" s="363"/>
      <c r="M46" s="293"/>
      <c r="N46" s="363"/>
      <c r="O46" s="363"/>
      <c r="P46" s="293"/>
      <c r="Q46" s="363"/>
      <c r="R46" s="363"/>
      <c r="S46" s="293"/>
      <c r="T46" s="363"/>
      <c r="U46" s="363"/>
      <c r="V46" s="293"/>
      <c r="W46" s="363"/>
      <c r="X46" s="363"/>
      <c r="Y46" s="361"/>
      <c r="Z46" s="293"/>
      <c r="AA46" s="364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365"/>
    </row>
    <row r="47" spans="1:59" s="366" customFormat="1">
      <c r="A47" s="294"/>
      <c r="B47" s="294"/>
      <c r="C47" s="290" t="s">
        <v>118</v>
      </c>
      <c r="D47" s="291" t="s">
        <v>273</v>
      </c>
      <c r="E47" s="361">
        <f t="shared" si="11"/>
        <v>0</v>
      </c>
      <c r="F47" s="293">
        <f t="shared" si="12"/>
        <v>0</v>
      </c>
      <c r="G47" s="361">
        <f t="shared" si="13"/>
        <v>0</v>
      </c>
      <c r="H47" s="293"/>
      <c r="I47" s="362"/>
      <c r="J47" s="293">
        <f t="shared" si="14"/>
        <v>0</v>
      </c>
      <c r="K47" s="363"/>
      <c r="L47" s="363"/>
      <c r="M47" s="293">
        <f t="shared" si="15"/>
        <v>0</v>
      </c>
      <c r="N47" s="363"/>
      <c r="O47" s="363"/>
      <c r="P47" s="293">
        <f t="shared" si="16"/>
        <v>0</v>
      </c>
      <c r="Q47" s="363"/>
      <c r="R47" s="363"/>
      <c r="S47" s="293">
        <f t="shared" si="17"/>
        <v>0</v>
      </c>
      <c r="T47" s="363"/>
      <c r="U47" s="363"/>
      <c r="V47" s="293">
        <f t="shared" si="18"/>
        <v>0</v>
      </c>
      <c r="W47" s="363"/>
      <c r="X47" s="363"/>
      <c r="Y47" s="361"/>
      <c r="Z47" s="293"/>
      <c r="AA47" s="364" t="str">
        <f t="shared" si="19"/>
        <v>II.8</v>
      </c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3"/>
      <c r="BD47" s="293"/>
      <c r="BE47" s="293"/>
      <c r="BF47" s="293"/>
      <c r="BG47" s="365"/>
    </row>
    <row r="48" spans="1:59" s="366" customFormat="1">
      <c r="A48" s="294"/>
      <c r="B48" s="294"/>
      <c r="C48" s="290"/>
      <c r="D48" s="292"/>
      <c r="E48" s="361"/>
      <c r="F48" s="293"/>
      <c r="G48" s="361"/>
      <c r="H48" s="293"/>
      <c r="I48" s="362"/>
      <c r="J48" s="293"/>
      <c r="K48" s="363"/>
      <c r="L48" s="363"/>
      <c r="M48" s="293"/>
      <c r="N48" s="363"/>
      <c r="O48" s="363"/>
      <c r="P48" s="293"/>
      <c r="Q48" s="363"/>
      <c r="R48" s="363"/>
      <c r="S48" s="293"/>
      <c r="T48" s="363"/>
      <c r="U48" s="363"/>
      <c r="V48" s="293"/>
      <c r="W48" s="363"/>
      <c r="X48" s="363"/>
      <c r="Y48" s="361"/>
      <c r="Z48" s="293"/>
      <c r="AA48" s="364"/>
      <c r="AB48" s="293"/>
      <c r="AC48" s="293"/>
      <c r="AD48" s="293"/>
      <c r="AE48" s="293"/>
      <c r="AF48" s="293"/>
      <c r="AG48" s="293"/>
      <c r="AH48" s="293"/>
      <c r="AI48" s="293"/>
      <c r="AJ48" s="293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3"/>
      <c r="BD48" s="293"/>
      <c r="BE48" s="293"/>
      <c r="BF48" s="293"/>
      <c r="BG48" s="365"/>
    </row>
    <row r="49" spans="1:59">
      <c r="C49" s="101"/>
      <c r="D49" s="11"/>
      <c r="E49" s="367"/>
      <c r="F49" s="368"/>
      <c r="G49" s="369"/>
      <c r="H49" s="130"/>
      <c r="I49" s="370"/>
      <c r="J49" s="130"/>
      <c r="K49" s="371"/>
      <c r="L49" s="371"/>
      <c r="M49" s="130"/>
      <c r="N49" s="371"/>
      <c r="O49" s="371"/>
      <c r="P49" s="130"/>
      <c r="Q49" s="371"/>
      <c r="R49" s="371"/>
      <c r="S49" s="130"/>
      <c r="T49" s="371"/>
      <c r="U49" s="371"/>
      <c r="V49" s="130"/>
      <c r="W49" s="371"/>
      <c r="X49" s="371"/>
      <c r="Y49" s="369"/>
      <c r="Z49" s="130"/>
      <c r="AA49" s="372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373"/>
    </row>
    <row r="50" spans="1:59">
      <c r="C50" s="118"/>
      <c r="D50" s="375"/>
      <c r="E50" s="376"/>
      <c r="F50" s="377"/>
      <c r="G50" s="376"/>
      <c r="H50" s="130"/>
      <c r="I50" s="387"/>
      <c r="J50" s="379"/>
      <c r="K50" s="380"/>
      <c r="L50" s="380"/>
      <c r="M50" s="379"/>
      <c r="N50" s="380"/>
      <c r="O50" s="380"/>
      <c r="P50" s="379"/>
      <c r="Q50" s="380"/>
      <c r="R50" s="380"/>
      <c r="S50" s="379"/>
      <c r="T50" s="380"/>
      <c r="U50" s="380"/>
      <c r="V50" s="379"/>
      <c r="W50" s="380"/>
      <c r="X50" s="380"/>
      <c r="Y50" s="381"/>
      <c r="Z50" s="130"/>
      <c r="AA50" s="382"/>
      <c r="AB50" s="383"/>
      <c r="AC50" s="383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73"/>
    </row>
    <row r="51" spans="1:59">
      <c r="C51" s="99"/>
      <c r="D51" s="100"/>
      <c r="E51" s="385"/>
      <c r="F51" s="386"/>
      <c r="G51" s="369"/>
      <c r="H51" s="130"/>
      <c r="I51" s="370"/>
      <c r="J51" s="130"/>
      <c r="K51" s="371"/>
      <c r="L51" s="371"/>
      <c r="M51" s="130"/>
      <c r="N51" s="371"/>
      <c r="O51" s="371"/>
      <c r="P51" s="130"/>
      <c r="Q51" s="371"/>
      <c r="R51" s="371"/>
      <c r="S51" s="130"/>
      <c r="T51" s="371"/>
      <c r="U51" s="371"/>
      <c r="V51" s="130"/>
      <c r="W51" s="371"/>
      <c r="X51" s="371"/>
      <c r="Y51" s="369"/>
      <c r="Z51" s="130"/>
      <c r="AA51" s="372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373"/>
    </row>
    <row r="52" spans="1:59" s="360" customFormat="1">
      <c r="A52" s="353"/>
      <c r="B52" s="353"/>
      <c r="C52" s="115" t="s">
        <v>86</v>
      </c>
      <c r="D52" s="113" t="s">
        <v>104</v>
      </c>
      <c r="E52" s="354">
        <f t="shared" ref="E52:E76" si="21">SUMIFS($J52:$Y52,$J$4:$Y$4,"W*")</f>
        <v>0</v>
      </c>
      <c r="F52" s="355">
        <f t="shared" ref="F52:F76" si="22">SUMIFS($J52:$Y52,$J$4:$Y$4,"F*")</f>
        <v>0</v>
      </c>
      <c r="G52" s="354">
        <f t="shared" ref="G52:G76" si="23">SUMIFS($J52:$Y52,$J$4:$Y$4,"B*")</f>
        <v>0</v>
      </c>
      <c r="H52" s="355"/>
      <c r="I52" s="356"/>
      <c r="J52" s="355">
        <f t="shared" ref="J52:J76" si="24">SUMIFS($AB52:$BF52,$AB$3:$BF$3,J$3)</f>
        <v>0</v>
      </c>
      <c r="K52" s="357">
        <f>SUBTOTAL(9,K53:K76)</f>
        <v>0</v>
      </c>
      <c r="L52" s="357">
        <f>SUBTOTAL(9,L53:L76)</f>
        <v>0</v>
      </c>
      <c r="M52" s="355">
        <f t="shared" ref="M52:M76" si="25">SUMIFS($AB52:$BF52,$AB$3:$BF$3,M$3)</f>
        <v>0</v>
      </c>
      <c r="N52" s="357">
        <f>SUBTOTAL(9,N53:N76)</f>
        <v>0</v>
      </c>
      <c r="O52" s="357">
        <f>SUBTOTAL(9,O53:O76)</f>
        <v>0</v>
      </c>
      <c r="P52" s="355">
        <f t="shared" ref="P52:P76" si="26">SUMIFS($AB52:$BF52,$AB$3:$BF$3,P$3)</f>
        <v>0</v>
      </c>
      <c r="Q52" s="357">
        <f>SUBTOTAL(9,Q53:Q76)</f>
        <v>0</v>
      </c>
      <c r="R52" s="357">
        <f>SUBTOTAL(9,R53:R76)</f>
        <v>0</v>
      </c>
      <c r="S52" s="355">
        <f t="shared" ref="S52:S76" si="27">SUMIFS($AB52:$BF52,$AB$3:$BF$3,S$3)</f>
        <v>0</v>
      </c>
      <c r="T52" s="357">
        <f>SUBTOTAL(9,T53:T76)</f>
        <v>0</v>
      </c>
      <c r="U52" s="357">
        <f>SUBTOTAL(9,U53:U76)</f>
        <v>0</v>
      </c>
      <c r="V52" s="355">
        <f t="shared" ref="V52:V76" si="28">SUMIFS($AB52:$BF52,$AB$3:$BF$3,V$3)</f>
        <v>0</v>
      </c>
      <c r="W52" s="357">
        <f>SUBTOTAL(9,W53:W76)</f>
        <v>0</v>
      </c>
      <c r="X52" s="357">
        <f>SUBTOTAL(9,X53:X76)</f>
        <v>0</v>
      </c>
      <c r="Y52" s="354"/>
      <c r="Z52" s="355"/>
      <c r="AA52" s="358" t="str">
        <f t="shared" ref="AA52:AA76" si="29">C52</f>
        <v>III</v>
      </c>
      <c r="AB52" s="355">
        <f>SUBTOTAL(9,AB53:AB76)</f>
        <v>0</v>
      </c>
      <c r="AC52" s="355">
        <f t="shared" ref="AC52:BF52" si="30">SUBTOTAL(9,AC53:AC76)</f>
        <v>0</v>
      </c>
      <c r="AD52" s="355">
        <f t="shared" si="30"/>
        <v>0</v>
      </c>
      <c r="AE52" s="355">
        <f t="shared" si="30"/>
        <v>0</v>
      </c>
      <c r="AF52" s="355">
        <f t="shared" si="30"/>
        <v>0</v>
      </c>
      <c r="AG52" s="355">
        <f t="shared" si="30"/>
        <v>0</v>
      </c>
      <c r="AH52" s="355">
        <f t="shared" si="30"/>
        <v>0</v>
      </c>
      <c r="AI52" s="355">
        <f t="shared" si="30"/>
        <v>0</v>
      </c>
      <c r="AJ52" s="355">
        <f t="shared" si="30"/>
        <v>0</v>
      </c>
      <c r="AK52" s="355">
        <f t="shared" si="30"/>
        <v>0</v>
      </c>
      <c r="AL52" s="355">
        <f>SUBTOTAL(9,AL53:AL76)</f>
        <v>0</v>
      </c>
      <c r="AM52" s="355">
        <f t="shared" si="30"/>
        <v>0</v>
      </c>
      <c r="AN52" s="355">
        <f t="shared" si="30"/>
        <v>0</v>
      </c>
      <c r="AO52" s="355">
        <f t="shared" si="30"/>
        <v>0</v>
      </c>
      <c r="AP52" s="355">
        <f t="shared" si="30"/>
        <v>0</v>
      </c>
      <c r="AQ52" s="355">
        <f t="shared" si="30"/>
        <v>0</v>
      </c>
      <c r="AR52" s="355">
        <f t="shared" si="30"/>
        <v>0</v>
      </c>
      <c r="AS52" s="355">
        <f t="shared" si="30"/>
        <v>0</v>
      </c>
      <c r="AT52" s="355">
        <f t="shared" si="30"/>
        <v>0</v>
      </c>
      <c r="AU52" s="355">
        <f t="shared" si="30"/>
        <v>0</v>
      </c>
      <c r="AV52" s="355">
        <f t="shared" si="30"/>
        <v>0</v>
      </c>
      <c r="AW52" s="355">
        <f t="shared" si="30"/>
        <v>0</v>
      </c>
      <c r="AX52" s="355">
        <f t="shared" si="30"/>
        <v>0</v>
      </c>
      <c r="AY52" s="355">
        <f t="shared" si="30"/>
        <v>0</v>
      </c>
      <c r="AZ52" s="355">
        <f t="shared" si="30"/>
        <v>0</v>
      </c>
      <c r="BA52" s="355">
        <f t="shared" si="30"/>
        <v>0</v>
      </c>
      <c r="BB52" s="355">
        <f t="shared" si="30"/>
        <v>0</v>
      </c>
      <c r="BC52" s="355">
        <f t="shared" si="30"/>
        <v>0</v>
      </c>
      <c r="BD52" s="355">
        <f t="shared" si="30"/>
        <v>0</v>
      </c>
      <c r="BE52" s="355">
        <f t="shared" si="30"/>
        <v>0</v>
      </c>
      <c r="BF52" s="355">
        <f t="shared" si="30"/>
        <v>0</v>
      </c>
      <c r="BG52" s="359"/>
    </row>
    <row r="53" spans="1:59" s="360" customFormat="1">
      <c r="A53" s="353"/>
      <c r="B53" s="353"/>
      <c r="C53" s="97" t="s">
        <v>87</v>
      </c>
      <c r="D53" s="98"/>
      <c r="E53" s="354">
        <f t="shared" si="21"/>
        <v>0</v>
      </c>
      <c r="F53" s="355">
        <f t="shared" si="22"/>
        <v>0</v>
      </c>
      <c r="G53" s="354">
        <f t="shared" si="23"/>
        <v>0</v>
      </c>
      <c r="H53" s="355"/>
      <c r="I53" s="356"/>
      <c r="J53" s="355">
        <f t="shared" si="24"/>
        <v>0</v>
      </c>
      <c r="K53" s="357">
        <f>SUBTOTAL(9,K54:K61)</f>
        <v>0</v>
      </c>
      <c r="L53" s="357">
        <f>SUBTOTAL(9,L54:L61)</f>
        <v>0</v>
      </c>
      <c r="M53" s="355">
        <f t="shared" si="25"/>
        <v>0</v>
      </c>
      <c r="N53" s="357">
        <f>SUBTOTAL(9,N54:N61)</f>
        <v>0</v>
      </c>
      <c r="O53" s="357">
        <f>SUBTOTAL(9,O54:O61)</f>
        <v>0</v>
      </c>
      <c r="P53" s="355">
        <f t="shared" si="26"/>
        <v>0</v>
      </c>
      <c r="Q53" s="357">
        <f>SUBTOTAL(9,Q54:Q61)</f>
        <v>0</v>
      </c>
      <c r="R53" s="357">
        <f>SUBTOTAL(9,R54:R61)</f>
        <v>0</v>
      </c>
      <c r="S53" s="355">
        <f t="shared" si="27"/>
        <v>0</v>
      </c>
      <c r="T53" s="357">
        <f>SUBTOTAL(9,T54:T61)</f>
        <v>0</v>
      </c>
      <c r="U53" s="357">
        <f>SUBTOTAL(9,U54:U61)</f>
        <v>0</v>
      </c>
      <c r="V53" s="355">
        <f t="shared" si="28"/>
        <v>0</v>
      </c>
      <c r="W53" s="357">
        <f>SUBTOTAL(9,W54:W61)</f>
        <v>0</v>
      </c>
      <c r="X53" s="357">
        <f>SUBTOTAL(9,X54:X61)</f>
        <v>0</v>
      </c>
      <c r="Y53" s="354"/>
      <c r="Z53" s="355"/>
      <c r="AA53" s="358" t="str">
        <f t="shared" si="29"/>
        <v>III.1</v>
      </c>
      <c r="AB53" s="355">
        <f>SUBTOTAL(9,AB54:AB61)</f>
        <v>0</v>
      </c>
      <c r="AC53" s="355">
        <f t="shared" ref="AC53:BF53" si="31">SUBTOTAL(9,AC54:AC61)</f>
        <v>0</v>
      </c>
      <c r="AD53" s="355">
        <f t="shared" si="31"/>
        <v>0</v>
      </c>
      <c r="AE53" s="355">
        <f t="shared" si="31"/>
        <v>0</v>
      </c>
      <c r="AF53" s="355">
        <f t="shared" si="31"/>
        <v>0</v>
      </c>
      <c r="AG53" s="355">
        <f t="shared" si="31"/>
        <v>0</v>
      </c>
      <c r="AH53" s="355">
        <f t="shared" si="31"/>
        <v>0</v>
      </c>
      <c r="AI53" s="355">
        <f t="shared" si="31"/>
        <v>0</v>
      </c>
      <c r="AJ53" s="355">
        <f t="shared" si="31"/>
        <v>0</v>
      </c>
      <c r="AK53" s="355">
        <f t="shared" si="31"/>
        <v>0</v>
      </c>
      <c r="AL53" s="355">
        <f t="shared" si="31"/>
        <v>0</v>
      </c>
      <c r="AM53" s="355">
        <f t="shared" si="31"/>
        <v>0</v>
      </c>
      <c r="AN53" s="355">
        <f t="shared" si="31"/>
        <v>0</v>
      </c>
      <c r="AO53" s="355">
        <f t="shared" si="31"/>
        <v>0</v>
      </c>
      <c r="AP53" s="355">
        <f t="shared" si="31"/>
        <v>0</v>
      </c>
      <c r="AQ53" s="355">
        <f t="shared" si="31"/>
        <v>0</v>
      </c>
      <c r="AR53" s="355">
        <f t="shared" si="31"/>
        <v>0</v>
      </c>
      <c r="AS53" s="355">
        <f t="shared" si="31"/>
        <v>0</v>
      </c>
      <c r="AT53" s="355">
        <f t="shared" si="31"/>
        <v>0</v>
      </c>
      <c r="AU53" s="355">
        <f t="shared" si="31"/>
        <v>0</v>
      </c>
      <c r="AV53" s="355">
        <f t="shared" si="31"/>
        <v>0</v>
      </c>
      <c r="AW53" s="355">
        <f t="shared" si="31"/>
        <v>0</v>
      </c>
      <c r="AX53" s="355">
        <f t="shared" si="31"/>
        <v>0</v>
      </c>
      <c r="AY53" s="355">
        <f t="shared" si="31"/>
        <v>0</v>
      </c>
      <c r="AZ53" s="355">
        <f t="shared" si="31"/>
        <v>0</v>
      </c>
      <c r="BA53" s="355">
        <f t="shared" si="31"/>
        <v>0</v>
      </c>
      <c r="BB53" s="355">
        <f t="shared" si="31"/>
        <v>0</v>
      </c>
      <c r="BC53" s="355">
        <f t="shared" si="31"/>
        <v>0</v>
      </c>
      <c r="BD53" s="355">
        <f t="shared" si="31"/>
        <v>0</v>
      </c>
      <c r="BE53" s="355">
        <f t="shared" si="31"/>
        <v>0</v>
      </c>
      <c r="BF53" s="354">
        <f t="shared" si="31"/>
        <v>0</v>
      </c>
      <c r="BG53" s="359"/>
    </row>
    <row r="54" spans="1:59" s="366" customFormat="1">
      <c r="A54" s="294"/>
      <c r="B54" s="294"/>
      <c r="C54" s="186" t="s">
        <v>89</v>
      </c>
      <c r="D54" s="187" t="s">
        <v>274</v>
      </c>
      <c r="E54" s="361">
        <f t="shared" si="21"/>
        <v>0</v>
      </c>
      <c r="F54" s="293">
        <f t="shared" si="22"/>
        <v>0</v>
      </c>
      <c r="G54" s="361">
        <f t="shared" si="23"/>
        <v>0</v>
      </c>
      <c r="H54" s="293"/>
      <c r="I54" s="362"/>
      <c r="J54" s="293">
        <f t="shared" si="24"/>
        <v>0</v>
      </c>
      <c r="K54" s="363"/>
      <c r="L54" s="363"/>
      <c r="M54" s="293">
        <f t="shared" si="25"/>
        <v>0</v>
      </c>
      <c r="N54" s="363"/>
      <c r="O54" s="363"/>
      <c r="P54" s="293">
        <f t="shared" si="26"/>
        <v>0</v>
      </c>
      <c r="Q54" s="363"/>
      <c r="R54" s="363"/>
      <c r="S54" s="293">
        <f t="shared" si="27"/>
        <v>0</v>
      </c>
      <c r="T54" s="363"/>
      <c r="U54" s="363"/>
      <c r="V54" s="293">
        <f t="shared" si="28"/>
        <v>0</v>
      </c>
      <c r="W54" s="363"/>
      <c r="X54" s="363"/>
      <c r="Y54" s="361"/>
      <c r="Z54" s="293"/>
      <c r="AA54" s="364" t="str">
        <f t="shared" si="29"/>
        <v>III.1.1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361"/>
      <c r="BG54" s="365"/>
    </row>
    <row r="55" spans="1:59" s="366" customFormat="1">
      <c r="A55" s="294"/>
      <c r="B55" s="294"/>
      <c r="C55" s="186" t="s">
        <v>90</v>
      </c>
      <c r="D55" s="187" t="s">
        <v>275</v>
      </c>
      <c r="E55" s="361">
        <f t="shared" si="21"/>
        <v>0</v>
      </c>
      <c r="F55" s="293">
        <f t="shared" si="22"/>
        <v>0</v>
      </c>
      <c r="G55" s="361">
        <f t="shared" si="23"/>
        <v>0</v>
      </c>
      <c r="H55" s="293"/>
      <c r="I55" s="362"/>
      <c r="J55" s="293">
        <f t="shared" si="24"/>
        <v>0</v>
      </c>
      <c r="K55" s="363"/>
      <c r="L55" s="363"/>
      <c r="M55" s="293">
        <f t="shared" si="25"/>
        <v>0</v>
      </c>
      <c r="N55" s="363"/>
      <c r="O55" s="363"/>
      <c r="P55" s="293">
        <f t="shared" si="26"/>
        <v>0</v>
      </c>
      <c r="Q55" s="363"/>
      <c r="R55" s="363"/>
      <c r="S55" s="293">
        <f t="shared" si="27"/>
        <v>0</v>
      </c>
      <c r="T55" s="363"/>
      <c r="U55" s="363"/>
      <c r="V55" s="293">
        <f t="shared" si="28"/>
        <v>0</v>
      </c>
      <c r="W55" s="363"/>
      <c r="X55" s="363"/>
      <c r="Y55" s="361"/>
      <c r="Z55" s="293"/>
      <c r="AA55" s="364" t="str">
        <f t="shared" si="29"/>
        <v>III.1.2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/>
      <c r="BD55" s="293"/>
      <c r="BE55" s="293"/>
      <c r="BF55" s="361"/>
      <c r="BG55" s="365"/>
    </row>
    <row r="56" spans="1:59" s="366" customFormat="1">
      <c r="A56" s="294"/>
      <c r="B56" s="294"/>
      <c r="C56" s="186" t="s">
        <v>91</v>
      </c>
      <c r="D56" s="187" t="s">
        <v>276</v>
      </c>
      <c r="E56" s="361">
        <f t="shared" si="21"/>
        <v>0</v>
      </c>
      <c r="F56" s="293">
        <f t="shared" si="22"/>
        <v>0</v>
      </c>
      <c r="G56" s="361">
        <f t="shared" si="23"/>
        <v>0</v>
      </c>
      <c r="H56" s="293"/>
      <c r="I56" s="362"/>
      <c r="J56" s="293">
        <f t="shared" si="24"/>
        <v>0</v>
      </c>
      <c r="K56" s="363"/>
      <c r="L56" s="363"/>
      <c r="M56" s="293">
        <f t="shared" si="25"/>
        <v>0</v>
      </c>
      <c r="N56" s="363"/>
      <c r="O56" s="363"/>
      <c r="P56" s="293">
        <f t="shared" si="26"/>
        <v>0</v>
      </c>
      <c r="Q56" s="363"/>
      <c r="R56" s="363"/>
      <c r="S56" s="293">
        <f t="shared" si="27"/>
        <v>0</v>
      </c>
      <c r="T56" s="363"/>
      <c r="U56" s="363"/>
      <c r="V56" s="293">
        <f t="shared" si="28"/>
        <v>0</v>
      </c>
      <c r="W56" s="363"/>
      <c r="X56" s="363"/>
      <c r="Y56" s="361"/>
      <c r="Z56" s="293"/>
      <c r="AA56" s="364" t="str">
        <f t="shared" si="29"/>
        <v>III.1.3</v>
      </c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3"/>
      <c r="BD56" s="293"/>
      <c r="BE56" s="293"/>
      <c r="BF56" s="361"/>
      <c r="BG56" s="365"/>
    </row>
    <row r="57" spans="1:59" s="366" customFormat="1">
      <c r="A57" s="294"/>
      <c r="B57" s="294"/>
      <c r="C57" s="186" t="s">
        <v>92</v>
      </c>
      <c r="D57" s="187" t="s">
        <v>277</v>
      </c>
      <c r="E57" s="361">
        <f t="shared" si="21"/>
        <v>0</v>
      </c>
      <c r="F57" s="293">
        <f t="shared" si="22"/>
        <v>0</v>
      </c>
      <c r="G57" s="361">
        <f t="shared" si="23"/>
        <v>0</v>
      </c>
      <c r="H57" s="293"/>
      <c r="I57" s="362"/>
      <c r="J57" s="293">
        <f t="shared" si="24"/>
        <v>0</v>
      </c>
      <c r="K57" s="363"/>
      <c r="L57" s="363"/>
      <c r="M57" s="293">
        <f t="shared" si="25"/>
        <v>0</v>
      </c>
      <c r="N57" s="363"/>
      <c r="O57" s="363"/>
      <c r="P57" s="293">
        <f t="shared" si="26"/>
        <v>0</v>
      </c>
      <c r="Q57" s="363"/>
      <c r="R57" s="363"/>
      <c r="S57" s="293">
        <f t="shared" si="27"/>
        <v>0</v>
      </c>
      <c r="T57" s="363"/>
      <c r="U57" s="363"/>
      <c r="V57" s="293">
        <f t="shared" si="28"/>
        <v>0</v>
      </c>
      <c r="W57" s="363"/>
      <c r="X57" s="363"/>
      <c r="Y57" s="361"/>
      <c r="Z57" s="293"/>
      <c r="AA57" s="364" t="str">
        <f t="shared" si="29"/>
        <v>III.1.4</v>
      </c>
      <c r="AB57" s="293"/>
      <c r="AC57" s="293"/>
      <c r="AD57" s="293"/>
      <c r="AE57" s="293"/>
      <c r="AF57" s="293"/>
      <c r="AG57" s="293"/>
      <c r="AH57" s="293"/>
      <c r="AI57" s="293"/>
      <c r="AJ57" s="293"/>
      <c r="AK57" s="293"/>
      <c r="AL57" s="293"/>
      <c r="AM57" s="293"/>
      <c r="AN57" s="293"/>
      <c r="AO57" s="293"/>
      <c r="AP57" s="293"/>
      <c r="AQ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3"/>
      <c r="BD57" s="293"/>
      <c r="BE57" s="293"/>
      <c r="BF57" s="361"/>
      <c r="BG57" s="365"/>
    </row>
    <row r="58" spans="1:59" s="366" customFormat="1">
      <c r="A58" s="294"/>
      <c r="B58" s="294"/>
      <c r="C58" s="186" t="s">
        <v>93</v>
      </c>
      <c r="D58" s="187" t="s">
        <v>278</v>
      </c>
      <c r="E58" s="361">
        <f t="shared" si="21"/>
        <v>0</v>
      </c>
      <c r="F58" s="293">
        <f t="shared" si="22"/>
        <v>0</v>
      </c>
      <c r="G58" s="361">
        <f t="shared" si="23"/>
        <v>0</v>
      </c>
      <c r="H58" s="293"/>
      <c r="I58" s="362"/>
      <c r="J58" s="293">
        <f t="shared" si="24"/>
        <v>0</v>
      </c>
      <c r="K58" s="363"/>
      <c r="L58" s="363"/>
      <c r="M58" s="293">
        <f t="shared" si="25"/>
        <v>0</v>
      </c>
      <c r="N58" s="363"/>
      <c r="O58" s="363"/>
      <c r="P58" s="293">
        <f t="shared" si="26"/>
        <v>0</v>
      </c>
      <c r="Q58" s="363"/>
      <c r="R58" s="363"/>
      <c r="S58" s="293">
        <f t="shared" si="27"/>
        <v>0</v>
      </c>
      <c r="T58" s="363"/>
      <c r="U58" s="363"/>
      <c r="V58" s="293">
        <f t="shared" si="28"/>
        <v>0</v>
      </c>
      <c r="W58" s="363"/>
      <c r="X58" s="363"/>
      <c r="Y58" s="361"/>
      <c r="Z58" s="293"/>
      <c r="AA58" s="364" t="str">
        <f t="shared" si="29"/>
        <v>III.1.5</v>
      </c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3"/>
      <c r="BD58" s="293"/>
      <c r="BE58" s="293"/>
      <c r="BF58" s="361"/>
      <c r="BG58" s="365"/>
    </row>
    <row r="59" spans="1:59" s="366" customFormat="1">
      <c r="A59" s="294"/>
      <c r="B59" s="294"/>
      <c r="C59" s="186" t="s">
        <v>94</v>
      </c>
      <c r="D59" s="187" t="s">
        <v>279</v>
      </c>
      <c r="E59" s="361">
        <f t="shared" si="21"/>
        <v>0</v>
      </c>
      <c r="F59" s="293">
        <f t="shared" si="22"/>
        <v>0</v>
      </c>
      <c r="G59" s="361">
        <f t="shared" si="23"/>
        <v>0</v>
      </c>
      <c r="H59" s="293"/>
      <c r="I59" s="362"/>
      <c r="J59" s="293">
        <f t="shared" si="24"/>
        <v>0</v>
      </c>
      <c r="K59" s="363"/>
      <c r="L59" s="363"/>
      <c r="M59" s="293">
        <f t="shared" si="25"/>
        <v>0</v>
      </c>
      <c r="N59" s="363"/>
      <c r="O59" s="363"/>
      <c r="P59" s="293">
        <f t="shared" si="26"/>
        <v>0</v>
      </c>
      <c r="Q59" s="363"/>
      <c r="R59" s="363"/>
      <c r="S59" s="293">
        <f t="shared" si="27"/>
        <v>0</v>
      </c>
      <c r="T59" s="363"/>
      <c r="U59" s="363"/>
      <c r="V59" s="293">
        <f t="shared" si="28"/>
        <v>0</v>
      </c>
      <c r="W59" s="363"/>
      <c r="X59" s="363"/>
      <c r="Y59" s="361"/>
      <c r="Z59" s="293"/>
      <c r="AA59" s="364" t="str">
        <f t="shared" si="29"/>
        <v>III.1.6</v>
      </c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3"/>
      <c r="BD59" s="293"/>
      <c r="BE59" s="293"/>
      <c r="BF59" s="361"/>
      <c r="BG59" s="365"/>
    </row>
    <row r="60" spans="1:59" s="366" customFormat="1">
      <c r="A60" s="294"/>
      <c r="B60" s="294"/>
      <c r="C60" s="186" t="s">
        <v>95</v>
      </c>
      <c r="D60" s="187" t="s">
        <v>280</v>
      </c>
      <c r="E60" s="361">
        <f t="shared" si="21"/>
        <v>0</v>
      </c>
      <c r="F60" s="293">
        <f t="shared" si="22"/>
        <v>0</v>
      </c>
      <c r="G60" s="361">
        <f t="shared" si="23"/>
        <v>0</v>
      </c>
      <c r="H60" s="293"/>
      <c r="I60" s="362"/>
      <c r="J60" s="293">
        <f t="shared" si="24"/>
        <v>0</v>
      </c>
      <c r="K60" s="363"/>
      <c r="L60" s="363"/>
      <c r="M60" s="293">
        <f t="shared" si="25"/>
        <v>0</v>
      </c>
      <c r="N60" s="363"/>
      <c r="O60" s="363"/>
      <c r="P60" s="293">
        <f t="shared" si="26"/>
        <v>0</v>
      </c>
      <c r="Q60" s="363"/>
      <c r="R60" s="363"/>
      <c r="S60" s="293">
        <f t="shared" si="27"/>
        <v>0</v>
      </c>
      <c r="T60" s="363"/>
      <c r="U60" s="363"/>
      <c r="V60" s="293">
        <f t="shared" si="28"/>
        <v>0</v>
      </c>
      <c r="W60" s="363"/>
      <c r="X60" s="363"/>
      <c r="Y60" s="361"/>
      <c r="Z60" s="293"/>
      <c r="AA60" s="364" t="str">
        <f t="shared" si="29"/>
        <v>III.1.7</v>
      </c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3"/>
      <c r="BD60" s="293"/>
      <c r="BE60" s="293"/>
      <c r="BF60" s="361"/>
      <c r="BG60" s="365"/>
    </row>
    <row r="61" spans="1:59" s="366" customFormat="1">
      <c r="A61" s="294"/>
      <c r="B61" s="294"/>
      <c r="C61" s="186" t="s">
        <v>96</v>
      </c>
      <c r="D61" s="187" t="s">
        <v>281</v>
      </c>
      <c r="E61" s="361">
        <f t="shared" si="21"/>
        <v>0</v>
      </c>
      <c r="F61" s="293">
        <f t="shared" si="22"/>
        <v>0</v>
      </c>
      <c r="G61" s="361">
        <f t="shared" si="23"/>
        <v>0</v>
      </c>
      <c r="H61" s="293"/>
      <c r="I61" s="362"/>
      <c r="J61" s="293">
        <f t="shared" si="24"/>
        <v>0</v>
      </c>
      <c r="K61" s="363"/>
      <c r="L61" s="363"/>
      <c r="M61" s="293">
        <f t="shared" si="25"/>
        <v>0</v>
      </c>
      <c r="N61" s="363"/>
      <c r="O61" s="363"/>
      <c r="P61" s="293">
        <f t="shared" si="26"/>
        <v>0</v>
      </c>
      <c r="Q61" s="363"/>
      <c r="R61" s="363"/>
      <c r="S61" s="293">
        <f t="shared" si="27"/>
        <v>0</v>
      </c>
      <c r="T61" s="363"/>
      <c r="U61" s="363"/>
      <c r="V61" s="293">
        <f t="shared" si="28"/>
        <v>0</v>
      </c>
      <c r="W61" s="363"/>
      <c r="X61" s="363"/>
      <c r="Y61" s="361"/>
      <c r="Z61" s="293"/>
      <c r="AA61" s="364" t="str">
        <f t="shared" si="29"/>
        <v>III.1.8</v>
      </c>
      <c r="AB61" s="293"/>
      <c r="AC61" s="293"/>
      <c r="AD61" s="293"/>
      <c r="AE61" s="293"/>
      <c r="AF61" s="293"/>
      <c r="AG61" s="293"/>
      <c r="AH61" s="293"/>
      <c r="AI61" s="293"/>
      <c r="AJ61" s="293"/>
      <c r="AK61" s="293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3"/>
      <c r="BD61" s="293"/>
      <c r="BE61" s="293"/>
      <c r="BF61" s="361"/>
      <c r="BG61" s="365"/>
    </row>
    <row r="62" spans="1:59" s="366" customFormat="1">
      <c r="A62" s="294"/>
      <c r="B62" s="294"/>
      <c r="C62" s="186" t="s">
        <v>297</v>
      </c>
      <c r="D62" s="193" t="s">
        <v>282</v>
      </c>
      <c r="E62" s="361">
        <f t="shared" si="21"/>
        <v>0</v>
      </c>
      <c r="F62" s="293">
        <f t="shared" si="22"/>
        <v>0</v>
      </c>
      <c r="G62" s="361">
        <f t="shared" si="23"/>
        <v>0</v>
      </c>
      <c r="H62" s="293"/>
      <c r="I62" s="362"/>
      <c r="J62" s="293">
        <f t="shared" si="24"/>
        <v>0</v>
      </c>
      <c r="K62" s="363"/>
      <c r="L62" s="363"/>
      <c r="M62" s="293">
        <f t="shared" si="25"/>
        <v>0</v>
      </c>
      <c r="N62" s="363"/>
      <c r="O62" s="363"/>
      <c r="P62" s="293">
        <f t="shared" si="26"/>
        <v>0</v>
      </c>
      <c r="Q62" s="363"/>
      <c r="R62" s="363"/>
      <c r="S62" s="293">
        <f t="shared" si="27"/>
        <v>0</v>
      </c>
      <c r="T62" s="363"/>
      <c r="U62" s="363"/>
      <c r="V62" s="293">
        <f t="shared" si="28"/>
        <v>0</v>
      </c>
      <c r="W62" s="363"/>
      <c r="X62" s="363"/>
      <c r="Y62" s="361"/>
      <c r="Z62" s="293"/>
      <c r="AA62" s="364" t="str">
        <f t="shared" si="29"/>
        <v>III.1.9</v>
      </c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3"/>
      <c r="BD62" s="293"/>
      <c r="BE62" s="293"/>
      <c r="BF62" s="361"/>
      <c r="BG62" s="365"/>
    </row>
    <row r="63" spans="1:59" s="366" customFormat="1">
      <c r="A63" s="294"/>
      <c r="B63" s="294"/>
      <c r="C63" s="186" t="s">
        <v>298</v>
      </c>
      <c r="D63" s="193" t="s">
        <v>283</v>
      </c>
      <c r="E63" s="361">
        <f t="shared" si="21"/>
        <v>0</v>
      </c>
      <c r="F63" s="293">
        <f t="shared" si="22"/>
        <v>0</v>
      </c>
      <c r="G63" s="361">
        <f t="shared" si="23"/>
        <v>0</v>
      </c>
      <c r="H63" s="293"/>
      <c r="I63" s="362"/>
      <c r="J63" s="293">
        <f t="shared" si="24"/>
        <v>0</v>
      </c>
      <c r="K63" s="363"/>
      <c r="L63" s="363"/>
      <c r="M63" s="293">
        <f t="shared" si="25"/>
        <v>0</v>
      </c>
      <c r="N63" s="363"/>
      <c r="O63" s="363"/>
      <c r="P63" s="293">
        <f t="shared" si="26"/>
        <v>0</v>
      </c>
      <c r="Q63" s="363"/>
      <c r="R63" s="363"/>
      <c r="S63" s="293">
        <f t="shared" si="27"/>
        <v>0</v>
      </c>
      <c r="T63" s="363"/>
      <c r="U63" s="363"/>
      <c r="V63" s="293">
        <f t="shared" si="28"/>
        <v>0</v>
      </c>
      <c r="W63" s="363"/>
      <c r="X63" s="363"/>
      <c r="Y63" s="361"/>
      <c r="Z63" s="293"/>
      <c r="AA63" s="364" t="str">
        <f t="shared" si="29"/>
        <v>III.1.10</v>
      </c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3"/>
      <c r="BD63" s="293"/>
      <c r="BE63" s="293"/>
      <c r="BF63" s="361"/>
      <c r="BG63" s="365"/>
    </row>
    <row r="64" spans="1:59" s="366" customFormat="1">
      <c r="A64" s="294"/>
      <c r="B64" s="294"/>
      <c r="C64" s="186" t="s">
        <v>299</v>
      </c>
      <c r="D64" s="193" t="s">
        <v>284</v>
      </c>
      <c r="E64" s="361">
        <f t="shared" si="21"/>
        <v>0</v>
      </c>
      <c r="F64" s="293">
        <f t="shared" si="22"/>
        <v>0</v>
      </c>
      <c r="G64" s="361">
        <f t="shared" si="23"/>
        <v>0</v>
      </c>
      <c r="H64" s="293"/>
      <c r="I64" s="362"/>
      <c r="J64" s="293">
        <f t="shared" si="24"/>
        <v>0</v>
      </c>
      <c r="K64" s="363"/>
      <c r="L64" s="363"/>
      <c r="M64" s="293">
        <f t="shared" si="25"/>
        <v>0</v>
      </c>
      <c r="N64" s="363"/>
      <c r="O64" s="363"/>
      <c r="P64" s="293">
        <f t="shared" si="26"/>
        <v>0</v>
      </c>
      <c r="Q64" s="363"/>
      <c r="R64" s="363"/>
      <c r="S64" s="293">
        <f t="shared" si="27"/>
        <v>0</v>
      </c>
      <c r="T64" s="363"/>
      <c r="U64" s="363"/>
      <c r="V64" s="293">
        <f t="shared" si="28"/>
        <v>0</v>
      </c>
      <c r="W64" s="363"/>
      <c r="X64" s="363"/>
      <c r="Y64" s="361"/>
      <c r="Z64" s="293"/>
      <c r="AA64" s="364" t="str">
        <f t="shared" si="29"/>
        <v>III.1.11</v>
      </c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361"/>
      <c r="BG64" s="365"/>
    </row>
    <row r="65" spans="1:59" s="366" customFormat="1">
      <c r="A65" s="294"/>
      <c r="B65" s="294"/>
      <c r="C65" s="186" t="s">
        <v>300</v>
      </c>
      <c r="D65" s="193" t="s">
        <v>285</v>
      </c>
      <c r="E65" s="361">
        <f t="shared" si="21"/>
        <v>0</v>
      </c>
      <c r="F65" s="293">
        <f t="shared" si="22"/>
        <v>0</v>
      </c>
      <c r="G65" s="361">
        <f t="shared" si="23"/>
        <v>0</v>
      </c>
      <c r="H65" s="293"/>
      <c r="I65" s="362"/>
      <c r="J65" s="293">
        <f t="shared" si="24"/>
        <v>0</v>
      </c>
      <c r="K65" s="363"/>
      <c r="L65" s="363"/>
      <c r="M65" s="293">
        <f t="shared" si="25"/>
        <v>0</v>
      </c>
      <c r="N65" s="363"/>
      <c r="O65" s="363"/>
      <c r="P65" s="293">
        <f t="shared" si="26"/>
        <v>0</v>
      </c>
      <c r="Q65" s="363"/>
      <c r="R65" s="363"/>
      <c r="S65" s="293">
        <f t="shared" si="27"/>
        <v>0</v>
      </c>
      <c r="T65" s="363"/>
      <c r="U65" s="363"/>
      <c r="V65" s="293">
        <f t="shared" si="28"/>
        <v>0</v>
      </c>
      <c r="W65" s="363"/>
      <c r="X65" s="363"/>
      <c r="Y65" s="361"/>
      <c r="Z65" s="293"/>
      <c r="AA65" s="364" t="str">
        <f t="shared" si="29"/>
        <v>III.1.12</v>
      </c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L65" s="293"/>
      <c r="AM65" s="293"/>
      <c r="AN65" s="293"/>
      <c r="AO65" s="293"/>
      <c r="AP65" s="293"/>
      <c r="AQ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3"/>
      <c r="BD65" s="293"/>
      <c r="BE65" s="293"/>
      <c r="BF65" s="361"/>
      <c r="BG65" s="365"/>
    </row>
    <row r="66" spans="1:59" s="366" customFormat="1">
      <c r="A66" s="294"/>
      <c r="B66" s="294"/>
      <c r="C66" s="186" t="s">
        <v>301</v>
      </c>
      <c r="D66" s="193" t="s">
        <v>286</v>
      </c>
      <c r="E66" s="361">
        <f t="shared" si="21"/>
        <v>0</v>
      </c>
      <c r="F66" s="293">
        <f t="shared" si="22"/>
        <v>0</v>
      </c>
      <c r="G66" s="361">
        <f t="shared" si="23"/>
        <v>0</v>
      </c>
      <c r="H66" s="293"/>
      <c r="I66" s="362"/>
      <c r="J66" s="293">
        <f t="shared" si="24"/>
        <v>0</v>
      </c>
      <c r="K66" s="363"/>
      <c r="L66" s="363"/>
      <c r="M66" s="293">
        <f t="shared" si="25"/>
        <v>0</v>
      </c>
      <c r="N66" s="363"/>
      <c r="O66" s="363"/>
      <c r="P66" s="293">
        <f t="shared" si="26"/>
        <v>0</v>
      </c>
      <c r="Q66" s="363"/>
      <c r="R66" s="363"/>
      <c r="S66" s="293">
        <f t="shared" si="27"/>
        <v>0</v>
      </c>
      <c r="T66" s="363"/>
      <c r="U66" s="363"/>
      <c r="V66" s="293">
        <f t="shared" si="28"/>
        <v>0</v>
      </c>
      <c r="W66" s="363"/>
      <c r="X66" s="363"/>
      <c r="Y66" s="361"/>
      <c r="Z66" s="293"/>
      <c r="AA66" s="364" t="str">
        <f t="shared" si="29"/>
        <v>III.1.13</v>
      </c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3"/>
      <c r="BD66" s="293"/>
      <c r="BE66" s="293"/>
      <c r="BF66" s="361"/>
      <c r="BG66" s="365"/>
    </row>
    <row r="67" spans="1:59" s="366" customFormat="1">
      <c r="A67" s="294"/>
      <c r="B67" s="294"/>
      <c r="C67" s="186" t="s">
        <v>302</v>
      </c>
      <c r="D67" s="187" t="s">
        <v>287</v>
      </c>
      <c r="E67" s="361">
        <f t="shared" si="21"/>
        <v>0</v>
      </c>
      <c r="F67" s="293">
        <f t="shared" si="22"/>
        <v>0</v>
      </c>
      <c r="G67" s="361">
        <f t="shared" si="23"/>
        <v>0</v>
      </c>
      <c r="H67" s="293"/>
      <c r="I67" s="362"/>
      <c r="J67" s="293">
        <f t="shared" si="24"/>
        <v>0</v>
      </c>
      <c r="K67" s="363"/>
      <c r="L67" s="363"/>
      <c r="M67" s="293">
        <f t="shared" si="25"/>
        <v>0</v>
      </c>
      <c r="N67" s="363"/>
      <c r="O67" s="363"/>
      <c r="P67" s="293">
        <f t="shared" si="26"/>
        <v>0</v>
      </c>
      <c r="Q67" s="363"/>
      <c r="R67" s="363"/>
      <c r="S67" s="293">
        <f t="shared" si="27"/>
        <v>0</v>
      </c>
      <c r="T67" s="363"/>
      <c r="U67" s="363"/>
      <c r="V67" s="293">
        <f t="shared" si="28"/>
        <v>0</v>
      </c>
      <c r="W67" s="363"/>
      <c r="X67" s="363"/>
      <c r="Y67" s="361"/>
      <c r="Z67" s="293"/>
      <c r="AA67" s="364" t="str">
        <f t="shared" si="29"/>
        <v>III.1.14</v>
      </c>
      <c r="AB67" s="293"/>
      <c r="AC67" s="293"/>
      <c r="AD67" s="293"/>
      <c r="AE67" s="293"/>
      <c r="AF67" s="293"/>
      <c r="AG67" s="293"/>
      <c r="AH67" s="293"/>
      <c r="AI67" s="293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3"/>
      <c r="BD67" s="293"/>
      <c r="BE67" s="293"/>
      <c r="BF67" s="361"/>
      <c r="BG67" s="365"/>
    </row>
    <row r="68" spans="1:59" s="366" customFormat="1">
      <c r="A68" s="294"/>
      <c r="B68" s="294"/>
      <c r="C68" s="186" t="s">
        <v>303</v>
      </c>
      <c r="D68" s="193" t="s">
        <v>288</v>
      </c>
      <c r="E68" s="361">
        <f t="shared" si="21"/>
        <v>0</v>
      </c>
      <c r="F68" s="293">
        <f t="shared" si="22"/>
        <v>0</v>
      </c>
      <c r="G68" s="361">
        <f t="shared" si="23"/>
        <v>0</v>
      </c>
      <c r="H68" s="293"/>
      <c r="I68" s="362"/>
      <c r="J68" s="293">
        <f t="shared" si="24"/>
        <v>0</v>
      </c>
      <c r="K68" s="363"/>
      <c r="L68" s="363"/>
      <c r="M68" s="293">
        <f t="shared" si="25"/>
        <v>0</v>
      </c>
      <c r="N68" s="363"/>
      <c r="O68" s="363"/>
      <c r="P68" s="293">
        <f t="shared" si="26"/>
        <v>0</v>
      </c>
      <c r="Q68" s="363"/>
      <c r="R68" s="363"/>
      <c r="S68" s="293">
        <f t="shared" si="27"/>
        <v>0</v>
      </c>
      <c r="T68" s="363"/>
      <c r="U68" s="363"/>
      <c r="V68" s="293">
        <f t="shared" si="28"/>
        <v>0</v>
      </c>
      <c r="W68" s="363"/>
      <c r="X68" s="363"/>
      <c r="Y68" s="361"/>
      <c r="Z68" s="293"/>
      <c r="AA68" s="364" t="str">
        <f t="shared" si="29"/>
        <v>III.1.15</v>
      </c>
      <c r="AB68" s="293"/>
      <c r="AC68" s="293"/>
      <c r="AD68" s="293"/>
      <c r="AE68" s="293"/>
      <c r="AF68" s="293"/>
      <c r="AG68" s="293"/>
      <c r="AH68" s="293"/>
      <c r="AI68" s="293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3"/>
      <c r="BD68" s="293"/>
      <c r="BE68" s="293"/>
      <c r="BF68" s="361"/>
      <c r="BG68" s="365"/>
    </row>
    <row r="69" spans="1:59" s="366" customFormat="1">
      <c r="A69" s="294"/>
      <c r="B69" s="294"/>
      <c r="C69" s="186" t="s">
        <v>304</v>
      </c>
      <c r="D69" s="193" t="s">
        <v>289</v>
      </c>
      <c r="E69" s="361">
        <f t="shared" si="21"/>
        <v>0</v>
      </c>
      <c r="F69" s="293">
        <f t="shared" si="22"/>
        <v>0</v>
      </c>
      <c r="G69" s="361">
        <f t="shared" si="23"/>
        <v>0</v>
      </c>
      <c r="H69" s="293"/>
      <c r="I69" s="362"/>
      <c r="J69" s="293">
        <f t="shared" si="24"/>
        <v>0</v>
      </c>
      <c r="K69" s="363"/>
      <c r="L69" s="363"/>
      <c r="M69" s="293">
        <f t="shared" si="25"/>
        <v>0</v>
      </c>
      <c r="N69" s="363"/>
      <c r="O69" s="363"/>
      <c r="P69" s="293">
        <f t="shared" si="26"/>
        <v>0</v>
      </c>
      <c r="Q69" s="363"/>
      <c r="R69" s="363"/>
      <c r="S69" s="293">
        <f t="shared" si="27"/>
        <v>0</v>
      </c>
      <c r="T69" s="363"/>
      <c r="U69" s="363"/>
      <c r="V69" s="293">
        <f t="shared" si="28"/>
        <v>0</v>
      </c>
      <c r="W69" s="363"/>
      <c r="X69" s="363"/>
      <c r="Y69" s="361"/>
      <c r="Z69" s="293"/>
      <c r="AA69" s="364" t="str">
        <f t="shared" si="29"/>
        <v>III.1.16</v>
      </c>
      <c r="AB69" s="293"/>
      <c r="AC69" s="293"/>
      <c r="AD69" s="293"/>
      <c r="AE69" s="293"/>
      <c r="AF69" s="293"/>
      <c r="AG69" s="293"/>
      <c r="AH69" s="293"/>
      <c r="AI69" s="293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361"/>
      <c r="BG69" s="365"/>
    </row>
    <row r="70" spans="1:59" s="366" customFormat="1">
      <c r="A70" s="294"/>
      <c r="B70" s="294"/>
      <c r="C70" s="186" t="s">
        <v>305</v>
      </c>
      <c r="D70" s="193" t="s">
        <v>290</v>
      </c>
      <c r="E70" s="361">
        <f t="shared" si="21"/>
        <v>0</v>
      </c>
      <c r="F70" s="293">
        <f t="shared" si="22"/>
        <v>0</v>
      </c>
      <c r="G70" s="361">
        <f t="shared" si="23"/>
        <v>0</v>
      </c>
      <c r="H70" s="293"/>
      <c r="I70" s="362"/>
      <c r="J70" s="293">
        <f t="shared" si="24"/>
        <v>0</v>
      </c>
      <c r="K70" s="363"/>
      <c r="L70" s="363"/>
      <c r="M70" s="293">
        <f t="shared" si="25"/>
        <v>0</v>
      </c>
      <c r="N70" s="363"/>
      <c r="O70" s="363"/>
      <c r="P70" s="293">
        <f t="shared" si="26"/>
        <v>0</v>
      </c>
      <c r="Q70" s="363"/>
      <c r="R70" s="363"/>
      <c r="S70" s="293">
        <f t="shared" si="27"/>
        <v>0</v>
      </c>
      <c r="T70" s="363"/>
      <c r="U70" s="363"/>
      <c r="V70" s="293">
        <f t="shared" si="28"/>
        <v>0</v>
      </c>
      <c r="W70" s="363"/>
      <c r="X70" s="363"/>
      <c r="Y70" s="361"/>
      <c r="Z70" s="293"/>
      <c r="AA70" s="364" t="str">
        <f t="shared" si="29"/>
        <v>III.1.17</v>
      </c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361"/>
      <c r="BG70" s="365"/>
    </row>
    <row r="71" spans="1:59" s="366" customFormat="1">
      <c r="A71" s="294"/>
      <c r="B71" s="294"/>
      <c r="C71" s="186" t="s">
        <v>306</v>
      </c>
      <c r="D71" s="193" t="s">
        <v>291</v>
      </c>
      <c r="E71" s="361">
        <f t="shared" si="21"/>
        <v>0</v>
      </c>
      <c r="F71" s="293">
        <f t="shared" si="22"/>
        <v>0</v>
      </c>
      <c r="G71" s="361">
        <f t="shared" si="23"/>
        <v>0</v>
      </c>
      <c r="H71" s="293"/>
      <c r="I71" s="362"/>
      <c r="J71" s="293">
        <f t="shared" si="24"/>
        <v>0</v>
      </c>
      <c r="K71" s="363"/>
      <c r="L71" s="363"/>
      <c r="M71" s="293">
        <f t="shared" si="25"/>
        <v>0</v>
      </c>
      <c r="N71" s="363"/>
      <c r="O71" s="363"/>
      <c r="P71" s="293">
        <f t="shared" si="26"/>
        <v>0</v>
      </c>
      <c r="Q71" s="363"/>
      <c r="R71" s="363"/>
      <c r="S71" s="293">
        <f t="shared" si="27"/>
        <v>0</v>
      </c>
      <c r="T71" s="363"/>
      <c r="U71" s="363"/>
      <c r="V71" s="293">
        <f t="shared" si="28"/>
        <v>0</v>
      </c>
      <c r="W71" s="363"/>
      <c r="X71" s="363"/>
      <c r="Y71" s="361"/>
      <c r="Z71" s="293"/>
      <c r="AA71" s="364" t="str">
        <f t="shared" si="29"/>
        <v>III.1.18</v>
      </c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3"/>
      <c r="BD71" s="293"/>
      <c r="BE71" s="293"/>
      <c r="BF71" s="361"/>
      <c r="BG71" s="365"/>
    </row>
    <row r="72" spans="1:59" s="366" customFormat="1">
      <c r="A72" s="294"/>
      <c r="B72" s="294"/>
      <c r="C72" s="186" t="s">
        <v>307</v>
      </c>
      <c r="D72" s="193" t="s">
        <v>292</v>
      </c>
      <c r="E72" s="361">
        <f t="shared" si="21"/>
        <v>0</v>
      </c>
      <c r="F72" s="293">
        <f t="shared" si="22"/>
        <v>0</v>
      </c>
      <c r="G72" s="361">
        <f t="shared" si="23"/>
        <v>0</v>
      </c>
      <c r="H72" s="293"/>
      <c r="I72" s="362"/>
      <c r="J72" s="293">
        <f t="shared" si="24"/>
        <v>0</v>
      </c>
      <c r="K72" s="363"/>
      <c r="L72" s="363"/>
      <c r="M72" s="293">
        <f t="shared" si="25"/>
        <v>0</v>
      </c>
      <c r="N72" s="363"/>
      <c r="O72" s="363"/>
      <c r="P72" s="293">
        <f t="shared" si="26"/>
        <v>0</v>
      </c>
      <c r="Q72" s="363"/>
      <c r="R72" s="363"/>
      <c r="S72" s="293">
        <f t="shared" si="27"/>
        <v>0</v>
      </c>
      <c r="T72" s="363"/>
      <c r="U72" s="363"/>
      <c r="V72" s="293">
        <f t="shared" si="28"/>
        <v>0</v>
      </c>
      <c r="W72" s="363"/>
      <c r="X72" s="363"/>
      <c r="Y72" s="361"/>
      <c r="Z72" s="293"/>
      <c r="AA72" s="364" t="str">
        <f t="shared" si="29"/>
        <v>III.1.19</v>
      </c>
      <c r="AB72" s="293"/>
      <c r="AC72" s="293"/>
      <c r="AD72" s="293"/>
      <c r="AE72" s="293"/>
      <c r="AF72" s="293"/>
      <c r="AG72" s="293"/>
      <c r="AH72" s="293"/>
      <c r="AI72" s="293"/>
      <c r="AJ72" s="293"/>
      <c r="AK72" s="293"/>
      <c r="AL72" s="293"/>
      <c r="AM72" s="293"/>
      <c r="AN72" s="293"/>
      <c r="AO72" s="293"/>
      <c r="AP72" s="293"/>
      <c r="AQ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3"/>
      <c r="BD72" s="293"/>
      <c r="BE72" s="293"/>
      <c r="BF72" s="361"/>
      <c r="BG72" s="365"/>
    </row>
    <row r="73" spans="1:59" s="366" customFormat="1">
      <c r="A73" s="294"/>
      <c r="B73" s="294"/>
      <c r="C73" s="186" t="s">
        <v>308</v>
      </c>
      <c r="D73" s="193" t="s">
        <v>293</v>
      </c>
      <c r="E73" s="361">
        <f t="shared" si="21"/>
        <v>0</v>
      </c>
      <c r="F73" s="293">
        <f t="shared" si="22"/>
        <v>0</v>
      </c>
      <c r="G73" s="361">
        <f t="shared" si="23"/>
        <v>0</v>
      </c>
      <c r="H73" s="293"/>
      <c r="I73" s="362"/>
      <c r="J73" s="293">
        <f t="shared" si="24"/>
        <v>0</v>
      </c>
      <c r="K73" s="363"/>
      <c r="L73" s="363"/>
      <c r="M73" s="293">
        <f t="shared" si="25"/>
        <v>0</v>
      </c>
      <c r="N73" s="363"/>
      <c r="O73" s="363"/>
      <c r="P73" s="293">
        <f t="shared" si="26"/>
        <v>0</v>
      </c>
      <c r="Q73" s="363"/>
      <c r="R73" s="363"/>
      <c r="S73" s="293">
        <f t="shared" si="27"/>
        <v>0</v>
      </c>
      <c r="T73" s="363"/>
      <c r="U73" s="363"/>
      <c r="V73" s="293">
        <f t="shared" si="28"/>
        <v>0</v>
      </c>
      <c r="W73" s="363"/>
      <c r="X73" s="363"/>
      <c r="Y73" s="361"/>
      <c r="Z73" s="293"/>
      <c r="AA73" s="364" t="str">
        <f t="shared" si="29"/>
        <v>III.1.20</v>
      </c>
      <c r="AB73" s="293"/>
      <c r="AC73" s="293"/>
      <c r="AD73" s="293"/>
      <c r="AE73" s="293"/>
      <c r="AF73" s="293"/>
      <c r="AG73" s="293"/>
      <c r="AH73" s="293"/>
      <c r="AI73" s="293"/>
      <c r="AJ73" s="293"/>
      <c r="AK73" s="293"/>
      <c r="AL73" s="293"/>
      <c r="AM73" s="293"/>
      <c r="AN73" s="293"/>
      <c r="AO73" s="293"/>
      <c r="AP73" s="293"/>
      <c r="AQ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3"/>
      <c r="BD73" s="293"/>
      <c r="BE73" s="293"/>
      <c r="BF73" s="361"/>
      <c r="BG73" s="365"/>
    </row>
    <row r="74" spans="1:59" s="366" customFormat="1">
      <c r="A74" s="294"/>
      <c r="B74" s="294"/>
      <c r="C74" s="186" t="s">
        <v>309</v>
      </c>
      <c r="D74" s="193" t="s">
        <v>294</v>
      </c>
      <c r="E74" s="361">
        <f t="shared" si="21"/>
        <v>0</v>
      </c>
      <c r="F74" s="293">
        <f t="shared" si="22"/>
        <v>0</v>
      </c>
      <c r="G74" s="361">
        <f t="shared" si="23"/>
        <v>0</v>
      </c>
      <c r="H74" s="293"/>
      <c r="I74" s="362"/>
      <c r="J74" s="293">
        <f t="shared" si="24"/>
        <v>0</v>
      </c>
      <c r="K74" s="363"/>
      <c r="L74" s="363"/>
      <c r="M74" s="293">
        <f t="shared" si="25"/>
        <v>0</v>
      </c>
      <c r="N74" s="363"/>
      <c r="O74" s="363"/>
      <c r="P74" s="293">
        <f t="shared" si="26"/>
        <v>0</v>
      </c>
      <c r="Q74" s="363"/>
      <c r="R74" s="363"/>
      <c r="S74" s="293">
        <f t="shared" si="27"/>
        <v>0</v>
      </c>
      <c r="T74" s="363"/>
      <c r="U74" s="363"/>
      <c r="V74" s="293">
        <f t="shared" si="28"/>
        <v>0</v>
      </c>
      <c r="W74" s="363"/>
      <c r="X74" s="363"/>
      <c r="Y74" s="361"/>
      <c r="Z74" s="293"/>
      <c r="AA74" s="364" t="str">
        <f t="shared" si="29"/>
        <v>III.1.21</v>
      </c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3"/>
      <c r="BD74" s="293"/>
      <c r="BE74" s="293"/>
      <c r="BF74" s="361"/>
      <c r="BG74" s="365"/>
    </row>
    <row r="75" spans="1:59" s="366" customFormat="1">
      <c r="A75" s="294"/>
      <c r="B75" s="294"/>
      <c r="C75" s="186" t="s">
        <v>310</v>
      </c>
      <c r="D75" s="193" t="s">
        <v>295</v>
      </c>
      <c r="E75" s="361">
        <f t="shared" si="21"/>
        <v>0</v>
      </c>
      <c r="F75" s="293">
        <f t="shared" si="22"/>
        <v>0</v>
      </c>
      <c r="G75" s="361">
        <f t="shared" si="23"/>
        <v>0</v>
      </c>
      <c r="H75" s="293"/>
      <c r="I75" s="362"/>
      <c r="J75" s="293">
        <f t="shared" si="24"/>
        <v>0</v>
      </c>
      <c r="K75" s="363"/>
      <c r="L75" s="363"/>
      <c r="M75" s="293">
        <f t="shared" si="25"/>
        <v>0</v>
      </c>
      <c r="N75" s="363"/>
      <c r="O75" s="363"/>
      <c r="P75" s="293">
        <f t="shared" si="26"/>
        <v>0</v>
      </c>
      <c r="Q75" s="363"/>
      <c r="R75" s="363"/>
      <c r="S75" s="293">
        <f t="shared" si="27"/>
        <v>0</v>
      </c>
      <c r="T75" s="363"/>
      <c r="U75" s="363"/>
      <c r="V75" s="293">
        <f t="shared" si="28"/>
        <v>0</v>
      </c>
      <c r="W75" s="363"/>
      <c r="X75" s="363"/>
      <c r="Y75" s="361"/>
      <c r="Z75" s="293"/>
      <c r="AA75" s="364" t="str">
        <f t="shared" si="29"/>
        <v>III.1.22</v>
      </c>
      <c r="AB75" s="293"/>
      <c r="AC75" s="293"/>
      <c r="AD75" s="293"/>
      <c r="AE75" s="293"/>
      <c r="AF75" s="293"/>
      <c r="AG75" s="293"/>
      <c r="AH75" s="293"/>
      <c r="AI75" s="293"/>
      <c r="AJ75" s="293"/>
      <c r="AK75" s="293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361"/>
      <c r="BG75" s="365"/>
    </row>
    <row r="76" spans="1:59" s="366" customFormat="1">
      <c r="A76" s="294"/>
      <c r="B76" s="294"/>
      <c r="C76" s="186" t="s">
        <v>311</v>
      </c>
      <c r="D76" s="193" t="s">
        <v>296</v>
      </c>
      <c r="E76" s="361">
        <f t="shared" si="21"/>
        <v>0</v>
      </c>
      <c r="F76" s="293">
        <f t="shared" si="22"/>
        <v>0</v>
      </c>
      <c r="G76" s="361">
        <f t="shared" si="23"/>
        <v>0</v>
      </c>
      <c r="H76" s="293"/>
      <c r="I76" s="362"/>
      <c r="J76" s="293">
        <f t="shared" si="24"/>
        <v>0</v>
      </c>
      <c r="K76" s="363"/>
      <c r="L76" s="363"/>
      <c r="M76" s="293">
        <f t="shared" si="25"/>
        <v>0</v>
      </c>
      <c r="N76" s="363"/>
      <c r="O76" s="363"/>
      <c r="P76" s="293">
        <f t="shared" si="26"/>
        <v>0</v>
      </c>
      <c r="Q76" s="363"/>
      <c r="R76" s="363"/>
      <c r="S76" s="293">
        <f t="shared" si="27"/>
        <v>0</v>
      </c>
      <c r="T76" s="363"/>
      <c r="U76" s="363"/>
      <c r="V76" s="293">
        <f t="shared" si="28"/>
        <v>0</v>
      </c>
      <c r="W76" s="363"/>
      <c r="X76" s="363"/>
      <c r="Y76" s="361"/>
      <c r="Z76" s="293"/>
      <c r="AA76" s="364" t="str">
        <f t="shared" si="29"/>
        <v>III.1.23</v>
      </c>
      <c r="AB76" s="293"/>
      <c r="AC76" s="293"/>
      <c r="AD76" s="293"/>
      <c r="AE76" s="293"/>
      <c r="AF76" s="293"/>
      <c r="AG76" s="293"/>
      <c r="AH76" s="293"/>
      <c r="AI76" s="293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3"/>
      <c r="BD76" s="293"/>
      <c r="BE76" s="293"/>
      <c r="BF76" s="361"/>
      <c r="BG76" s="365"/>
    </row>
    <row r="77" spans="1:59" s="366" customFormat="1">
      <c r="A77" s="294"/>
      <c r="B77" s="294"/>
      <c r="C77" s="186"/>
      <c r="D77" s="193"/>
      <c r="E77" s="388"/>
      <c r="F77" s="389"/>
      <c r="G77" s="361"/>
      <c r="H77" s="293"/>
      <c r="I77" s="362"/>
      <c r="J77" s="293"/>
      <c r="K77" s="363"/>
      <c r="L77" s="363"/>
      <c r="M77" s="293"/>
      <c r="N77" s="363"/>
      <c r="O77" s="363"/>
      <c r="P77" s="293"/>
      <c r="Q77" s="363"/>
      <c r="R77" s="363"/>
      <c r="S77" s="293"/>
      <c r="T77" s="363"/>
      <c r="U77" s="363"/>
      <c r="V77" s="293"/>
      <c r="W77" s="363"/>
      <c r="X77" s="363"/>
      <c r="Y77" s="361"/>
      <c r="Z77" s="293"/>
      <c r="AA77" s="364"/>
      <c r="AB77" s="293"/>
      <c r="AC77" s="293"/>
      <c r="AD77" s="293"/>
      <c r="AE77" s="293"/>
      <c r="AF77" s="293"/>
      <c r="AG77" s="293"/>
      <c r="AH77" s="293"/>
      <c r="AI77" s="293"/>
      <c r="AJ77" s="293"/>
      <c r="AK77" s="293"/>
      <c r="AL77" s="293"/>
      <c r="AM77" s="293"/>
      <c r="AN77" s="293"/>
      <c r="AO77" s="293"/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3"/>
      <c r="BD77" s="293"/>
      <c r="BE77" s="293"/>
      <c r="BF77" s="361"/>
      <c r="BG77" s="365"/>
    </row>
    <row r="78" spans="1:59" s="366" customFormat="1">
      <c r="A78" s="294"/>
      <c r="B78" s="294"/>
      <c r="C78" s="211"/>
      <c r="D78" s="212"/>
      <c r="E78" s="390"/>
      <c r="F78" s="391"/>
      <c r="G78" s="390"/>
      <c r="H78" s="293"/>
      <c r="I78" s="392"/>
      <c r="J78" s="393"/>
      <c r="K78" s="394"/>
      <c r="L78" s="394"/>
      <c r="M78" s="393"/>
      <c r="N78" s="394"/>
      <c r="O78" s="394"/>
      <c r="P78" s="393"/>
      <c r="Q78" s="394"/>
      <c r="R78" s="394"/>
      <c r="S78" s="393"/>
      <c r="T78" s="394"/>
      <c r="U78" s="394"/>
      <c r="V78" s="393"/>
      <c r="W78" s="394"/>
      <c r="X78" s="394"/>
      <c r="Y78" s="395"/>
      <c r="Z78" s="293"/>
      <c r="AA78" s="396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  <c r="AV78" s="397"/>
      <c r="AW78" s="397"/>
      <c r="AX78" s="397"/>
      <c r="AY78" s="397"/>
      <c r="AZ78" s="397"/>
      <c r="BA78" s="397"/>
      <c r="BB78" s="397"/>
      <c r="BC78" s="397"/>
      <c r="BD78" s="397"/>
      <c r="BE78" s="397"/>
      <c r="BF78" s="397"/>
      <c r="BG78" s="398"/>
    </row>
    <row r="79" spans="1:59">
      <c r="C79" s="99"/>
      <c r="D79" s="100"/>
      <c r="E79" s="385"/>
      <c r="F79" s="386"/>
      <c r="G79" s="369"/>
      <c r="H79" s="130"/>
      <c r="I79" s="370"/>
      <c r="J79" s="130"/>
      <c r="K79" s="371"/>
      <c r="L79" s="371"/>
      <c r="M79" s="130"/>
      <c r="N79" s="371"/>
      <c r="O79" s="371"/>
      <c r="P79" s="130"/>
      <c r="Q79" s="371"/>
      <c r="R79" s="371"/>
      <c r="S79" s="130"/>
      <c r="T79" s="371"/>
      <c r="U79" s="371"/>
      <c r="V79" s="130"/>
      <c r="W79" s="371"/>
      <c r="X79" s="371"/>
      <c r="Y79" s="369"/>
      <c r="Z79" s="130"/>
      <c r="AA79" s="372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373"/>
    </row>
    <row r="80" spans="1:59" s="360" customFormat="1" ht="15" thickBot="1">
      <c r="A80" s="353"/>
      <c r="B80" s="353"/>
      <c r="C80" s="99" t="s">
        <v>312</v>
      </c>
      <c r="D80" s="100" t="s">
        <v>313</v>
      </c>
      <c r="E80" s="354">
        <f>SUMIFS($J80:$Y80,$J$4:$Y$4,"W*")</f>
        <v>42</v>
      </c>
      <c r="F80" s="355">
        <f>SUMIFS($J80:$Y80,$J$4:$Y$4,"F*")</f>
        <v>0</v>
      </c>
      <c r="G80" s="354">
        <f>SUMIFS($J80:$Y80,$J$4:$Y$4,"B*")</f>
        <v>0</v>
      </c>
      <c r="H80" s="355"/>
      <c r="I80" s="356"/>
      <c r="J80" s="355">
        <f>SUMIFS($AB80:$BF80,$AB$3:$BF$3,J$3)</f>
        <v>3</v>
      </c>
      <c r="K80" s="357"/>
      <c r="L80" s="357"/>
      <c r="M80" s="355">
        <f>SUMIFS($AB80:$BF80,$AB$3:$BF$3,M$3)</f>
        <v>15</v>
      </c>
      <c r="N80" s="357"/>
      <c r="O80" s="357"/>
      <c r="P80" s="355">
        <f>SUMIFS($AB80:$BF80,$AB$3:$BF$3,P$3)</f>
        <v>24</v>
      </c>
      <c r="Q80" s="357"/>
      <c r="R80" s="357"/>
      <c r="S80" s="355">
        <f>SUMIFS($AB80:$BF80,$AB$3:$BF$3,S$3)</f>
        <v>0</v>
      </c>
      <c r="T80" s="357"/>
      <c r="U80" s="357"/>
      <c r="V80" s="355">
        <f>SUMIFS($AB80:$BF80,$AB$3:$BF$3,V$3)</f>
        <v>0</v>
      </c>
      <c r="W80" s="357"/>
      <c r="X80" s="357"/>
      <c r="Y80" s="399"/>
      <c r="Z80" s="355"/>
      <c r="AA80" s="358" t="str">
        <f>C80</f>
        <v>SUM</v>
      </c>
      <c r="AB80" s="400">
        <f t="shared" ref="AB80:BF80" si="32">SUMIFS(AB$5:AB$79,$AA$5:$AA$79,"I") + SUMIFS(AB$5:AB$79,$AA$5:$AA$79,"II")+ SUMIFS(AB$5:AB$79,$AA$5:$AA$79,"III")</f>
        <v>1</v>
      </c>
      <c r="AC80" s="400">
        <f t="shared" si="32"/>
        <v>0</v>
      </c>
      <c r="AD80" s="400">
        <f t="shared" si="32"/>
        <v>2</v>
      </c>
      <c r="AE80" s="400">
        <f t="shared" si="32"/>
        <v>0</v>
      </c>
      <c r="AF80" s="400">
        <f t="shared" si="32"/>
        <v>2</v>
      </c>
      <c r="AG80" s="400">
        <f t="shared" si="32"/>
        <v>0</v>
      </c>
      <c r="AH80" s="400">
        <f t="shared" si="32"/>
        <v>3</v>
      </c>
      <c r="AI80" s="400">
        <f t="shared" si="32"/>
        <v>0</v>
      </c>
      <c r="AJ80" s="400">
        <f t="shared" si="32"/>
        <v>5</v>
      </c>
      <c r="AK80" s="400">
        <f t="shared" si="32"/>
        <v>5</v>
      </c>
      <c r="AL80" s="400">
        <f t="shared" si="32"/>
        <v>0</v>
      </c>
      <c r="AM80" s="400">
        <f t="shared" si="32"/>
        <v>6</v>
      </c>
      <c r="AN80" s="400">
        <f t="shared" si="32"/>
        <v>0</v>
      </c>
      <c r="AO80" s="400">
        <f t="shared" si="32"/>
        <v>6</v>
      </c>
      <c r="AP80" s="400">
        <f t="shared" si="32"/>
        <v>6</v>
      </c>
      <c r="AQ80" s="400">
        <f t="shared" si="32"/>
        <v>6</v>
      </c>
      <c r="AR80" s="400">
        <f t="shared" si="32"/>
        <v>0</v>
      </c>
      <c r="AS80" s="400">
        <f t="shared" si="32"/>
        <v>0</v>
      </c>
      <c r="AT80" s="400">
        <f t="shared" si="32"/>
        <v>0</v>
      </c>
      <c r="AU80" s="400">
        <f t="shared" si="32"/>
        <v>0</v>
      </c>
      <c r="AV80" s="400">
        <f t="shared" si="32"/>
        <v>0</v>
      </c>
      <c r="AW80" s="400">
        <f t="shared" si="32"/>
        <v>0</v>
      </c>
      <c r="AX80" s="400">
        <f t="shared" si="32"/>
        <v>0</v>
      </c>
      <c r="AY80" s="400">
        <f t="shared" si="32"/>
        <v>0</v>
      </c>
      <c r="AZ80" s="400">
        <f t="shared" si="32"/>
        <v>0</v>
      </c>
      <c r="BA80" s="400">
        <f t="shared" si="32"/>
        <v>0</v>
      </c>
      <c r="BB80" s="400">
        <f t="shared" si="32"/>
        <v>0</v>
      </c>
      <c r="BC80" s="400">
        <f t="shared" si="32"/>
        <v>0</v>
      </c>
      <c r="BD80" s="400">
        <f t="shared" si="32"/>
        <v>0</v>
      </c>
      <c r="BE80" s="400">
        <f t="shared" si="32"/>
        <v>0</v>
      </c>
      <c r="BF80" s="400">
        <f t="shared" si="32"/>
        <v>0</v>
      </c>
      <c r="BG80" s="359"/>
    </row>
    <row r="81" spans="1:59" s="360" customFormat="1" ht="15.5" thickTop="1" thickBot="1">
      <c r="A81" s="353"/>
      <c r="B81" s="353"/>
      <c r="C81" s="116"/>
      <c r="D81" s="117"/>
      <c r="E81" s="401"/>
      <c r="F81" s="400"/>
      <c r="G81" s="401"/>
      <c r="H81" s="355"/>
      <c r="I81" s="402"/>
      <c r="J81" s="400"/>
      <c r="K81" s="403"/>
      <c r="L81" s="403"/>
      <c r="M81" s="400"/>
      <c r="N81" s="403"/>
      <c r="O81" s="403"/>
      <c r="P81" s="400"/>
      <c r="Q81" s="403"/>
      <c r="R81" s="403"/>
      <c r="S81" s="400"/>
      <c r="T81" s="403"/>
      <c r="U81" s="403"/>
      <c r="V81" s="400"/>
      <c r="W81" s="403"/>
      <c r="X81" s="403"/>
      <c r="Y81" s="401"/>
      <c r="Z81" s="355"/>
      <c r="AA81" s="404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  <c r="AN81" s="400"/>
      <c r="AO81" s="400"/>
      <c r="AP81" s="400"/>
      <c r="AQ81" s="400"/>
      <c r="AR81" s="400"/>
      <c r="AS81" s="400"/>
      <c r="AT81" s="400"/>
      <c r="AU81" s="400"/>
      <c r="AV81" s="400"/>
      <c r="AW81" s="400"/>
      <c r="AX81" s="400"/>
      <c r="AY81" s="400"/>
      <c r="AZ81" s="400"/>
      <c r="BA81" s="400"/>
      <c r="BB81" s="400"/>
      <c r="BC81" s="400"/>
      <c r="BD81" s="400"/>
      <c r="BE81" s="400"/>
      <c r="BF81" s="400"/>
      <c r="BG81" s="405"/>
    </row>
    <row r="82" spans="1:59" ht="15" thickTop="1"/>
  </sheetData>
  <mergeCells count="2">
    <mergeCell ref="C3:C4"/>
    <mergeCell ref="D3:D4"/>
  </mergeCells>
  <conditionalFormatting sqref="AB81:BF1048457 AB79:BF79 AB5:BF77">
    <cfRule type="expression" dxfId="311" priority="7">
      <formula>_xlfn.ISFORMULA($AB5)</formula>
    </cfRule>
    <cfRule type="expression" dxfId="310" priority="8">
      <formula>COUNTA($AB5:$BF5)=0</formula>
    </cfRule>
  </conditionalFormatting>
  <conditionalFormatting sqref="AB80:BF80">
    <cfRule type="expression" dxfId="309" priority="5">
      <formula>_xlfn.ISFORMULA($AB80)</formula>
    </cfRule>
    <cfRule type="expression" dxfId="308" priority="6">
      <formula>COUNTA($AB80:$BF80)=0</formula>
    </cfRule>
  </conditionalFormatting>
  <conditionalFormatting sqref="K5:L80 N5:O80 Q5:R80 T5:U80 W5:X80">
    <cfRule type="expression" dxfId="307" priority="3">
      <formula>_xlfn.ISFORMULA($K5)</formula>
    </cfRule>
    <cfRule type="expression" dxfId="306" priority="4">
      <formula>COUNTA($K5:$L5)=0</formula>
    </cfRule>
  </conditionalFormatting>
  <conditionalFormatting sqref="AB1048573:BF1048576">
    <cfRule type="expression" dxfId="305" priority="9">
      <formula>_xlfn.ISFORMULA($AB1048573)</formula>
    </cfRule>
    <cfRule type="expression" dxfId="304" priority="10">
      <formula>COUNTA($AB70:$BF112)=0</formula>
    </cfRule>
  </conditionalFormatting>
  <conditionalFormatting sqref="AB1048502:BF1048572">
    <cfRule type="expression" dxfId="303" priority="11">
      <formula>_xlfn.ISFORMULA($AB1048502)</formula>
    </cfRule>
    <cfRule type="expression" dxfId="302" priority="12">
      <formula>COUNTA($AB43:$BF1048576)=0</formula>
    </cfRule>
  </conditionalFormatting>
  <conditionalFormatting sqref="AB78:BF78">
    <cfRule type="expression" dxfId="301" priority="1">
      <formula>_xlfn.ISFORMULA($AB78)</formula>
    </cfRule>
    <cfRule type="expression" dxfId="300" priority="2">
      <formula>COUNTA($AB78:$BF78)=0</formula>
    </cfRule>
  </conditionalFormatting>
  <conditionalFormatting sqref="AB1048459:BF1048501">
    <cfRule type="expression" dxfId="299" priority="13">
      <formula>_xlfn.ISFORMULA($AB1048459)</formula>
    </cfRule>
    <cfRule type="expression" dxfId="298" priority="14">
      <formula>COUNTA($AB1:$BF1048459)=0</formula>
    </cfRule>
  </conditionalFormatting>
  <conditionalFormatting sqref="AB1048458:BF1048458">
    <cfRule type="expression" dxfId="297" priority="15">
      <formula>_xlfn.ISFORMULA($AB1048458)</formula>
    </cfRule>
    <cfRule type="expression" dxfId="296" priority="16">
      <formula>COUNTA($AB1048458:$BF1048576)=0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DDBE8-1A4C-44CF-B00E-6F003B17C8DA}">
  <dimension ref="A1:AP57"/>
  <sheetViews>
    <sheetView zoomScale="76" zoomScaleNormal="76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B29" sqref="B29"/>
    </sheetView>
  </sheetViews>
  <sheetFormatPr defaultColWidth="24.6328125" defaultRowHeight="14.5"/>
  <sheetData>
    <row r="1" spans="1:42">
      <c r="A1" s="429" t="s">
        <v>0</v>
      </c>
      <c r="B1" s="430" t="s">
        <v>1</v>
      </c>
      <c r="C1" s="3"/>
      <c r="D1" s="431">
        <v>45658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4"/>
      <c r="K1" s="2"/>
      <c r="L1" s="13">
        <f t="shared" ref="L1:AP1" si="0">IF(L2="", "", IFERROR(
    INT((L2 - (DATE(YEAR(L2), MONTH(L2), 1) - WEEKDAY(DATE(YEAR(L2), MONTH(L2), 1), 2) + 1)) / 7) + 1,
    ""
))</f>
        <v>1</v>
      </c>
      <c r="M1" s="13">
        <f t="shared" si="0"/>
        <v>1</v>
      </c>
      <c r="N1" s="13">
        <f t="shared" si="0"/>
        <v>1</v>
      </c>
      <c r="O1" s="13">
        <f t="shared" si="0"/>
        <v>1</v>
      </c>
      <c r="P1" s="13">
        <f t="shared" si="0"/>
        <v>1</v>
      </c>
      <c r="Q1" s="13">
        <f t="shared" si="0"/>
        <v>2</v>
      </c>
      <c r="R1" s="13">
        <f t="shared" si="0"/>
        <v>2</v>
      </c>
      <c r="S1" s="13">
        <f t="shared" si="0"/>
        <v>2</v>
      </c>
      <c r="T1" s="13">
        <f t="shared" si="0"/>
        <v>2</v>
      </c>
      <c r="U1" s="13">
        <f t="shared" si="0"/>
        <v>2</v>
      </c>
      <c r="V1" s="13">
        <f t="shared" si="0"/>
        <v>2</v>
      </c>
      <c r="W1" s="13">
        <f t="shared" si="0"/>
        <v>2</v>
      </c>
      <c r="X1" s="13">
        <f t="shared" si="0"/>
        <v>3</v>
      </c>
      <c r="Y1" s="13">
        <f t="shared" si="0"/>
        <v>3</v>
      </c>
      <c r="Z1" s="13">
        <f t="shared" si="0"/>
        <v>3</v>
      </c>
      <c r="AA1" s="13">
        <f t="shared" si="0"/>
        <v>3</v>
      </c>
      <c r="AB1" s="13">
        <f t="shared" si="0"/>
        <v>3</v>
      </c>
      <c r="AC1" s="13">
        <f t="shared" si="0"/>
        <v>3</v>
      </c>
      <c r="AD1" s="13">
        <f t="shared" si="0"/>
        <v>3</v>
      </c>
      <c r="AE1" s="13">
        <f t="shared" si="0"/>
        <v>4</v>
      </c>
      <c r="AF1" s="13">
        <f t="shared" si="0"/>
        <v>4</v>
      </c>
      <c r="AG1" s="13">
        <f t="shared" si="0"/>
        <v>4</v>
      </c>
      <c r="AH1" s="13">
        <f t="shared" si="0"/>
        <v>4</v>
      </c>
      <c r="AI1" s="13">
        <f t="shared" si="0"/>
        <v>4</v>
      </c>
      <c r="AJ1" s="13">
        <f t="shared" si="0"/>
        <v>4</v>
      </c>
      <c r="AK1" s="13">
        <f t="shared" si="0"/>
        <v>4</v>
      </c>
      <c r="AL1" s="13">
        <f t="shared" si="0"/>
        <v>5</v>
      </c>
      <c r="AM1" s="13">
        <f t="shared" si="0"/>
        <v>5</v>
      </c>
      <c r="AN1" s="13">
        <f t="shared" si="0"/>
        <v>5</v>
      </c>
      <c r="AO1" s="13">
        <f t="shared" si="0"/>
        <v>5</v>
      </c>
      <c r="AP1" s="13">
        <f t="shared" si="0"/>
        <v>5</v>
      </c>
    </row>
    <row r="2" spans="1:42">
      <c r="A2" s="429"/>
      <c r="B2" s="430"/>
      <c r="C2" s="3"/>
      <c r="D2" s="431"/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4"/>
      <c r="K2" s="2"/>
      <c r="L2" s="14" cm="1">
        <f t="array" ref="L2:AP2">TRANSPOSE(_xlfn.SEQUENCE(DAY(EOMONTH($D$1,0)),1,DATE(YEAR($D$1),MONTH($D$1),1)))</f>
        <v>45658</v>
      </c>
      <c r="M2" s="14">
        <v>45659</v>
      </c>
      <c r="N2" s="14">
        <v>45660</v>
      </c>
      <c r="O2" s="14">
        <v>45661</v>
      </c>
      <c r="P2" s="14">
        <v>45662</v>
      </c>
      <c r="Q2" s="14">
        <v>45663</v>
      </c>
      <c r="R2" s="14">
        <v>45664</v>
      </c>
      <c r="S2" s="14">
        <v>45665</v>
      </c>
      <c r="T2" s="14">
        <v>45666</v>
      </c>
      <c r="U2" s="14">
        <v>45667</v>
      </c>
      <c r="V2" s="14">
        <v>45668</v>
      </c>
      <c r="W2" s="14">
        <v>45669</v>
      </c>
      <c r="X2" s="14">
        <v>45670</v>
      </c>
      <c r="Y2" s="14">
        <v>45671</v>
      </c>
      <c r="Z2" s="14">
        <v>45672</v>
      </c>
      <c r="AA2" s="14">
        <v>45673</v>
      </c>
      <c r="AB2" s="14">
        <v>45674</v>
      </c>
      <c r="AC2" s="14">
        <v>45675</v>
      </c>
      <c r="AD2" s="14">
        <v>45676</v>
      </c>
      <c r="AE2" s="14">
        <v>45677</v>
      </c>
      <c r="AF2" s="14">
        <v>45678</v>
      </c>
      <c r="AG2" s="14">
        <v>45679</v>
      </c>
      <c r="AH2" s="14">
        <v>45680</v>
      </c>
      <c r="AI2" s="14">
        <v>45681</v>
      </c>
      <c r="AJ2" s="14">
        <v>45682</v>
      </c>
      <c r="AK2" s="14">
        <v>45683</v>
      </c>
      <c r="AL2" s="14">
        <v>45684</v>
      </c>
      <c r="AM2" s="14">
        <v>45685</v>
      </c>
      <c r="AN2" s="14">
        <v>45686</v>
      </c>
      <c r="AO2" s="14">
        <v>45687</v>
      </c>
      <c r="AP2" s="14">
        <v>45688</v>
      </c>
    </row>
    <row r="3" spans="1:42" s="19" customFormat="1">
      <c r="A3" s="20" t="s">
        <v>7</v>
      </c>
      <c r="B3" s="18" t="s">
        <v>107</v>
      </c>
      <c r="D3" s="19">
        <f t="shared" ref="D3:D33" si="1">SUM(E3:I3)</f>
        <v>0</v>
      </c>
      <c r="E3" s="19">
        <f t="shared" ref="E3:I30" si="2">SUMIFS($L3:$AP3,$L$1:$AP$1,E$1)</f>
        <v>0</v>
      </c>
      <c r="F3" s="19">
        <f t="shared" si="2"/>
        <v>0</v>
      </c>
      <c r="G3" s="19">
        <f t="shared" si="2"/>
        <v>0</v>
      </c>
      <c r="H3" s="19">
        <f t="shared" si="2"/>
        <v>0</v>
      </c>
      <c r="I3" s="19">
        <f t="shared" si="2"/>
        <v>0</v>
      </c>
    </row>
    <row r="4" spans="1:42">
      <c r="A4" s="8" t="s">
        <v>56</v>
      </c>
      <c r="B4" s="5" t="s">
        <v>9</v>
      </c>
      <c r="D4">
        <f t="shared" si="1"/>
        <v>0</v>
      </c>
      <c r="E4">
        <f t="shared" si="2"/>
        <v>0</v>
      </c>
      <c r="F4">
        <f t="shared" si="2"/>
        <v>0</v>
      </c>
      <c r="G4">
        <f t="shared" si="2"/>
        <v>0</v>
      </c>
      <c r="H4">
        <f t="shared" si="2"/>
        <v>0</v>
      </c>
      <c r="I4">
        <f t="shared" si="2"/>
        <v>0</v>
      </c>
    </row>
    <row r="5" spans="1:42">
      <c r="A5" s="8" t="s">
        <v>47</v>
      </c>
      <c r="B5" s="6" t="s">
        <v>10</v>
      </c>
      <c r="D5">
        <f t="shared" si="1"/>
        <v>0</v>
      </c>
      <c r="E5">
        <f t="shared" si="2"/>
        <v>0</v>
      </c>
      <c r="F5">
        <f t="shared" si="2"/>
        <v>0</v>
      </c>
      <c r="G5">
        <f t="shared" si="2"/>
        <v>0</v>
      </c>
      <c r="H5">
        <f t="shared" si="2"/>
        <v>0</v>
      </c>
      <c r="I5">
        <f t="shared" si="2"/>
        <v>0</v>
      </c>
    </row>
    <row r="6" spans="1:42">
      <c r="A6" s="8" t="s">
        <v>50</v>
      </c>
      <c r="B6" s="6" t="s">
        <v>11</v>
      </c>
      <c r="D6">
        <f t="shared" si="1"/>
        <v>0</v>
      </c>
      <c r="E6">
        <f t="shared" si="2"/>
        <v>0</v>
      </c>
      <c r="F6">
        <f t="shared" si="2"/>
        <v>0</v>
      </c>
      <c r="G6">
        <f t="shared" si="2"/>
        <v>0</v>
      </c>
      <c r="H6">
        <f t="shared" si="2"/>
        <v>0</v>
      </c>
      <c r="I6">
        <f t="shared" si="2"/>
        <v>0</v>
      </c>
    </row>
    <row r="7" spans="1:42">
      <c r="A7" s="8" t="s">
        <v>51</v>
      </c>
      <c r="B7" s="6" t="s">
        <v>12</v>
      </c>
      <c r="D7">
        <f t="shared" si="1"/>
        <v>0</v>
      </c>
      <c r="E7">
        <f t="shared" si="2"/>
        <v>0</v>
      </c>
      <c r="F7">
        <f t="shared" si="2"/>
        <v>0</v>
      </c>
      <c r="G7">
        <f t="shared" si="2"/>
        <v>0</v>
      </c>
      <c r="H7">
        <f t="shared" si="2"/>
        <v>0</v>
      </c>
      <c r="I7">
        <f t="shared" si="2"/>
        <v>0</v>
      </c>
    </row>
    <row r="8" spans="1:42">
      <c r="A8" s="8" t="s">
        <v>108</v>
      </c>
      <c r="B8" s="6" t="s">
        <v>13</v>
      </c>
      <c r="D8">
        <f t="shared" si="1"/>
        <v>0</v>
      </c>
      <c r="E8">
        <f t="shared" si="2"/>
        <v>0</v>
      </c>
      <c r="F8">
        <f t="shared" si="2"/>
        <v>0</v>
      </c>
      <c r="G8">
        <f t="shared" si="2"/>
        <v>0</v>
      </c>
      <c r="H8">
        <f t="shared" si="2"/>
        <v>0</v>
      </c>
      <c r="I8">
        <f t="shared" si="2"/>
        <v>0</v>
      </c>
    </row>
    <row r="9" spans="1:42">
      <c r="A9" s="8" t="s">
        <v>54</v>
      </c>
      <c r="B9" s="6" t="s">
        <v>14</v>
      </c>
      <c r="D9">
        <f t="shared" si="1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</row>
    <row r="10" spans="1:42">
      <c r="A10" s="8" t="s">
        <v>55</v>
      </c>
      <c r="B10" s="6" t="s">
        <v>15</v>
      </c>
      <c r="D10">
        <f t="shared" si="1"/>
        <v>0</v>
      </c>
      <c r="E10">
        <f t="shared" si="2"/>
        <v>0</v>
      </c>
      <c r="F10">
        <f t="shared" si="2"/>
        <v>0</v>
      </c>
      <c r="G10">
        <f t="shared" si="2"/>
        <v>0</v>
      </c>
      <c r="H10">
        <f t="shared" si="2"/>
        <v>0</v>
      </c>
      <c r="I10">
        <f t="shared" si="2"/>
        <v>0</v>
      </c>
    </row>
    <row r="11" spans="1:42">
      <c r="A11" s="8" t="s">
        <v>109</v>
      </c>
      <c r="B11" s="6" t="s">
        <v>16</v>
      </c>
      <c r="D11">
        <f t="shared" si="1"/>
        <v>0</v>
      </c>
      <c r="E11">
        <f t="shared" si="2"/>
        <v>0</v>
      </c>
      <c r="F11">
        <f t="shared" si="2"/>
        <v>0</v>
      </c>
      <c r="G11">
        <f t="shared" si="2"/>
        <v>0</v>
      </c>
      <c r="H11">
        <f t="shared" si="2"/>
        <v>0</v>
      </c>
      <c r="I11">
        <f t="shared" si="2"/>
        <v>0</v>
      </c>
    </row>
    <row r="12" spans="1:42">
      <c r="A12" s="8"/>
      <c r="B12" s="6"/>
    </row>
    <row r="13" spans="1:42">
      <c r="A13" s="8"/>
      <c r="B13" s="5"/>
    </row>
    <row r="14" spans="1:42">
      <c r="A14" s="12" t="s">
        <v>17</v>
      </c>
      <c r="B14" s="21" t="s">
        <v>18</v>
      </c>
      <c r="D14">
        <f t="shared" si="1"/>
        <v>5</v>
      </c>
      <c r="E14">
        <f t="shared" si="2"/>
        <v>1</v>
      </c>
      <c r="F14">
        <f t="shared" si="2"/>
        <v>0</v>
      </c>
      <c r="G14">
        <f t="shared" si="2"/>
        <v>2</v>
      </c>
      <c r="H14">
        <f t="shared" si="2"/>
        <v>2</v>
      </c>
      <c r="I14">
        <f t="shared" si="2"/>
        <v>0</v>
      </c>
      <c r="L14">
        <f>SUBTOTAL(9,L15:L33)</f>
        <v>1</v>
      </c>
      <c r="M14">
        <f t="shared" ref="M14:AP14" si="3">SUBTOTAL(9,M15:M33)</f>
        <v>0</v>
      </c>
      <c r="N14">
        <f t="shared" si="3"/>
        <v>0</v>
      </c>
      <c r="O14">
        <f t="shared" si="3"/>
        <v>0</v>
      </c>
      <c r="P14">
        <f t="shared" si="3"/>
        <v>0</v>
      </c>
      <c r="Q14">
        <f t="shared" si="3"/>
        <v>0</v>
      </c>
      <c r="R14">
        <f t="shared" si="3"/>
        <v>0</v>
      </c>
      <c r="S14">
        <f t="shared" si="3"/>
        <v>0</v>
      </c>
      <c r="T14">
        <f t="shared" si="3"/>
        <v>0</v>
      </c>
      <c r="U14">
        <f t="shared" si="3"/>
        <v>0</v>
      </c>
      <c r="V14">
        <f t="shared" si="3"/>
        <v>0</v>
      </c>
      <c r="W14">
        <f t="shared" si="3"/>
        <v>0</v>
      </c>
      <c r="X14">
        <f t="shared" si="3"/>
        <v>1</v>
      </c>
      <c r="Y14">
        <f t="shared" si="3"/>
        <v>0</v>
      </c>
      <c r="Z14">
        <f t="shared" si="3"/>
        <v>0</v>
      </c>
      <c r="AA14">
        <f t="shared" si="3"/>
        <v>0</v>
      </c>
      <c r="AB14">
        <f t="shared" si="3"/>
        <v>1</v>
      </c>
      <c r="AC14">
        <f t="shared" si="3"/>
        <v>0</v>
      </c>
      <c r="AD14">
        <f t="shared" si="3"/>
        <v>0</v>
      </c>
      <c r="AE14">
        <f t="shared" si="3"/>
        <v>0</v>
      </c>
      <c r="AF14">
        <f t="shared" si="3"/>
        <v>0</v>
      </c>
      <c r="AG14">
        <f t="shared" si="3"/>
        <v>1</v>
      </c>
      <c r="AH14">
        <f t="shared" si="3"/>
        <v>0</v>
      </c>
      <c r="AI14">
        <f t="shared" si="3"/>
        <v>0</v>
      </c>
      <c r="AJ14">
        <f t="shared" si="3"/>
        <v>0</v>
      </c>
      <c r="AK14">
        <f t="shared" si="3"/>
        <v>1</v>
      </c>
      <c r="AL14">
        <f t="shared" si="3"/>
        <v>0</v>
      </c>
      <c r="AM14">
        <f t="shared" si="3"/>
        <v>0</v>
      </c>
      <c r="AN14">
        <f t="shared" si="3"/>
        <v>0</v>
      </c>
      <c r="AO14">
        <f t="shared" si="3"/>
        <v>0</v>
      </c>
      <c r="AP14">
        <f t="shared" si="3"/>
        <v>0</v>
      </c>
    </row>
    <row r="15" spans="1:42">
      <c r="A15" s="9" t="s">
        <v>68</v>
      </c>
      <c r="B15" s="10" t="s">
        <v>110</v>
      </c>
      <c r="D15">
        <f t="shared" si="1"/>
        <v>0</v>
      </c>
      <c r="E15">
        <f t="shared" si="2"/>
        <v>0</v>
      </c>
      <c r="F15">
        <f t="shared" si="2"/>
        <v>0</v>
      </c>
      <c r="G15">
        <f t="shared" si="2"/>
        <v>0</v>
      </c>
      <c r="H15">
        <f t="shared" si="2"/>
        <v>0</v>
      </c>
      <c r="I15">
        <f t="shared" si="2"/>
        <v>0</v>
      </c>
    </row>
    <row r="16" spans="1:42">
      <c r="A16" s="9" t="s">
        <v>79</v>
      </c>
      <c r="B16" s="10" t="s">
        <v>111</v>
      </c>
      <c r="D16">
        <f t="shared" si="1"/>
        <v>0</v>
      </c>
      <c r="E16">
        <f t="shared" si="2"/>
        <v>0</v>
      </c>
      <c r="F16">
        <f t="shared" si="2"/>
        <v>0</v>
      </c>
      <c r="G16">
        <f t="shared" si="2"/>
        <v>0</v>
      </c>
      <c r="H16">
        <f t="shared" si="2"/>
        <v>0</v>
      </c>
      <c r="I16">
        <f t="shared" si="2"/>
        <v>0</v>
      </c>
    </row>
    <row r="17" spans="1:37">
      <c r="A17" s="9" t="s">
        <v>81</v>
      </c>
      <c r="B17" s="10" t="s">
        <v>112</v>
      </c>
      <c r="D17">
        <f t="shared" si="1"/>
        <v>0</v>
      </c>
      <c r="E17">
        <f t="shared" si="2"/>
        <v>0</v>
      </c>
      <c r="F17">
        <f t="shared" si="2"/>
        <v>0</v>
      </c>
      <c r="G17">
        <f t="shared" si="2"/>
        <v>0</v>
      </c>
      <c r="H17">
        <f t="shared" si="2"/>
        <v>0</v>
      </c>
      <c r="I17">
        <f t="shared" si="2"/>
        <v>0</v>
      </c>
    </row>
    <row r="18" spans="1:37">
      <c r="A18" s="9" t="s">
        <v>82</v>
      </c>
      <c r="B18" s="10" t="s">
        <v>113</v>
      </c>
      <c r="D18">
        <f t="shared" si="1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  <c r="I18">
        <f t="shared" si="2"/>
        <v>0</v>
      </c>
    </row>
    <row r="19" spans="1:37">
      <c r="A19" s="9" t="s">
        <v>83</v>
      </c>
      <c r="B19" s="10" t="s">
        <v>114</v>
      </c>
      <c r="D19">
        <f t="shared" si="1"/>
        <v>0</v>
      </c>
      <c r="E19">
        <f t="shared" si="2"/>
        <v>0</v>
      </c>
      <c r="F19">
        <f t="shared" si="2"/>
        <v>0</v>
      </c>
      <c r="G19">
        <f t="shared" si="2"/>
        <v>0</v>
      </c>
      <c r="H19">
        <f t="shared" si="2"/>
        <v>0</v>
      </c>
      <c r="I19">
        <f t="shared" si="2"/>
        <v>0</v>
      </c>
    </row>
    <row r="20" spans="1:37">
      <c r="A20" s="9" t="s">
        <v>84</v>
      </c>
      <c r="B20" s="10" t="s">
        <v>115</v>
      </c>
      <c r="D20">
        <f t="shared" si="1"/>
        <v>0</v>
      </c>
      <c r="E20">
        <f t="shared" si="2"/>
        <v>0</v>
      </c>
      <c r="F20">
        <f t="shared" si="2"/>
        <v>0</v>
      </c>
      <c r="G20">
        <f t="shared" si="2"/>
        <v>0</v>
      </c>
      <c r="H20">
        <f t="shared" si="2"/>
        <v>0</v>
      </c>
      <c r="I20">
        <f t="shared" si="2"/>
        <v>0</v>
      </c>
    </row>
    <row r="21" spans="1:37">
      <c r="A21" s="9" t="s">
        <v>116</v>
      </c>
      <c r="B21" s="10" t="s">
        <v>117</v>
      </c>
      <c r="D21">
        <f t="shared" si="1"/>
        <v>5</v>
      </c>
      <c r="E21">
        <f t="shared" si="2"/>
        <v>1</v>
      </c>
      <c r="F21">
        <f t="shared" si="2"/>
        <v>0</v>
      </c>
      <c r="G21">
        <f t="shared" si="2"/>
        <v>2</v>
      </c>
      <c r="H21">
        <f t="shared" si="2"/>
        <v>2</v>
      </c>
      <c r="I21">
        <f t="shared" si="2"/>
        <v>0</v>
      </c>
      <c r="L21">
        <v>1</v>
      </c>
      <c r="X21">
        <v>1</v>
      </c>
      <c r="AB21">
        <v>1</v>
      </c>
      <c r="AG21">
        <v>1</v>
      </c>
      <c r="AK21">
        <v>1</v>
      </c>
    </row>
    <row r="22" spans="1:37">
      <c r="A22" s="9" t="s">
        <v>118</v>
      </c>
      <c r="B22" s="10" t="s">
        <v>119</v>
      </c>
      <c r="D22">
        <f t="shared" si="1"/>
        <v>0</v>
      </c>
      <c r="E22">
        <f t="shared" si="2"/>
        <v>0</v>
      </c>
      <c r="F22">
        <f t="shared" si="2"/>
        <v>0</v>
      </c>
      <c r="G22">
        <f t="shared" si="2"/>
        <v>0</v>
      </c>
      <c r="H22">
        <f t="shared" si="2"/>
        <v>0</v>
      </c>
      <c r="I22">
        <f t="shared" si="2"/>
        <v>0</v>
      </c>
    </row>
    <row r="23" spans="1:37">
      <c r="A23" s="9" t="s">
        <v>120</v>
      </c>
      <c r="B23" s="10" t="s">
        <v>121</v>
      </c>
      <c r="D23">
        <f t="shared" si="1"/>
        <v>0</v>
      </c>
      <c r="E23">
        <f t="shared" si="2"/>
        <v>0</v>
      </c>
      <c r="F23">
        <f t="shared" si="2"/>
        <v>0</v>
      </c>
      <c r="G23">
        <f t="shared" si="2"/>
        <v>0</v>
      </c>
      <c r="H23">
        <f t="shared" si="2"/>
        <v>0</v>
      </c>
      <c r="I23">
        <f t="shared" si="2"/>
        <v>0</v>
      </c>
    </row>
    <row r="24" spans="1:37">
      <c r="A24" s="9" t="s">
        <v>122</v>
      </c>
      <c r="B24" s="10" t="s">
        <v>123</v>
      </c>
      <c r="D24">
        <f t="shared" si="1"/>
        <v>0</v>
      </c>
      <c r="E24">
        <f t="shared" si="2"/>
        <v>0</v>
      </c>
      <c r="F24">
        <f t="shared" si="2"/>
        <v>0</v>
      </c>
      <c r="G24">
        <f t="shared" si="2"/>
        <v>0</v>
      </c>
      <c r="H24">
        <f t="shared" si="2"/>
        <v>0</v>
      </c>
      <c r="I24">
        <f t="shared" si="2"/>
        <v>0</v>
      </c>
    </row>
    <row r="25" spans="1:37">
      <c r="A25" s="9" t="s">
        <v>124</v>
      </c>
      <c r="B25" s="10" t="s">
        <v>125</v>
      </c>
      <c r="D25">
        <f t="shared" si="1"/>
        <v>0</v>
      </c>
      <c r="E25">
        <f t="shared" si="2"/>
        <v>0</v>
      </c>
      <c r="F25">
        <f t="shared" si="2"/>
        <v>0</v>
      </c>
      <c r="G25">
        <f t="shared" si="2"/>
        <v>0</v>
      </c>
      <c r="H25">
        <f t="shared" si="2"/>
        <v>0</v>
      </c>
      <c r="I25">
        <f t="shared" si="2"/>
        <v>0</v>
      </c>
    </row>
    <row r="26" spans="1:37">
      <c r="A26" s="9" t="s">
        <v>126</v>
      </c>
      <c r="B26" s="10" t="s">
        <v>69</v>
      </c>
      <c r="D26">
        <f t="shared" si="1"/>
        <v>0</v>
      </c>
      <c r="E26">
        <f t="shared" si="2"/>
        <v>0</v>
      </c>
      <c r="F26">
        <f t="shared" si="2"/>
        <v>0</v>
      </c>
      <c r="G26">
        <f t="shared" si="2"/>
        <v>0</v>
      </c>
      <c r="H26">
        <f t="shared" si="2"/>
        <v>0</v>
      </c>
      <c r="I26">
        <f t="shared" si="2"/>
        <v>0</v>
      </c>
    </row>
    <row r="27" spans="1:37">
      <c r="A27" s="9" t="s">
        <v>127</v>
      </c>
      <c r="B27" s="10" t="s">
        <v>128</v>
      </c>
      <c r="D27">
        <f t="shared" si="1"/>
        <v>0</v>
      </c>
      <c r="E27">
        <f t="shared" si="2"/>
        <v>0</v>
      </c>
      <c r="F27">
        <f t="shared" si="2"/>
        <v>0</v>
      </c>
      <c r="G27">
        <f t="shared" si="2"/>
        <v>0</v>
      </c>
      <c r="H27">
        <f t="shared" si="2"/>
        <v>0</v>
      </c>
      <c r="I27">
        <f t="shared" si="2"/>
        <v>0</v>
      </c>
    </row>
    <row r="28" spans="1:37">
      <c r="A28" s="9" t="s">
        <v>129</v>
      </c>
      <c r="B28" s="10" t="s">
        <v>130</v>
      </c>
      <c r="D28">
        <f t="shared" si="1"/>
        <v>0</v>
      </c>
      <c r="E28">
        <f t="shared" si="2"/>
        <v>0</v>
      </c>
      <c r="F28">
        <f t="shared" si="2"/>
        <v>0</v>
      </c>
      <c r="G28">
        <f t="shared" si="2"/>
        <v>0</v>
      </c>
      <c r="H28">
        <f t="shared" si="2"/>
        <v>0</v>
      </c>
      <c r="I28">
        <f t="shared" si="2"/>
        <v>0</v>
      </c>
    </row>
    <row r="29" spans="1:37">
      <c r="A29" s="9" t="s">
        <v>131</v>
      </c>
      <c r="B29" s="10" t="s">
        <v>132</v>
      </c>
      <c r="D29">
        <f t="shared" si="1"/>
        <v>0</v>
      </c>
      <c r="E29">
        <f t="shared" si="2"/>
        <v>0</v>
      </c>
      <c r="F29">
        <f t="shared" si="2"/>
        <v>0</v>
      </c>
      <c r="G29">
        <f t="shared" si="2"/>
        <v>0</v>
      </c>
      <c r="H29">
        <f t="shared" si="2"/>
        <v>0</v>
      </c>
      <c r="I29">
        <f t="shared" si="2"/>
        <v>0</v>
      </c>
    </row>
    <row r="30" spans="1:37">
      <c r="A30" s="9" t="s">
        <v>133</v>
      </c>
      <c r="B30" s="10" t="s">
        <v>134</v>
      </c>
      <c r="D30">
        <f t="shared" si="1"/>
        <v>0</v>
      </c>
      <c r="E30">
        <f t="shared" si="2"/>
        <v>0</v>
      </c>
      <c r="F30">
        <f t="shared" si="2"/>
        <v>0</v>
      </c>
      <c r="G30">
        <f t="shared" si="2"/>
        <v>0</v>
      </c>
      <c r="H30">
        <f t="shared" si="2"/>
        <v>0</v>
      </c>
      <c r="I30">
        <f t="shared" si="2"/>
        <v>0</v>
      </c>
    </row>
    <row r="31" spans="1:37">
      <c r="A31" s="9" t="s">
        <v>135</v>
      </c>
      <c r="B31" s="10" t="s">
        <v>136</v>
      </c>
      <c r="D31">
        <f t="shared" si="1"/>
        <v>0</v>
      </c>
      <c r="E31">
        <f t="shared" ref="E31:I33" si="4">SUMIFS($L31:$AP31,$L$1:$AP$1,E$1)</f>
        <v>0</v>
      </c>
      <c r="F31">
        <f t="shared" si="4"/>
        <v>0</v>
      </c>
      <c r="G31">
        <f t="shared" si="4"/>
        <v>0</v>
      </c>
      <c r="H31">
        <f t="shared" si="4"/>
        <v>0</v>
      </c>
      <c r="I31">
        <f t="shared" si="4"/>
        <v>0</v>
      </c>
    </row>
    <row r="32" spans="1:37">
      <c r="A32" s="9" t="s">
        <v>137</v>
      </c>
      <c r="B32" s="10" t="s">
        <v>138</v>
      </c>
      <c r="D32">
        <f t="shared" si="1"/>
        <v>0</v>
      </c>
      <c r="E32">
        <f t="shared" si="4"/>
        <v>0</v>
      </c>
      <c r="F32">
        <f t="shared" si="4"/>
        <v>0</v>
      </c>
      <c r="G32">
        <f t="shared" si="4"/>
        <v>0</v>
      </c>
      <c r="H32">
        <f t="shared" si="4"/>
        <v>0</v>
      </c>
      <c r="I32">
        <f t="shared" si="4"/>
        <v>0</v>
      </c>
    </row>
    <row r="33" spans="1:9">
      <c r="A33" s="9" t="s">
        <v>139</v>
      </c>
      <c r="B33" s="10" t="s">
        <v>140</v>
      </c>
      <c r="D33">
        <f t="shared" si="1"/>
        <v>0</v>
      </c>
      <c r="E33">
        <f t="shared" si="4"/>
        <v>0</v>
      </c>
      <c r="F33">
        <f t="shared" si="4"/>
        <v>0</v>
      </c>
      <c r="G33">
        <f t="shared" si="4"/>
        <v>0</v>
      </c>
      <c r="H33">
        <f t="shared" si="4"/>
        <v>0</v>
      </c>
      <c r="I33">
        <f t="shared" si="4"/>
        <v>0</v>
      </c>
    </row>
    <row r="34" spans="1:9">
      <c r="A34" s="9"/>
      <c r="B34" s="10"/>
    </row>
    <row r="35" spans="1:9" s="19" customFormat="1">
      <c r="A35" s="20" t="s">
        <v>86</v>
      </c>
      <c r="B35" s="18" t="s">
        <v>104</v>
      </c>
      <c r="D35" s="19">
        <f t="shared" ref="D35:D36" si="5">SUM(E35:I35)</f>
        <v>0</v>
      </c>
      <c r="E35" s="19">
        <f t="shared" ref="E35:I36" si="6">SUMIFS($L35:$AP35,$L$1:$AP$1,E$1)</f>
        <v>0</v>
      </c>
      <c r="F35" s="19">
        <f t="shared" si="6"/>
        <v>0</v>
      </c>
      <c r="G35" s="19">
        <f t="shared" si="6"/>
        <v>0</v>
      </c>
      <c r="H35" s="19">
        <f t="shared" si="6"/>
        <v>0</v>
      </c>
      <c r="I35" s="19">
        <f t="shared" si="6"/>
        <v>0</v>
      </c>
    </row>
    <row r="36" spans="1:9">
      <c r="A36" s="9" t="s">
        <v>68</v>
      </c>
      <c r="B36" s="10" t="s">
        <v>19</v>
      </c>
      <c r="D36">
        <f t="shared" si="5"/>
        <v>0</v>
      </c>
      <c r="E36">
        <f t="shared" si="6"/>
        <v>0</v>
      </c>
      <c r="F36">
        <f t="shared" si="6"/>
        <v>0</v>
      </c>
      <c r="G36">
        <f t="shared" si="6"/>
        <v>0</v>
      </c>
      <c r="H36">
        <f t="shared" si="6"/>
        <v>0</v>
      </c>
      <c r="I36">
        <f t="shared" si="6"/>
        <v>0</v>
      </c>
    </row>
    <row r="37" spans="1:9">
      <c r="A37" s="9"/>
      <c r="B37" s="10"/>
    </row>
    <row r="38" spans="1:9">
      <c r="A38" s="9"/>
      <c r="B38" s="10"/>
    </row>
    <row r="39" spans="1:9" s="19" customFormat="1">
      <c r="A39" s="20" t="s">
        <v>141</v>
      </c>
      <c r="B39" s="18" t="s">
        <v>142</v>
      </c>
      <c r="D39" s="19">
        <f t="shared" ref="D39:D52" si="7">SUM(E39:I39)</f>
        <v>0</v>
      </c>
      <c r="E39" s="19">
        <f t="shared" ref="E39:I52" si="8">SUMIFS($L39:$AP39,$L$1:$AP$1,E$1)</f>
        <v>0</v>
      </c>
      <c r="F39" s="19">
        <f t="shared" si="8"/>
        <v>0</v>
      </c>
      <c r="G39" s="19">
        <f t="shared" si="8"/>
        <v>0</v>
      </c>
      <c r="H39" s="19">
        <f t="shared" si="8"/>
        <v>0</v>
      </c>
      <c r="I39" s="19">
        <f t="shared" si="8"/>
        <v>0</v>
      </c>
    </row>
    <row r="40" spans="1:9">
      <c r="A40" s="9" t="s">
        <v>143</v>
      </c>
      <c r="B40" s="10" t="s">
        <v>19</v>
      </c>
      <c r="D40">
        <f t="shared" si="7"/>
        <v>0</v>
      </c>
      <c r="E40">
        <f t="shared" si="8"/>
        <v>0</v>
      </c>
      <c r="F40">
        <f t="shared" si="8"/>
        <v>0</v>
      </c>
      <c r="G40">
        <f t="shared" si="8"/>
        <v>0</v>
      </c>
      <c r="H40">
        <f t="shared" si="8"/>
        <v>0</v>
      </c>
      <c r="I40">
        <f t="shared" si="8"/>
        <v>0</v>
      </c>
    </row>
    <row r="41" spans="1:9">
      <c r="A41" s="9" t="s">
        <v>144</v>
      </c>
      <c r="B41" s="10" t="s">
        <v>20</v>
      </c>
      <c r="D41">
        <f t="shared" si="7"/>
        <v>0</v>
      </c>
      <c r="E41">
        <f t="shared" si="8"/>
        <v>0</v>
      </c>
      <c r="F41">
        <f t="shared" si="8"/>
        <v>0</v>
      </c>
      <c r="G41">
        <f t="shared" si="8"/>
        <v>0</v>
      </c>
      <c r="H41">
        <f t="shared" si="8"/>
        <v>0</v>
      </c>
      <c r="I41">
        <f t="shared" si="8"/>
        <v>0</v>
      </c>
    </row>
    <row r="42" spans="1:9">
      <c r="A42" s="9" t="s">
        <v>145</v>
      </c>
      <c r="B42" s="10" t="s">
        <v>21</v>
      </c>
      <c r="D42">
        <f t="shared" si="7"/>
        <v>0</v>
      </c>
      <c r="E42">
        <f t="shared" si="8"/>
        <v>0</v>
      </c>
      <c r="F42">
        <f t="shared" si="8"/>
        <v>0</v>
      </c>
      <c r="G42">
        <f t="shared" si="8"/>
        <v>0</v>
      </c>
      <c r="H42">
        <f t="shared" si="8"/>
        <v>0</v>
      </c>
      <c r="I42">
        <f t="shared" si="8"/>
        <v>0</v>
      </c>
    </row>
    <row r="43" spans="1:9">
      <c r="A43" s="9" t="s">
        <v>146</v>
      </c>
      <c r="B43" s="10" t="s">
        <v>22</v>
      </c>
      <c r="D43">
        <f t="shared" si="7"/>
        <v>0</v>
      </c>
      <c r="E43">
        <f t="shared" si="8"/>
        <v>0</v>
      </c>
      <c r="F43">
        <f t="shared" si="8"/>
        <v>0</v>
      </c>
      <c r="G43">
        <f t="shared" si="8"/>
        <v>0</v>
      </c>
      <c r="H43">
        <f t="shared" si="8"/>
        <v>0</v>
      </c>
      <c r="I43">
        <f t="shared" si="8"/>
        <v>0</v>
      </c>
    </row>
    <row r="44" spans="1:9">
      <c r="A44" s="9" t="s">
        <v>147</v>
      </c>
      <c r="B44" s="10" t="s">
        <v>23</v>
      </c>
      <c r="D44">
        <f t="shared" si="7"/>
        <v>0</v>
      </c>
      <c r="E44">
        <f t="shared" si="8"/>
        <v>0</v>
      </c>
      <c r="F44">
        <f t="shared" si="8"/>
        <v>0</v>
      </c>
      <c r="G44">
        <f t="shared" si="8"/>
        <v>0</v>
      </c>
      <c r="H44">
        <f t="shared" si="8"/>
        <v>0</v>
      </c>
      <c r="I44">
        <f t="shared" si="8"/>
        <v>0</v>
      </c>
    </row>
    <row r="45" spans="1:9">
      <c r="A45" s="9" t="s">
        <v>148</v>
      </c>
      <c r="B45" s="10" t="s">
        <v>24</v>
      </c>
      <c r="D45">
        <f t="shared" si="7"/>
        <v>0</v>
      </c>
      <c r="E45">
        <f t="shared" si="8"/>
        <v>0</v>
      </c>
      <c r="F45">
        <f t="shared" si="8"/>
        <v>0</v>
      </c>
      <c r="G45">
        <f t="shared" si="8"/>
        <v>0</v>
      </c>
      <c r="H45">
        <f t="shared" si="8"/>
        <v>0</v>
      </c>
      <c r="I45">
        <f t="shared" si="8"/>
        <v>0</v>
      </c>
    </row>
    <row r="46" spans="1:9">
      <c r="A46" s="9" t="s">
        <v>149</v>
      </c>
      <c r="B46" s="10" t="s">
        <v>25</v>
      </c>
      <c r="D46">
        <f t="shared" si="7"/>
        <v>0</v>
      </c>
      <c r="E46">
        <f t="shared" si="8"/>
        <v>0</v>
      </c>
      <c r="F46">
        <f t="shared" si="8"/>
        <v>0</v>
      </c>
      <c r="G46">
        <f t="shared" si="8"/>
        <v>0</v>
      </c>
      <c r="H46">
        <f t="shared" si="8"/>
        <v>0</v>
      </c>
      <c r="I46">
        <f t="shared" si="8"/>
        <v>0</v>
      </c>
    </row>
    <row r="47" spans="1:9">
      <c r="A47" s="9" t="s">
        <v>150</v>
      </c>
      <c r="B47" s="10" t="s">
        <v>26</v>
      </c>
      <c r="D47">
        <f t="shared" si="7"/>
        <v>0</v>
      </c>
      <c r="E47">
        <f t="shared" si="8"/>
        <v>0</v>
      </c>
      <c r="F47">
        <f t="shared" si="8"/>
        <v>0</v>
      </c>
      <c r="G47">
        <f t="shared" si="8"/>
        <v>0</v>
      </c>
      <c r="H47">
        <f t="shared" si="8"/>
        <v>0</v>
      </c>
      <c r="I47">
        <f t="shared" si="8"/>
        <v>0</v>
      </c>
    </row>
    <row r="48" spans="1:9">
      <c r="A48" s="9" t="s">
        <v>151</v>
      </c>
      <c r="B48" s="10" t="s">
        <v>27</v>
      </c>
      <c r="D48">
        <f t="shared" si="7"/>
        <v>0</v>
      </c>
      <c r="E48">
        <f t="shared" si="8"/>
        <v>0</v>
      </c>
      <c r="F48">
        <f t="shared" si="8"/>
        <v>0</v>
      </c>
      <c r="G48">
        <f t="shared" si="8"/>
        <v>0</v>
      </c>
      <c r="H48">
        <f t="shared" si="8"/>
        <v>0</v>
      </c>
      <c r="I48">
        <f t="shared" si="8"/>
        <v>0</v>
      </c>
    </row>
    <row r="49" spans="1:9">
      <c r="A49" s="9" t="s">
        <v>152</v>
      </c>
      <c r="B49" s="10" t="s">
        <v>28</v>
      </c>
      <c r="D49">
        <f t="shared" si="7"/>
        <v>0</v>
      </c>
      <c r="E49">
        <f t="shared" si="8"/>
        <v>0</v>
      </c>
      <c r="F49">
        <f t="shared" si="8"/>
        <v>0</v>
      </c>
      <c r="G49">
        <f t="shared" si="8"/>
        <v>0</v>
      </c>
      <c r="H49">
        <f t="shared" si="8"/>
        <v>0</v>
      </c>
      <c r="I49">
        <f t="shared" si="8"/>
        <v>0</v>
      </c>
    </row>
    <row r="50" spans="1:9">
      <c r="A50" s="9" t="s">
        <v>153</v>
      </c>
      <c r="B50" s="10" t="s">
        <v>29</v>
      </c>
      <c r="D50">
        <f t="shared" si="7"/>
        <v>0</v>
      </c>
      <c r="E50">
        <f t="shared" si="8"/>
        <v>0</v>
      </c>
      <c r="F50">
        <f t="shared" si="8"/>
        <v>0</v>
      </c>
      <c r="G50">
        <f t="shared" si="8"/>
        <v>0</v>
      </c>
      <c r="H50">
        <f t="shared" si="8"/>
        <v>0</v>
      </c>
      <c r="I50">
        <f t="shared" si="8"/>
        <v>0</v>
      </c>
    </row>
    <row r="51" spans="1:9">
      <c r="A51" s="9" t="s">
        <v>154</v>
      </c>
      <c r="B51" s="10" t="s">
        <v>30</v>
      </c>
      <c r="D51">
        <f t="shared" si="7"/>
        <v>0</v>
      </c>
      <c r="E51">
        <f t="shared" si="8"/>
        <v>0</v>
      </c>
      <c r="F51">
        <f t="shared" si="8"/>
        <v>0</v>
      </c>
      <c r="G51">
        <f t="shared" si="8"/>
        <v>0</v>
      </c>
      <c r="H51">
        <f t="shared" si="8"/>
        <v>0</v>
      </c>
      <c r="I51">
        <f t="shared" si="8"/>
        <v>0</v>
      </c>
    </row>
    <row r="52" spans="1:9">
      <c r="A52" s="9" t="s">
        <v>155</v>
      </c>
      <c r="B52" s="10" t="s">
        <v>31</v>
      </c>
      <c r="D52">
        <f t="shared" si="7"/>
        <v>0</v>
      </c>
      <c r="E52">
        <f t="shared" si="8"/>
        <v>0</v>
      </c>
      <c r="F52">
        <f t="shared" si="8"/>
        <v>0</v>
      </c>
      <c r="G52">
        <f t="shared" si="8"/>
        <v>0</v>
      </c>
      <c r="H52">
        <f t="shared" si="8"/>
        <v>0</v>
      </c>
      <c r="I52">
        <f t="shared" si="8"/>
        <v>0</v>
      </c>
    </row>
    <row r="53" spans="1:9">
      <c r="A53" s="9"/>
      <c r="B53" s="10"/>
    </row>
    <row r="54" spans="1:9">
      <c r="A54" s="9"/>
      <c r="B54" s="10"/>
    </row>
    <row r="55" spans="1:9">
      <c r="A55" s="9"/>
      <c r="B55" s="10"/>
    </row>
    <row r="56" spans="1:9">
      <c r="A56" s="9"/>
      <c r="B56" s="10"/>
    </row>
    <row r="57" spans="1:9" s="17" customFormat="1">
      <c r="A57" s="15"/>
      <c r="B57" s="16"/>
    </row>
  </sheetData>
  <mergeCells count="3">
    <mergeCell ref="A1:A2"/>
    <mergeCell ref="B1:B2"/>
    <mergeCell ref="D1:D2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CF Comparasi</vt:lpstr>
      <vt:lpstr>Cash Out-Mei 25</vt:lpstr>
      <vt:lpstr>Cash Out-Apr 25</vt:lpstr>
      <vt:lpstr>Cash Out-Mar 25</vt:lpstr>
      <vt:lpstr>Cash Out-Feb 25</vt:lpstr>
      <vt:lpstr>Cash In-Jun 25</vt:lpstr>
      <vt:lpstr>Cash In-Mar 25</vt:lpstr>
      <vt:lpstr>Cash In-Feb 25</vt:lpstr>
      <vt:lpstr>Panduan</vt:lpstr>
      <vt:lpstr>CF YTD 2025</vt:lpstr>
      <vt:lpstr>Cash Out-Jul 25</vt:lpstr>
      <vt:lpstr>Cash Out-Agu 25</vt:lpstr>
      <vt:lpstr>Cash Out-Sep 25</vt:lpstr>
      <vt:lpstr>Cash Out-Okt 25</vt:lpstr>
      <vt:lpstr>Cash Out-Nov 25</vt:lpstr>
      <vt:lpstr>Cash Out-Des 25</vt:lpstr>
      <vt:lpstr>Cash In-Jan 25</vt:lpstr>
      <vt:lpstr>Cash In-Des 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2025-07-09T03:15:36Z</dcterms:created>
  <dcterms:modified xsi:type="dcterms:W3CDTF">2025-10-28T07:42:31Z</dcterms:modified>
</cp:coreProperties>
</file>