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rizal\Downloads\Latihan Excel\"/>
    </mc:Choice>
  </mc:AlternateContent>
  <xr:revisionPtr revIDLastSave="0" documentId="13_ncr:1_{6B8F317B-F38F-469C-8047-6822BEB7E69D}" xr6:coauthVersionLast="47" xr6:coauthVersionMax="47" xr10:uidLastSave="{00000000-0000-0000-0000-000000000000}"/>
  <bookViews>
    <workbookView xWindow="-110" yWindow="-110" windowWidth="19420" windowHeight="10300" xr2:uid="{36FF5B1B-A4BC-4718-865A-976E52476787}"/>
  </bookViews>
  <sheets>
    <sheet name="Cleaning Data" sheetId="2" r:id="rId1"/>
    <sheet name="Analisa" sheetId="1" r:id="rId2"/>
    <sheet name="Dashboard" sheetId="3" r:id="rId3"/>
  </sheets>
  <definedNames>
    <definedName name="ExternalData_1" localSheetId="0" hidden="1">'Cleaning Data'!$A$1:$N$701</definedName>
    <definedName name="Slicer_Bulan__Teks">#N/A</definedName>
    <definedName name="Slicer_Channel_Penjualan">#N/A</definedName>
    <definedName name="Slicer_Kategori_Produk">#N/A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c r="C23" i="1"/>
  <c r="R701" i="2"/>
  <c r="Q701" i="2"/>
  <c r="P701" i="2"/>
  <c r="O701" i="2"/>
  <c r="O701" i="2" a="1"/>
  <c r="L701" i="2"/>
  <c r="L701" i="2" a="1"/>
  <c r="D701" i="2"/>
  <c r="C701" i="2"/>
  <c r="R700" i="2"/>
  <c r="Q700" i="2"/>
  <c r="P700" i="2"/>
  <c r="O700" i="2"/>
  <c r="O700" i="2" a="1"/>
  <c r="L700" i="2"/>
  <c r="L700" i="2" a="1"/>
  <c r="D700" i="2"/>
  <c r="C700" i="2"/>
  <c r="R699" i="2"/>
  <c r="Q699" i="2"/>
  <c r="P699" i="2"/>
  <c r="O699" i="2"/>
  <c r="O699" i="2" a="1"/>
  <c r="L699" i="2"/>
  <c r="L699" i="2" a="1"/>
  <c r="D699" i="2"/>
  <c r="C699" i="2"/>
  <c r="R698" i="2"/>
  <c r="Q698" i="2"/>
  <c r="P698" i="2"/>
  <c r="O698" i="2"/>
  <c r="O698" i="2" a="1"/>
  <c r="L698" i="2"/>
  <c r="L698" i="2" a="1"/>
  <c r="D698" i="2"/>
  <c r="C698" i="2"/>
  <c r="R697" i="2"/>
  <c r="Q697" i="2"/>
  <c r="P697" i="2"/>
  <c r="O697" i="2"/>
  <c r="O697" i="2" a="1"/>
  <c r="L697" i="2"/>
  <c r="L697" i="2" a="1"/>
  <c r="D697" i="2"/>
  <c r="C697" i="2"/>
  <c r="R696" i="2"/>
  <c r="Q696" i="2"/>
  <c r="P696" i="2"/>
  <c r="O696" i="2"/>
  <c r="O696" i="2" a="1"/>
  <c r="L696" i="2"/>
  <c r="L696" i="2" a="1"/>
  <c r="D696" i="2"/>
  <c r="C696" i="2"/>
  <c r="R695" i="2"/>
  <c r="Q695" i="2"/>
  <c r="P695" i="2"/>
  <c r="O695" i="2"/>
  <c r="O695" i="2" a="1"/>
  <c r="L695" i="2"/>
  <c r="L695" i="2" a="1"/>
  <c r="D695" i="2"/>
  <c r="C695" i="2"/>
  <c r="R694" i="2"/>
  <c r="Q694" i="2"/>
  <c r="P694" i="2"/>
  <c r="O694" i="2"/>
  <c r="O694" i="2" a="1"/>
  <c r="L694" i="2"/>
  <c r="L694" i="2" a="1"/>
  <c r="D694" i="2"/>
  <c r="C694" i="2"/>
  <c r="R693" i="2"/>
  <c r="Q693" i="2"/>
  <c r="P693" i="2"/>
  <c r="O693" i="2"/>
  <c r="O693" i="2" a="1"/>
  <c r="L693" i="2"/>
  <c r="L693" i="2" a="1"/>
  <c r="D693" i="2"/>
  <c r="C693" i="2"/>
  <c r="R692" i="2"/>
  <c r="Q692" i="2"/>
  <c r="P692" i="2"/>
  <c r="O692" i="2"/>
  <c r="O692" i="2" a="1"/>
  <c r="L692" i="2"/>
  <c r="L692" i="2" a="1"/>
  <c r="D692" i="2"/>
  <c r="C692" i="2"/>
  <c r="R691" i="2"/>
  <c r="Q691" i="2"/>
  <c r="P691" i="2"/>
  <c r="O691" i="2"/>
  <c r="O691" i="2" a="1"/>
  <c r="L691" i="2"/>
  <c r="L691" i="2" a="1"/>
  <c r="D691" i="2"/>
  <c r="C691" i="2"/>
  <c r="R690" i="2"/>
  <c r="Q690" i="2"/>
  <c r="P690" i="2"/>
  <c r="O690" i="2"/>
  <c r="O690" i="2" a="1"/>
  <c r="L690" i="2"/>
  <c r="L690" i="2" a="1"/>
  <c r="D690" i="2"/>
  <c r="C690" i="2"/>
  <c r="R689" i="2"/>
  <c r="Q689" i="2"/>
  <c r="P689" i="2"/>
  <c r="O689" i="2"/>
  <c r="O689" i="2" a="1"/>
  <c r="L689" i="2"/>
  <c r="L689" i="2" a="1"/>
  <c r="D689" i="2"/>
  <c r="C689" i="2"/>
  <c r="R688" i="2"/>
  <c r="Q688" i="2"/>
  <c r="P688" i="2"/>
  <c r="O688" i="2"/>
  <c r="O688" i="2" a="1"/>
  <c r="L688" i="2"/>
  <c r="L688" i="2" a="1"/>
  <c r="D688" i="2"/>
  <c r="C688" i="2"/>
  <c r="R687" i="2"/>
  <c r="Q687" i="2"/>
  <c r="P687" i="2"/>
  <c r="O687" i="2"/>
  <c r="O687" i="2" a="1"/>
  <c r="L687" i="2"/>
  <c r="L687" i="2" a="1"/>
  <c r="D687" i="2"/>
  <c r="C687" i="2"/>
  <c r="R686" i="2"/>
  <c r="Q686" i="2"/>
  <c r="P686" i="2"/>
  <c r="O686" i="2"/>
  <c r="O686" i="2" a="1"/>
  <c r="L686" i="2"/>
  <c r="L686" i="2" a="1"/>
  <c r="D686" i="2"/>
  <c r="C686" i="2"/>
  <c r="R685" i="2"/>
  <c r="Q685" i="2"/>
  <c r="P685" i="2"/>
  <c r="O685" i="2"/>
  <c r="O685" i="2" a="1"/>
  <c r="L685" i="2"/>
  <c r="L685" i="2" a="1"/>
  <c r="D685" i="2"/>
  <c r="C685" i="2"/>
  <c r="R684" i="2"/>
  <c r="Q684" i="2"/>
  <c r="P684" i="2"/>
  <c r="O684" i="2"/>
  <c r="O684" i="2" a="1"/>
  <c r="L684" i="2"/>
  <c r="L684" i="2" a="1"/>
  <c r="D684" i="2"/>
  <c r="C684" i="2"/>
  <c r="R683" i="2"/>
  <c r="Q683" i="2"/>
  <c r="P683" i="2"/>
  <c r="O683" i="2"/>
  <c r="O683" i="2" a="1"/>
  <c r="L683" i="2"/>
  <c r="L683" i="2" a="1"/>
  <c r="D683" i="2"/>
  <c r="C683" i="2"/>
  <c r="R682" i="2"/>
  <c r="Q682" i="2"/>
  <c r="P682" i="2"/>
  <c r="O682" i="2"/>
  <c r="O682" i="2" a="1"/>
  <c r="L682" i="2"/>
  <c r="L682" i="2" a="1"/>
  <c r="D682" i="2"/>
  <c r="C682" i="2"/>
  <c r="R681" i="2"/>
  <c r="Q681" i="2"/>
  <c r="P681" i="2"/>
  <c r="O681" i="2"/>
  <c r="O681" i="2" a="1"/>
  <c r="L681" i="2"/>
  <c r="L681" i="2" a="1"/>
  <c r="D681" i="2"/>
  <c r="C681" i="2"/>
  <c r="R680" i="2"/>
  <c r="Q680" i="2"/>
  <c r="P680" i="2"/>
  <c r="O680" i="2"/>
  <c r="O680" i="2" a="1"/>
  <c r="L680" i="2"/>
  <c r="L680" i="2" a="1"/>
  <c r="D680" i="2"/>
  <c r="C680" i="2"/>
  <c r="R679" i="2"/>
  <c r="Q679" i="2"/>
  <c r="P679" i="2"/>
  <c r="O679" i="2"/>
  <c r="O679" i="2" a="1"/>
  <c r="L679" i="2"/>
  <c r="L679" i="2" a="1"/>
  <c r="D679" i="2"/>
  <c r="C679" i="2"/>
  <c r="R678" i="2"/>
  <c r="Q678" i="2"/>
  <c r="P678" i="2"/>
  <c r="O678" i="2"/>
  <c r="O678" i="2" a="1"/>
  <c r="L678" i="2"/>
  <c r="L678" i="2" a="1"/>
  <c r="D678" i="2"/>
  <c r="C678" i="2"/>
  <c r="R677" i="2"/>
  <c r="Q677" i="2"/>
  <c r="P677" i="2"/>
  <c r="O677" i="2"/>
  <c r="O677" i="2" a="1"/>
  <c r="L677" i="2"/>
  <c r="L677" i="2" a="1"/>
  <c r="D677" i="2"/>
  <c r="C677" i="2"/>
  <c r="R676" i="2"/>
  <c r="Q676" i="2"/>
  <c r="P676" i="2"/>
  <c r="O676" i="2"/>
  <c r="O676" i="2" a="1"/>
  <c r="L676" i="2"/>
  <c r="L676" i="2" a="1"/>
  <c r="D676" i="2"/>
  <c r="C676" i="2"/>
  <c r="R675" i="2"/>
  <c r="Q675" i="2"/>
  <c r="P675" i="2"/>
  <c r="O675" i="2"/>
  <c r="O675" i="2" a="1"/>
  <c r="L675" i="2"/>
  <c r="L675" i="2" a="1"/>
  <c r="D675" i="2"/>
  <c r="C675" i="2"/>
  <c r="R674" i="2"/>
  <c r="Q674" i="2"/>
  <c r="P674" i="2"/>
  <c r="O674" i="2"/>
  <c r="O674" i="2" a="1"/>
  <c r="L674" i="2"/>
  <c r="L674" i="2" a="1"/>
  <c r="D674" i="2"/>
  <c r="C674" i="2"/>
  <c r="R673" i="2"/>
  <c r="Q673" i="2"/>
  <c r="P673" i="2"/>
  <c r="O673" i="2"/>
  <c r="O673" i="2" a="1"/>
  <c r="L673" i="2"/>
  <c r="L673" i="2" a="1"/>
  <c r="D673" i="2"/>
  <c r="C673" i="2"/>
  <c r="R672" i="2"/>
  <c r="Q672" i="2"/>
  <c r="P672" i="2"/>
  <c r="O672" i="2"/>
  <c r="O672" i="2" a="1"/>
  <c r="L672" i="2"/>
  <c r="L672" i="2" a="1"/>
  <c r="D672" i="2"/>
  <c r="C672" i="2"/>
  <c r="R671" i="2"/>
  <c r="Q671" i="2"/>
  <c r="P671" i="2"/>
  <c r="O671" i="2"/>
  <c r="O671" i="2" a="1"/>
  <c r="L671" i="2"/>
  <c r="L671" i="2" a="1"/>
  <c r="D671" i="2"/>
  <c r="C671" i="2"/>
  <c r="R670" i="2"/>
  <c r="Q670" i="2"/>
  <c r="P670" i="2"/>
  <c r="O670" i="2"/>
  <c r="O670" i="2" a="1"/>
  <c r="L670" i="2"/>
  <c r="L670" i="2" a="1"/>
  <c r="D670" i="2"/>
  <c r="C670" i="2"/>
  <c r="R669" i="2"/>
  <c r="Q669" i="2"/>
  <c r="P669" i="2"/>
  <c r="O669" i="2"/>
  <c r="O669" i="2" a="1"/>
  <c r="L669" i="2"/>
  <c r="L669" i="2" a="1"/>
  <c r="D669" i="2"/>
  <c r="C669" i="2"/>
  <c r="R668" i="2"/>
  <c r="Q668" i="2"/>
  <c r="P668" i="2"/>
  <c r="O668" i="2"/>
  <c r="O668" i="2" a="1"/>
  <c r="L668" i="2"/>
  <c r="L668" i="2" a="1"/>
  <c r="D668" i="2"/>
  <c r="C668" i="2"/>
  <c r="R667" i="2"/>
  <c r="Q667" i="2"/>
  <c r="P667" i="2"/>
  <c r="O667" i="2"/>
  <c r="O667" i="2" a="1"/>
  <c r="L667" i="2"/>
  <c r="L667" i="2" a="1"/>
  <c r="D667" i="2"/>
  <c r="C667" i="2"/>
  <c r="R666" i="2"/>
  <c r="Q666" i="2"/>
  <c r="P666" i="2"/>
  <c r="O666" i="2"/>
  <c r="O666" i="2" a="1"/>
  <c r="L666" i="2"/>
  <c r="L666" i="2" a="1"/>
  <c r="D666" i="2"/>
  <c r="C666" i="2"/>
  <c r="R665" i="2"/>
  <c r="Q665" i="2"/>
  <c r="P665" i="2"/>
  <c r="O665" i="2"/>
  <c r="O665" i="2" a="1"/>
  <c r="L665" i="2"/>
  <c r="L665" i="2" a="1"/>
  <c r="D665" i="2"/>
  <c r="C665" i="2"/>
  <c r="R664" i="2"/>
  <c r="Q664" i="2"/>
  <c r="P664" i="2"/>
  <c r="O664" i="2"/>
  <c r="O664" i="2" a="1"/>
  <c r="L664" i="2"/>
  <c r="L664" i="2" a="1"/>
  <c r="D664" i="2"/>
  <c r="C664" i="2"/>
  <c r="R663" i="2"/>
  <c r="Q663" i="2"/>
  <c r="P663" i="2"/>
  <c r="O663" i="2"/>
  <c r="O663" i="2" a="1"/>
  <c r="L663" i="2"/>
  <c r="L663" i="2" a="1"/>
  <c r="D663" i="2"/>
  <c r="C663" i="2"/>
  <c r="R662" i="2"/>
  <c r="Q662" i="2"/>
  <c r="P662" i="2"/>
  <c r="O662" i="2"/>
  <c r="O662" i="2" a="1"/>
  <c r="L662" i="2"/>
  <c r="L662" i="2" a="1"/>
  <c r="D662" i="2"/>
  <c r="C662" i="2"/>
  <c r="R661" i="2"/>
  <c r="Q661" i="2"/>
  <c r="P661" i="2"/>
  <c r="O661" i="2"/>
  <c r="O661" i="2" a="1"/>
  <c r="L661" i="2"/>
  <c r="L661" i="2" a="1"/>
  <c r="D661" i="2"/>
  <c r="C661" i="2"/>
  <c r="R660" i="2"/>
  <c r="Q660" i="2"/>
  <c r="P660" i="2"/>
  <c r="O660" i="2"/>
  <c r="O660" i="2" a="1"/>
  <c r="L660" i="2"/>
  <c r="L660" i="2" a="1"/>
  <c r="D660" i="2"/>
  <c r="C660" i="2"/>
  <c r="R659" i="2"/>
  <c r="Q659" i="2"/>
  <c r="P659" i="2"/>
  <c r="O659" i="2"/>
  <c r="O659" i="2" a="1"/>
  <c r="L659" i="2"/>
  <c r="L659" i="2" a="1"/>
  <c r="D659" i="2"/>
  <c r="C659" i="2"/>
  <c r="R658" i="2"/>
  <c r="Q658" i="2"/>
  <c r="P658" i="2"/>
  <c r="O658" i="2"/>
  <c r="O658" i="2" a="1"/>
  <c r="L658" i="2"/>
  <c r="L658" i="2" a="1"/>
  <c r="D658" i="2"/>
  <c r="C658" i="2"/>
  <c r="R657" i="2"/>
  <c r="Q657" i="2"/>
  <c r="P657" i="2"/>
  <c r="O657" i="2"/>
  <c r="O657" i="2" a="1"/>
  <c r="L657" i="2"/>
  <c r="L657" i="2" a="1"/>
  <c r="D657" i="2"/>
  <c r="C657" i="2"/>
  <c r="R656" i="2"/>
  <c r="Q656" i="2"/>
  <c r="P656" i="2"/>
  <c r="O656" i="2"/>
  <c r="O656" i="2" a="1"/>
  <c r="L656" i="2"/>
  <c r="L656" i="2" a="1"/>
  <c r="D656" i="2"/>
  <c r="C656" i="2"/>
  <c r="R655" i="2"/>
  <c r="Q655" i="2"/>
  <c r="P655" i="2"/>
  <c r="O655" i="2"/>
  <c r="O655" i="2" a="1"/>
  <c r="L655" i="2"/>
  <c r="L655" i="2" a="1"/>
  <c r="D655" i="2"/>
  <c r="C655" i="2"/>
  <c r="R654" i="2"/>
  <c r="Q654" i="2"/>
  <c r="P654" i="2"/>
  <c r="O654" i="2"/>
  <c r="O654" i="2" a="1"/>
  <c r="L654" i="2"/>
  <c r="L654" i="2" a="1"/>
  <c r="D654" i="2"/>
  <c r="C654" i="2"/>
  <c r="R653" i="2"/>
  <c r="Q653" i="2"/>
  <c r="P653" i="2"/>
  <c r="O653" i="2"/>
  <c r="O653" i="2" a="1"/>
  <c r="L653" i="2"/>
  <c r="L653" i="2" a="1"/>
  <c r="D653" i="2"/>
  <c r="C653" i="2"/>
  <c r="R652" i="2"/>
  <c r="Q652" i="2"/>
  <c r="P652" i="2"/>
  <c r="O652" i="2"/>
  <c r="O652" i="2" a="1"/>
  <c r="L652" i="2"/>
  <c r="L652" i="2" a="1"/>
  <c r="D652" i="2"/>
  <c r="C652" i="2"/>
  <c r="R651" i="2"/>
  <c r="Q651" i="2"/>
  <c r="P651" i="2"/>
  <c r="O651" i="2"/>
  <c r="O651" i="2" a="1"/>
  <c r="L651" i="2"/>
  <c r="L651" i="2" a="1"/>
  <c r="D651" i="2"/>
  <c r="C651" i="2"/>
  <c r="R650" i="2"/>
  <c r="Q650" i="2"/>
  <c r="P650" i="2"/>
  <c r="O650" i="2"/>
  <c r="O650" i="2" a="1"/>
  <c r="L650" i="2"/>
  <c r="L650" i="2" a="1"/>
  <c r="D650" i="2"/>
  <c r="C650" i="2"/>
  <c r="R649" i="2"/>
  <c r="Q649" i="2"/>
  <c r="P649" i="2"/>
  <c r="O649" i="2"/>
  <c r="O649" i="2" a="1"/>
  <c r="L649" i="2"/>
  <c r="L649" i="2" a="1"/>
  <c r="D649" i="2"/>
  <c r="C649" i="2"/>
  <c r="R648" i="2"/>
  <c r="Q648" i="2"/>
  <c r="P648" i="2"/>
  <c r="O648" i="2"/>
  <c r="O648" i="2" a="1"/>
  <c r="L648" i="2"/>
  <c r="L648" i="2" a="1"/>
  <c r="D648" i="2"/>
  <c r="C648" i="2"/>
  <c r="R647" i="2"/>
  <c r="Q647" i="2"/>
  <c r="P647" i="2"/>
  <c r="O647" i="2"/>
  <c r="O647" i="2" a="1"/>
  <c r="L647" i="2"/>
  <c r="L647" i="2" a="1"/>
  <c r="D647" i="2"/>
  <c r="C647" i="2"/>
  <c r="R646" i="2"/>
  <c r="Q646" i="2"/>
  <c r="P646" i="2"/>
  <c r="O646" i="2"/>
  <c r="O646" i="2" a="1"/>
  <c r="L646" i="2"/>
  <c r="L646" i="2" a="1"/>
  <c r="D646" i="2"/>
  <c r="C646" i="2"/>
  <c r="R645" i="2"/>
  <c r="Q645" i="2"/>
  <c r="P645" i="2"/>
  <c r="O645" i="2"/>
  <c r="O645" i="2" a="1"/>
  <c r="L645" i="2"/>
  <c r="L645" i="2" a="1"/>
  <c r="D645" i="2"/>
  <c r="C645" i="2"/>
  <c r="R644" i="2"/>
  <c r="Q644" i="2"/>
  <c r="P644" i="2"/>
  <c r="O644" i="2"/>
  <c r="O644" i="2" a="1"/>
  <c r="L644" i="2"/>
  <c r="L644" i="2" a="1"/>
  <c r="D644" i="2"/>
  <c r="C644" i="2"/>
  <c r="R643" i="2"/>
  <c r="Q643" i="2"/>
  <c r="P643" i="2"/>
  <c r="O643" i="2"/>
  <c r="O643" i="2" a="1"/>
  <c r="L643" i="2"/>
  <c r="L643" i="2" a="1"/>
  <c r="D643" i="2"/>
  <c r="C643" i="2"/>
  <c r="R642" i="2"/>
  <c r="Q642" i="2"/>
  <c r="P642" i="2"/>
  <c r="O642" i="2"/>
  <c r="O642" i="2" a="1"/>
  <c r="L642" i="2"/>
  <c r="L642" i="2" a="1"/>
  <c r="D642" i="2"/>
  <c r="C642" i="2"/>
  <c r="R641" i="2"/>
  <c r="Q641" i="2"/>
  <c r="P641" i="2"/>
  <c r="O641" i="2"/>
  <c r="O641" i="2" a="1"/>
  <c r="L641" i="2"/>
  <c r="L641" i="2" a="1"/>
  <c r="D641" i="2"/>
  <c r="C641" i="2"/>
  <c r="R640" i="2"/>
  <c r="Q640" i="2"/>
  <c r="P640" i="2"/>
  <c r="O640" i="2"/>
  <c r="O640" i="2" a="1"/>
  <c r="L640" i="2"/>
  <c r="L640" i="2" a="1"/>
  <c r="D640" i="2"/>
  <c r="C640" i="2"/>
  <c r="R639" i="2"/>
  <c r="Q639" i="2"/>
  <c r="P639" i="2"/>
  <c r="O639" i="2"/>
  <c r="O639" i="2" a="1"/>
  <c r="L639" i="2"/>
  <c r="L639" i="2" a="1"/>
  <c r="D639" i="2"/>
  <c r="C639" i="2"/>
  <c r="R638" i="2"/>
  <c r="Q638" i="2"/>
  <c r="P638" i="2"/>
  <c r="O638" i="2"/>
  <c r="O638" i="2" a="1"/>
  <c r="L638" i="2"/>
  <c r="L638" i="2" a="1"/>
  <c r="D638" i="2"/>
  <c r="C638" i="2"/>
  <c r="R637" i="2"/>
  <c r="Q637" i="2"/>
  <c r="P637" i="2"/>
  <c r="O637" i="2"/>
  <c r="O637" i="2" a="1"/>
  <c r="L637" i="2"/>
  <c r="L637" i="2" a="1"/>
  <c r="D637" i="2"/>
  <c r="C637" i="2"/>
  <c r="R636" i="2"/>
  <c r="Q636" i="2"/>
  <c r="P636" i="2"/>
  <c r="O636" i="2"/>
  <c r="O636" i="2" a="1"/>
  <c r="L636" i="2"/>
  <c r="L636" i="2" a="1"/>
  <c r="D636" i="2"/>
  <c r="C636" i="2"/>
  <c r="R635" i="2"/>
  <c r="Q635" i="2"/>
  <c r="P635" i="2"/>
  <c r="O635" i="2"/>
  <c r="O635" i="2" a="1"/>
  <c r="L635" i="2"/>
  <c r="L635" i="2" a="1"/>
  <c r="D635" i="2"/>
  <c r="C635" i="2"/>
  <c r="R634" i="2"/>
  <c r="Q634" i="2"/>
  <c r="P634" i="2"/>
  <c r="O634" i="2"/>
  <c r="O634" i="2" a="1"/>
  <c r="L634" i="2"/>
  <c r="L634" i="2" a="1"/>
  <c r="D634" i="2"/>
  <c r="C634" i="2"/>
  <c r="R633" i="2"/>
  <c r="Q633" i="2"/>
  <c r="P633" i="2"/>
  <c r="O633" i="2"/>
  <c r="O633" i="2" a="1"/>
  <c r="L633" i="2"/>
  <c r="L633" i="2" a="1"/>
  <c r="D633" i="2"/>
  <c r="C633" i="2"/>
  <c r="R632" i="2"/>
  <c r="Q632" i="2"/>
  <c r="P632" i="2"/>
  <c r="O632" i="2"/>
  <c r="O632" i="2" a="1"/>
  <c r="L632" i="2"/>
  <c r="L632" i="2" a="1"/>
  <c r="D632" i="2"/>
  <c r="C632" i="2"/>
  <c r="R631" i="2"/>
  <c r="Q631" i="2"/>
  <c r="P631" i="2"/>
  <c r="O631" i="2"/>
  <c r="O631" i="2" a="1"/>
  <c r="L631" i="2"/>
  <c r="L631" i="2" a="1"/>
  <c r="D631" i="2"/>
  <c r="C631" i="2"/>
  <c r="R630" i="2"/>
  <c r="Q630" i="2"/>
  <c r="P630" i="2"/>
  <c r="O630" i="2"/>
  <c r="O630" i="2" a="1"/>
  <c r="L630" i="2"/>
  <c r="L630" i="2" a="1"/>
  <c r="D630" i="2"/>
  <c r="C630" i="2"/>
  <c r="R629" i="2"/>
  <c r="Q629" i="2"/>
  <c r="P629" i="2"/>
  <c r="O629" i="2"/>
  <c r="O629" i="2" a="1"/>
  <c r="L629" i="2"/>
  <c r="L629" i="2" a="1"/>
  <c r="D629" i="2"/>
  <c r="C629" i="2"/>
  <c r="R628" i="2"/>
  <c r="Q628" i="2"/>
  <c r="P628" i="2"/>
  <c r="O628" i="2"/>
  <c r="O628" i="2" a="1"/>
  <c r="L628" i="2"/>
  <c r="L628" i="2" a="1"/>
  <c r="D628" i="2"/>
  <c r="C628" i="2"/>
  <c r="R627" i="2"/>
  <c r="Q627" i="2"/>
  <c r="P627" i="2"/>
  <c r="O627" i="2"/>
  <c r="O627" i="2" a="1"/>
  <c r="L627" i="2"/>
  <c r="L627" i="2" a="1"/>
  <c r="D627" i="2"/>
  <c r="C627" i="2"/>
  <c r="R626" i="2"/>
  <c r="Q626" i="2"/>
  <c r="P626" i="2"/>
  <c r="O626" i="2"/>
  <c r="O626" i="2" a="1"/>
  <c r="L626" i="2"/>
  <c r="L626" i="2" a="1"/>
  <c r="D626" i="2"/>
  <c r="C626" i="2"/>
  <c r="R625" i="2"/>
  <c r="Q625" i="2"/>
  <c r="P625" i="2"/>
  <c r="O625" i="2"/>
  <c r="O625" i="2" a="1"/>
  <c r="L625" i="2"/>
  <c r="L625" i="2" a="1"/>
  <c r="D625" i="2"/>
  <c r="C625" i="2"/>
  <c r="R624" i="2"/>
  <c r="Q624" i="2"/>
  <c r="P624" i="2"/>
  <c r="O624" i="2"/>
  <c r="O624" i="2" a="1"/>
  <c r="L624" i="2"/>
  <c r="L624" i="2" a="1"/>
  <c r="D624" i="2"/>
  <c r="C624" i="2"/>
  <c r="R623" i="2"/>
  <c r="Q623" i="2"/>
  <c r="P623" i="2"/>
  <c r="O623" i="2"/>
  <c r="O623" i="2" a="1"/>
  <c r="L623" i="2"/>
  <c r="L623" i="2" a="1"/>
  <c r="D623" i="2"/>
  <c r="C623" i="2"/>
  <c r="R622" i="2"/>
  <c r="Q622" i="2"/>
  <c r="P622" i="2"/>
  <c r="O622" i="2"/>
  <c r="O622" i="2" a="1"/>
  <c r="L622" i="2"/>
  <c r="L622" i="2" a="1"/>
  <c r="D622" i="2"/>
  <c r="C622" i="2"/>
  <c r="R621" i="2"/>
  <c r="Q621" i="2"/>
  <c r="P621" i="2"/>
  <c r="O621" i="2"/>
  <c r="O621" i="2" a="1"/>
  <c r="L621" i="2"/>
  <c r="L621" i="2" a="1"/>
  <c r="D621" i="2"/>
  <c r="C621" i="2"/>
  <c r="R620" i="2"/>
  <c r="Q620" i="2"/>
  <c r="P620" i="2"/>
  <c r="O620" i="2"/>
  <c r="O620" i="2" a="1"/>
  <c r="L620" i="2"/>
  <c r="L620" i="2" a="1"/>
  <c r="D620" i="2"/>
  <c r="C620" i="2"/>
  <c r="R619" i="2"/>
  <c r="Q619" i="2"/>
  <c r="P619" i="2"/>
  <c r="O619" i="2"/>
  <c r="O619" i="2" a="1"/>
  <c r="L619" i="2"/>
  <c r="L619" i="2" a="1"/>
  <c r="D619" i="2"/>
  <c r="C619" i="2"/>
  <c r="R618" i="2"/>
  <c r="Q618" i="2"/>
  <c r="P618" i="2"/>
  <c r="O618" i="2"/>
  <c r="O618" i="2" a="1"/>
  <c r="L618" i="2"/>
  <c r="L618" i="2" a="1"/>
  <c r="D618" i="2"/>
  <c r="C618" i="2"/>
  <c r="R617" i="2"/>
  <c r="Q617" i="2"/>
  <c r="P617" i="2"/>
  <c r="O617" i="2"/>
  <c r="O617" i="2" a="1"/>
  <c r="L617" i="2"/>
  <c r="L617" i="2" a="1"/>
  <c r="D617" i="2"/>
  <c r="C617" i="2"/>
  <c r="R616" i="2"/>
  <c r="Q616" i="2"/>
  <c r="P616" i="2"/>
  <c r="O616" i="2"/>
  <c r="O616" i="2" a="1"/>
  <c r="L616" i="2"/>
  <c r="L616" i="2" a="1"/>
  <c r="D616" i="2"/>
  <c r="C616" i="2"/>
  <c r="R615" i="2"/>
  <c r="Q615" i="2"/>
  <c r="P615" i="2"/>
  <c r="O615" i="2"/>
  <c r="O615" i="2" a="1"/>
  <c r="L615" i="2"/>
  <c r="L615" i="2" a="1"/>
  <c r="D615" i="2"/>
  <c r="C615" i="2"/>
  <c r="R614" i="2"/>
  <c r="Q614" i="2"/>
  <c r="P614" i="2"/>
  <c r="O614" i="2"/>
  <c r="O614" i="2" a="1"/>
  <c r="L614" i="2"/>
  <c r="L614" i="2" a="1"/>
  <c r="D614" i="2"/>
  <c r="C614" i="2"/>
  <c r="R613" i="2"/>
  <c r="Q613" i="2"/>
  <c r="P613" i="2"/>
  <c r="O613" i="2"/>
  <c r="O613" i="2" a="1"/>
  <c r="L613" i="2"/>
  <c r="L613" i="2" a="1"/>
  <c r="D613" i="2"/>
  <c r="C613" i="2"/>
  <c r="R612" i="2"/>
  <c r="Q612" i="2"/>
  <c r="P612" i="2"/>
  <c r="O612" i="2"/>
  <c r="O612" i="2" a="1"/>
  <c r="L612" i="2"/>
  <c r="L612" i="2" a="1"/>
  <c r="D612" i="2"/>
  <c r="C612" i="2"/>
  <c r="R611" i="2"/>
  <c r="Q611" i="2"/>
  <c r="P611" i="2"/>
  <c r="O611" i="2"/>
  <c r="O611" i="2" a="1"/>
  <c r="L611" i="2"/>
  <c r="L611" i="2" a="1"/>
  <c r="D611" i="2"/>
  <c r="C611" i="2"/>
  <c r="R610" i="2"/>
  <c r="Q610" i="2"/>
  <c r="P610" i="2"/>
  <c r="O610" i="2"/>
  <c r="O610" i="2" a="1"/>
  <c r="L610" i="2"/>
  <c r="L610" i="2" a="1"/>
  <c r="D610" i="2"/>
  <c r="C610" i="2"/>
  <c r="R609" i="2"/>
  <c r="Q609" i="2"/>
  <c r="P609" i="2"/>
  <c r="O609" i="2"/>
  <c r="O609" i="2" a="1"/>
  <c r="L609" i="2"/>
  <c r="L609" i="2" a="1"/>
  <c r="D609" i="2"/>
  <c r="C609" i="2"/>
  <c r="R608" i="2"/>
  <c r="Q608" i="2"/>
  <c r="P608" i="2"/>
  <c r="O608" i="2"/>
  <c r="O608" i="2" a="1"/>
  <c r="L608" i="2"/>
  <c r="L608" i="2" a="1"/>
  <c r="D608" i="2"/>
  <c r="C608" i="2"/>
  <c r="R607" i="2"/>
  <c r="Q607" i="2"/>
  <c r="P607" i="2"/>
  <c r="O607" i="2"/>
  <c r="O607" i="2" a="1"/>
  <c r="L607" i="2"/>
  <c r="L607" i="2" a="1"/>
  <c r="D607" i="2"/>
  <c r="C607" i="2"/>
  <c r="R606" i="2"/>
  <c r="Q606" i="2"/>
  <c r="P606" i="2"/>
  <c r="O606" i="2"/>
  <c r="O606" i="2" a="1"/>
  <c r="L606" i="2"/>
  <c r="L606" i="2" a="1"/>
  <c r="D606" i="2"/>
  <c r="C606" i="2"/>
  <c r="R605" i="2"/>
  <c r="Q605" i="2"/>
  <c r="P605" i="2"/>
  <c r="O605" i="2"/>
  <c r="O605" i="2" a="1"/>
  <c r="L605" i="2"/>
  <c r="L605" i="2" a="1"/>
  <c r="D605" i="2"/>
  <c r="C605" i="2"/>
  <c r="R604" i="2"/>
  <c r="Q604" i="2"/>
  <c r="P604" i="2"/>
  <c r="O604" i="2"/>
  <c r="O604" i="2" a="1"/>
  <c r="L604" i="2"/>
  <c r="L604" i="2" a="1"/>
  <c r="D604" i="2"/>
  <c r="C604" i="2"/>
  <c r="R603" i="2"/>
  <c r="Q603" i="2"/>
  <c r="P603" i="2"/>
  <c r="O603" i="2"/>
  <c r="O603" i="2" a="1"/>
  <c r="L603" i="2"/>
  <c r="L603" i="2" a="1"/>
  <c r="D603" i="2"/>
  <c r="C603" i="2"/>
  <c r="R602" i="2"/>
  <c r="Q602" i="2"/>
  <c r="P602" i="2"/>
  <c r="O602" i="2"/>
  <c r="O602" i="2" a="1"/>
  <c r="L602" i="2"/>
  <c r="L602" i="2" a="1"/>
  <c r="D602" i="2"/>
  <c r="C602" i="2"/>
  <c r="R601" i="2"/>
  <c r="Q601" i="2"/>
  <c r="P601" i="2"/>
  <c r="O601" i="2"/>
  <c r="O601" i="2" a="1"/>
  <c r="L601" i="2"/>
  <c r="L601" i="2" a="1"/>
  <c r="D601" i="2"/>
  <c r="C601" i="2"/>
  <c r="R600" i="2"/>
  <c r="Q600" i="2"/>
  <c r="P600" i="2"/>
  <c r="O600" i="2"/>
  <c r="O600" i="2" a="1"/>
  <c r="L600" i="2"/>
  <c r="L600" i="2" a="1"/>
  <c r="D600" i="2"/>
  <c r="C600" i="2"/>
  <c r="R599" i="2"/>
  <c r="Q599" i="2"/>
  <c r="P599" i="2"/>
  <c r="O599" i="2"/>
  <c r="O599" i="2" a="1"/>
  <c r="L599" i="2"/>
  <c r="L599" i="2" a="1"/>
  <c r="D599" i="2"/>
  <c r="C599" i="2"/>
  <c r="R598" i="2"/>
  <c r="Q598" i="2"/>
  <c r="P598" i="2"/>
  <c r="O598" i="2"/>
  <c r="O598" i="2" a="1"/>
  <c r="L598" i="2"/>
  <c r="L598" i="2" a="1"/>
  <c r="D598" i="2"/>
  <c r="C598" i="2"/>
  <c r="R597" i="2"/>
  <c r="Q597" i="2"/>
  <c r="P597" i="2"/>
  <c r="O597" i="2"/>
  <c r="O597" i="2" a="1"/>
  <c r="L597" i="2"/>
  <c r="L597" i="2" a="1"/>
  <c r="D597" i="2"/>
  <c r="C597" i="2"/>
  <c r="R596" i="2"/>
  <c r="Q596" i="2"/>
  <c r="P596" i="2"/>
  <c r="O596" i="2"/>
  <c r="O596" i="2" a="1"/>
  <c r="L596" i="2"/>
  <c r="L596" i="2" a="1"/>
  <c r="D596" i="2"/>
  <c r="C596" i="2"/>
  <c r="R595" i="2"/>
  <c r="Q595" i="2"/>
  <c r="P595" i="2"/>
  <c r="O595" i="2"/>
  <c r="O595" i="2" a="1"/>
  <c r="L595" i="2"/>
  <c r="L595" i="2" a="1"/>
  <c r="D595" i="2"/>
  <c r="C595" i="2"/>
  <c r="R594" i="2"/>
  <c r="Q594" i="2"/>
  <c r="P594" i="2"/>
  <c r="O594" i="2"/>
  <c r="O594" i="2" a="1"/>
  <c r="L594" i="2"/>
  <c r="L594" i="2" a="1"/>
  <c r="D594" i="2"/>
  <c r="C594" i="2"/>
  <c r="R593" i="2"/>
  <c r="Q593" i="2"/>
  <c r="P593" i="2"/>
  <c r="O593" i="2"/>
  <c r="O593" i="2" a="1"/>
  <c r="L593" i="2"/>
  <c r="L593" i="2" a="1"/>
  <c r="D593" i="2"/>
  <c r="C593" i="2"/>
  <c r="R592" i="2"/>
  <c r="Q592" i="2"/>
  <c r="P592" i="2"/>
  <c r="O592" i="2"/>
  <c r="O592" i="2" a="1"/>
  <c r="L592" i="2"/>
  <c r="L592" i="2" a="1"/>
  <c r="D592" i="2"/>
  <c r="C592" i="2"/>
  <c r="R591" i="2"/>
  <c r="Q591" i="2"/>
  <c r="P591" i="2"/>
  <c r="O591" i="2"/>
  <c r="O591" i="2" a="1"/>
  <c r="L591" i="2"/>
  <c r="L591" i="2" a="1"/>
  <c r="D591" i="2"/>
  <c r="C591" i="2"/>
  <c r="R590" i="2"/>
  <c r="Q590" i="2"/>
  <c r="P590" i="2"/>
  <c r="O590" i="2"/>
  <c r="O590" i="2" a="1"/>
  <c r="L590" i="2"/>
  <c r="L590" i="2" a="1"/>
  <c r="D590" i="2"/>
  <c r="C590" i="2"/>
  <c r="R589" i="2"/>
  <c r="Q589" i="2"/>
  <c r="P589" i="2"/>
  <c r="O589" i="2"/>
  <c r="O589" i="2" a="1"/>
  <c r="L589" i="2"/>
  <c r="L589" i="2" a="1"/>
  <c r="D589" i="2"/>
  <c r="C589" i="2"/>
  <c r="R588" i="2"/>
  <c r="Q588" i="2"/>
  <c r="P588" i="2"/>
  <c r="O588" i="2"/>
  <c r="O588" i="2" a="1"/>
  <c r="L588" i="2"/>
  <c r="L588" i="2" a="1"/>
  <c r="D588" i="2"/>
  <c r="C588" i="2"/>
  <c r="R587" i="2"/>
  <c r="Q587" i="2"/>
  <c r="P587" i="2"/>
  <c r="O587" i="2"/>
  <c r="O587" i="2" a="1"/>
  <c r="L587" i="2"/>
  <c r="L587" i="2" a="1"/>
  <c r="D587" i="2"/>
  <c r="C587" i="2"/>
  <c r="R586" i="2"/>
  <c r="Q586" i="2"/>
  <c r="P586" i="2"/>
  <c r="O586" i="2"/>
  <c r="O586" i="2" a="1"/>
  <c r="L586" i="2"/>
  <c r="L586" i="2" a="1"/>
  <c r="D586" i="2"/>
  <c r="C586" i="2"/>
  <c r="R585" i="2"/>
  <c r="Q585" i="2"/>
  <c r="P585" i="2"/>
  <c r="O585" i="2"/>
  <c r="O585" i="2" a="1"/>
  <c r="L585" i="2"/>
  <c r="L585" i="2" a="1"/>
  <c r="D585" i="2"/>
  <c r="C585" i="2"/>
  <c r="R584" i="2"/>
  <c r="Q584" i="2"/>
  <c r="P584" i="2"/>
  <c r="O584" i="2"/>
  <c r="O584" i="2" a="1"/>
  <c r="L584" i="2"/>
  <c r="L584" i="2" a="1"/>
  <c r="D584" i="2"/>
  <c r="C584" i="2"/>
  <c r="R583" i="2"/>
  <c r="Q583" i="2"/>
  <c r="P583" i="2"/>
  <c r="O583" i="2"/>
  <c r="O583" i="2" a="1"/>
  <c r="L583" i="2"/>
  <c r="L583" i="2" a="1"/>
  <c r="D583" i="2"/>
  <c r="C583" i="2"/>
  <c r="R582" i="2"/>
  <c r="Q582" i="2"/>
  <c r="P582" i="2"/>
  <c r="O582" i="2"/>
  <c r="O582" i="2" a="1"/>
  <c r="L582" i="2"/>
  <c r="L582" i="2" a="1"/>
  <c r="D582" i="2"/>
  <c r="C582" i="2"/>
  <c r="R581" i="2"/>
  <c r="Q581" i="2"/>
  <c r="P581" i="2"/>
  <c r="O581" i="2"/>
  <c r="O581" i="2" a="1"/>
  <c r="L581" i="2"/>
  <c r="L581" i="2" a="1"/>
  <c r="D581" i="2"/>
  <c r="C581" i="2"/>
  <c r="R580" i="2"/>
  <c r="Q580" i="2"/>
  <c r="P580" i="2"/>
  <c r="O580" i="2"/>
  <c r="O580" i="2" a="1"/>
  <c r="L580" i="2"/>
  <c r="L580" i="2" a="1"/>
  <c r="D580" i="2"/>
  <c r="C580" i="2"/>
  <c r="R579" i="2"/>
  <c r="Q579" i="2"/>
  <c r="P579" i="2"/>
  <c r="O579" i="2"/>
  <c r="O579" i="2" a="1"/>
  <c r="L579" i="2"/>
  <c r="L579" i="2" a="1"/>
  <c r="D579" i="2"/>
  <c r="C579" i="2"/>
  <c r="R578" i="2"/>
  <c r="Q578" i="2"/>
  <c r="P578" i="2"/>
  <c r="O578" i="2"/>
  <c r="O578" i="2" a="1"/>
  <c r="L578" i="2"/>
  <c r="L578" i="2" a="1"/>
  <c r="D578" i="2"/>
  <c r="C578" i="2"/>
  <c r="R577" i="2"/>
  <c r="Q577" i="2"/>
  <c r="P577" i="2"/>
  <c r="O577" i="2"/>
  <c r="O577" i="2" a="1"/>
  <c r="L577" i="2"/>
  <c r="L577" i="2" a="1"/>
  <c r="D577" i="2"/>
  <c r="C577" i="2"/>
  <c r="R576" i="2"/>
  <c r="Q576" i="2"/>
  <c r="P576" i="2"/>
  <c r="O576" i="2"/>
  <c r="O576" i="2" a="1"/>
  <c r="L576" i="2"/>
  <c r="L576" i="2" a="1"/>
  <c r="D576" i="2"/>
  <c r="C576" i="2"/>
  <c r="R575" i="2"/>
  <c r="Q575" i="2"/>
  <c r="P575" i="2"/>
  <c r="O575" i="2"/>
  <c r="O575" i="2" a="1"/>
  <c r="L575" i="2"/>
  <c r="L575" i="2" a="1"/>
  <c r="D575" i="2"/>
  <c r="C575" i="2"/>
  <c r="R574" i="2"/>
  <c r="Q574" i="2"/>
  <c r="P574" i="2"/>
  <c r="O574" i="2"/>
  <c r="O574" i="2" a="1"/>
  <c r="L574" i="2"/>
  <c r="L574" i="2" a="1"/>
  <c r="D574" i="2"/>
  <c r="C574" i="2"/>
  <c r="R573" i="2"/>
  <c r="Q573" i="2"/>
  <c r="P573" i="2"/>
  <c r="O573" i="2"/>
  <c r="O573" i="2" a="1"/>
  <c r="L573" i="2"/>
  <c r="L573" i="2" a="1"/>
  <c r="D573" i="2"/>
  <c r="C573" i="2"/>
  <c r="R572" i="2"/>
  <c r="Q572" i="2"/>
  <c r="P572" i="2"/>
  <c r="O572" i="2"/>
  <c r="O572" i="2" a="1"/>
  <c r="L572" i="2"/>
  <c r="L572" i="2" a="1"/>
  <c r="D572" i="2"/>
  <c r="C572" i="2"/>
  <c r="R571" i="2"/>
  <c r="Q571" i="2"/>
  <c r="P571" i="2"/>
  <c r="O571" i="2"/>
  <c r="O571" i="2" a="1"/>
  <c r="L571" i="2"/>
  <c r="L571" i="2" a="1"/>
  <c r="D571" i="2"/>
  <c r="C571" i="2"/>
  <c r="R570" i="2"/>
  <c r="Q570" i="2"/>
  <c r="P570" i="2"/>
  <c r="O570" i="2"/>
  <c r="O570" i="2" a="1"/>
  <c r="L570" i="2"/>
  <c r="L570" i="2" a="1"/>
  <c r="D570" i="2"/>
  <c r="C570" i="2"/>
  <c r="R569" i="2"/>
  <c r="Q569" i="2"/>
  <c r="P569" i="2"/>
  <c r="O569" i="2"/>
  <c r="O569" i="2" a="1"/>
  <c r="L569" i="2"/>
  <c r="L569" i="2" a="1"/>
  <c r="D569" i="2"/>
  <c r="C569" i="2"/>
  <c r="R568" i="2"/>
  <c r="Q568" i="2"/>
  <c r="P568" i="2"/>
  <c r="O568" i="2"/>
  <c r="O568" i="2" a="1"/>
  <c r="L568" i="2"/>
  <c r="L568" i="2" a="1"/>
  <c r="D568" i="2"/>
  <c r="C568" i="2"/>
  <c r="R567" i="2"/>
  <c r="Q567" i="2"/>
  <c r="P567" i="2"/>
  <c r="O567" i="2"/>
  <c r="O567" i="2" a="1"/>
  <c r="L567" i="2"/>
  <c r="L567" i="2" a="1"/>
  <c r="D567" i="2"/>
  <c r="C567" i="2"/>
  <c r="R566" i="2"/>
  <c r="Q566" i="2"/>
  <c r="P566" i="2"/>
  <c r="O566" i="2"/>
  <c r="O566" i="2" a="1"/>
  <c r="L566" i="2"/>
  <c r="L566" i="2" a="1"/>
  <c r="D566" i="2"/>
  <c r="C566" i="2"/>
  <c r="R565" i="2"/>
  <c r="Q565" i="2"/>
  <c r="P565" i="2"/>
  <c r="O565" i="2"/>
  <c r="O565" i="2" a="1"/>
  <c r="L565" i="2"/>
  <c r="L565" i="2" a="1"/>
  <c r="D565" i="2"/>
  <c r="C565" i="2"/>
  <c r="R564" i="2"/>
  <c r="Q564" i="2"/>
  <c r="P564" i="2"/>
  <c r="O564" i="2"/>
  <c r="O564" i="2" a="1"/>
  <c r="L564" i="2"/>
  <c r="L564" i="2" a="1"/>
  <c r="D564" i="2"/>
  <c r="C564" i="2"/>
  <c r="R563" i="2"/>
  <c r="Q563" i="2"/>
  <c r="P563" i="2"/>
  <c r="O563" i="2"/>
  <c r="O563" i="2" a="1"/>
  <c r="L563" i="2"/>
  <c r="L563" i="2" a="1"/>
  <c r="D563" i="2"/>
  <c r="C563" i="2"/>
  <c r="R562" i="2"/>
  <c r="Q562" i="2"/>
  <c r="P562" i="2"/>
  <c r="O562" i="2"/>
  <c r="O562" i="2" a="1"/>
  <c r="L562" i="2"/>
  <c r="L562" i="2" a="1"/>
  <c r="D562" i="2"/>
  <c r="C562" i="2"/>
  <c r="R561" i="2"/>
  <c r="Q561" i="2"/>
  <c r="P561" i="2"/>
  <c r="O561" i="2"/>
  <c r="O561" i="2" a="1"/>
  <c r="L561" i="2"/>
  <c r="L561" i="2" a="1"/>
  <c r="D561" i="2"/>
  <c r="C561" i="2"/>
  <c r="R560" i="2"/>
  <c r="Q560" i="2"/>
  <c r="P560" i="2"/>
  <c r="O560" i="2"/>
  <c r="O560" i="2" a="1"/>
  <c r="L560" i="2"/>
  <c r="L560" i="2" a="1"/>
  <c r="D560" i="2"/>
  <c r="C560" i="2"/>
  <c r="R559" i="2"/>
  <c r="Q559" i="2"/>
  <c r="P559" i="2"/>
  <c r="O559" i="2"/>
  <c r="O559" i="2" a="1"/>
  <c r="L559" i="2"/>
  <c r="L559" i="2" a="1"/>
  <c r="D559" i="2"/>
  <c r="C559" i="2"/>
  <c r="R558" i="2"/>
  <c r="Q558" i="2"/>
  <c r="P558" i="2"/>
  <c r="O558" i="2"/>
  <c r="O558" i="2" a="1"/>
  <c r="L558" i="2"/>
  <c r="L558" i="2" a="1"/>
  <c r="D558" i="2"/>
  <c r="C558" i="2"/>
  <c r="R557" i="2"/>
  <c r="Q557" i="2"/>
  <c r="P557" i="2"/>
  <c r="O557" i="2"/>
  <c r="O557" i="2" a="1"/>
  <c r="L557" i="2"/>
  <c r="L557" i="2" a="1"/>
  <c r="D557" i="2"/>
  <c r="C557" i="2"/>
  <c r="R556" i="2"/>
  <c r="Q556" i="2"/>
  <c r="P556" i="2"/>
  <c r="O556" i="2"/>
  <c r="O556" i="2" a="1"/>
  <c r="L556" i="2"/>
  <c r="L556" i="2" a="1"/>
  <c r="D556" i="2"/>
  <c r="C556" i="2"/>
  <c r="R555" i="2"/>
  <c r="Q555" i="2"/>
  <c r="P555" i="2"/>
  <c r="O555" i="2"/>
  <c r="O555" i="2" a="1"/>
  <c r="L555" i="2"/>
  <c r="L555" i="2" a="1"/>
  <c r="D555" i="2"/>
  <c r="C555" i="2"/>
  <c r="R554" i="2"/>
  <c r="Q554" i="2"/>
  <c r="P554" i="2"/>
  <c r="O554" i="2"/>
  <c r="O554" i="2" a="1"/>
  <c r="L554" i="2"/>
  <c r="L554" i="2" a="1"/>
  <c r="D554" i="2"/>
  <c r="C554" i="2"/>
  <c r="R553" i="2"/>
  <c r="Q553" i="2"/>
  <c r="P553" i="2"/>
  <c r="O553" i="2"/>
  <c r="O553" i="2" a="1"/>
  <c r="L553" i="2"/>
  <c r="L553" i="2" a="1"/>
  <c r="D553" i="2"/>
  <c r="C553" i="2"/>
  <c r="R552" i="2"/>
  <c r="Q552" i="2"/>
  <c r="P552" i="2"/>
  <c r="O552" i="2"/>
  <c r="O552" i="2" a="1"/>
  <c r="L552" i="2"/>
  <c r="L552" i="2" a="1"/>
  <c r="D552" i="2"/>
  <c r="C552" i="2"/>
  <c r="R551" i="2"/>
  <c r="Q551" i="2"/>
  <c r="P551" i="2"/>
  <c r="O551" i="2"/>
  <c r="O551" i="2" a="1"/>
  <c r="L551" i="2"/>
  <c r="L551" i="2" a="1"/>
  <c r="D551" i="2"/>
  <c r="C551" i="2"/>
  <c r="R550" i="2"/>
  <c r="Q550" i="2"/>
  <c r="P550" i="2"/>
  <c r="O550" i="2"/>
  <c r="O550" i="2" a="1"/>
  <c r="L550" i="2"/>
  <c r="L550" i="2" a="1"/>
  <c r="D550" i="2"/>
  <c r="C550" i="2"/>
  <c r="R549" i="2"/>
  <c r="Q549" i="2"/>
  <c r="P549" i="2"/>
  <c r="O549" i="2"/>
  <c r="O549" i="2" a="1"/>
  <c r="L549" i="2"/>
  <c r="L549" i="2" a="1"/>
  <c r="D549" i="2"/>
  <c r="C549" i="2"/>
  <c r="R548" i="2"/>
  <c r="Q548" i="2"/>
  <c r="P548" i="2"/>
  <c r="O548" i="2"/>
  <c r="O548" i="2" a="1"/>
  <c r="L548" i="2"/>
  <c r="L548" i="2" a="1"/>
  <c r="D548" i="2"/>
  <c r="C548" i="2"/>
  <c r="R547" i="2"/>
  <c r="Q547" i="2"/>
  <c r="P547" i="2"/>
  <c r="O547" i="2"/>
  <c r="O547" i="2" a="1"/>
  <c r="L547" i="2"/>
  <c r="L547" i="2" a="1"/>
  <c r="D547" i="2"/>
  <c r="C547" i="2"/>
  <c r="R546" i="2"/>
  <c r="Q546" i="2"/>
  <c r="P546" i="2"/>
  <c r="O546" i="2"/>
  <c r="O546" i="2" a="1"/>
  <c r="L546" i="2"/>
  <c r="L546" i="2" a="1"/>
  <c r="D546" i="2"/>
  <c r="C546" i="2"/>
  <c r="R545" i="2"/>
  <c r="Q545" i="2"/>
  <c r="P545" i="2"/>
  <c r="O545" i="2"/>
  <c r="O545" i="2" a="1"/>
  <c r="L545" i="2"/>
  <c r="L545" i="2" a="1"/>
  <c r="D545" i="2"/>
  <c r="C545" i="2"/>
  <c r="R544" i="2"/>
  <c r="Q544" i="2"/>
  <c r="P544" i="2"/>
  <c r="O544" i="2"/>
  <c r="O544" i="2" a="1"/>
  <c r="L544" i="2"/>
  <c r="L544" i="2" a="1"/>
  <c r="D544" i="2"/>
  <c r="C544" i="2"/>
  <c r="R543" i="2"/>
  <c r="Q543" i="2"/>
  <c r="P543" i="2"/>
  <c r="O543" i="2"/>
  <c r="O543" i="2" a="1"/>
  <c r="L543" i="2"/>
  <c r="L543" i="2" a="1"/>
  <c r="D543" i="2"/>
  <c r="C543" i="2"/>
  <c r="R542" i="2"/>
  <c r="Q542" i="2"/>
  <c r="P542" i="2"/>
  <c r="O542" i="2"/>
  <c r="O542" i="2" a="1"/>
  <c r="L542" i="2"/>
  <c r="L542" i="2" a="1"/>
  <c r="D542" i="2"/>
  <c r="C542" i="2"/>
  <c r="R541" i="2"/>
  <c r="Q541" i="2"/>
  <c r="P541" i="2"/>
  <c r="O541" i="2"/>
  <c r="O541" i="2" a="1"/>
  <c r="L541" i="2"/>
  <c r="L541" i="2" a="1"/>
  <c r="D541" i="2"/>
  <c r="C541" i="2"/>
  <c r="R540" i="2"/>
  <c r="Q540" i="2"/>
  <c r="P540" i="2"/>
  <c r="O540" i="2"/>
  <c r="O540" i="2" a="1"/>
  <c r="L540" i="2"/>
  <c r="L540" i="2" a="1"/>
  <c r="D540" i="2"/>
  <c r="C540" i="2"/>
  <c r="R539" i="2"/>
  <c r="Q539" i="2"/>
  <c r="P539" i="2"/>
  <c r="O539" i="2"/>
  <c r="O539" i="2" a="1"/>
  <c r="L539" i="2"/>
  <c r="L539" i="2" a="1"/>
  <c r="D539" i="2"/>
  <c r="C539" i="2"/>
  <c r="R538" i="2"/>
  <c r="Q538" i="2"/>
  <c r="P538" i="2"/>
  <c r="O538" i="2"/>
  <c r="O538" i="2" a="1"/>
  <c r="L538" i="2"/>
  <c r="L538" i="2" a="1"/>
  <c r="D538" i="2"/>
  <c r="C538" i="2"/>
  <c r="R537" i="2"/>
  <c r="Q537" i="2"/>
  <c r="P537" i="2"/>
  <c r="O537" i="2"/>
  <c r="O537" i="2" a="1"/>
  <c r="L537" i="2"/>
  <c r="L537" i="2" a="1"/>
  <c r="D537" i="2"/>
  <c r="C537" i="2"/>
  <c r="R536" i="2"/>
  <c r="Q536" i="2"/>
  <c r="P536" i="2"/>
  <c r="O536" i="2"/>
  <c r="O536" i="2" a="1"/>
  <c r="L536" i="2"/>
  <c r="L536" i="2" a="1"/>
  <c r="D536" i="2"/>
  <c r="C536" i="2"/>
  <c r="R535" i="2"/>
  <c r="Q535" i="2"/>
  <c r="P535" i="2"/>
  <c r="O535" i="2"/>
  <c r="O535" i="2" a="1"/>
  <c r="L535" i="2"/>
  <c r="L535" i="2" a="1"/>
  <c r="D535" i="2"/>
  <c r="C535" i="2"/>
  <c r="R534" i="2"/>
  <c r="Q534" i="2"/>
  <c r="P534" i="2"/>
  <c r="O534" i="2"/>
  <c r="O534" i="2" a="1"/>
  <c r="L534" i="2"/>
  <c r="L534" i="2" a="1"/>
  <c r="D534" i="2"/>
  <c r="C534" i="2"/>
  <c r="R533" i="2"/>
  <c r="Q533" i="2"/>
  <c r="P533" i="2"/>
  <c r="O533" i="2"/>
  <c r="O533" i="2" a="1"/>
  <c r="L533" i="2"/>
  <c r="L533" i="2" a="1"/>
  <c r="D533" i="2"/>
  <c r="C533" i="2"/>
  <c r="R532" i="2"/>
  <c r="Q532" i="2"/>
  <c r="P532" i="2"/>
  <c r="O532" i="2"/>
  <c r="O532" i="2" a="1"/>
  <c r="L532" i="2"/>
  <c r="L532" i="2" a="1"/>
  <c r="D532" i="2"/>
  <c r="C532" i="2"/>
  <c r="R531" i="2"/>
  <c r="Q531" i="2"/>
  <c r="P531" i="2"/>
  <c r="O531" i="2"/>
  <c r="O531" i="2" a="1"/>
  <c r="L531" i="2"/>
  <c r="L531" i="2" a="1"/>
  <c r="D531" i="2"/>
  <c r="C531" i="2"/>
  <c r="R530" i="2"/>
  <c r="Q530" i="2"/>
  <c r="P530" i="2"/>
  <c r="O530" i="2"/>
  <c r="O530" i="2" a="1"/>
  <c r="L530" i="2"/>
  <c r="L530" i="2" a="1"/>
  <c r="D530" i="2"/>
  <c r="C530" i="2"/>
  <c r="R529" i="2"/>
  <c r="Q529" i="2"/>
  <c r="P529" i="2"/>
  <c r="O529" i="2"/>
  <c r="O529" i="2" a="1"/>
  <c r="L529" i="2"/>
  <c r="L529" i="2" a="1"/>
  <c r="D529" i="2"/>
  <c r="C529" i="2"/>
  <c r="R528" i="2"/>
  <c r="Q528" i="2"/>
  <c r="P528" i="2"/>
  <c r="O528" i="2"/>
  <c r="O528" i="2" a="1"/>
  <c r="L528" i="2"/>
  <c r="L528" i="2" a="1"/>
  <c r="D528" i="2"/>
  <c r="C528" i="2"/>
  <c r="R527" i="2"/>
  <c r="Q527" i="2"/>
  <c r="P527" i="2"/>
  <c r="O527" i="2"/>
  <c r="O527" i="2" a="1"/>
  <c r="L527" i="2"/>
  <c r="L527" i="2" a="1"/>
  <c r="D527" i="2"/>
  <c r="C527" i="2"/>
  <c r="R526" i="2"/>
  <c r="Q526" i="2"/>
  <c r="P526" i="2"/>
  <c r="O526" i="2"/>
  <c r="O526" i="2" a="1"/>
  <c r="L526" i="2"/>
  <c r="L526" i="2" a="1"/>
  <c r="D526" i="2"/>
  <c r="C526" i="2"/>
  <c r="R525" i="2"/>
  <c r="Q525" i="2"/>
  <c r="P525" i="2"/>
  <c r="O525" i="2"/>
  <c r="O525" i="2" a="1"/>
  <c r="L525" i="2"/>
  <c r="L525" i="2" a="1"/>
  <c r="D525" i="2"/>
  <c r="C525" i="2"/>
  <c r="R524" i="2"/>
  <c r="Q524" i="2"/>
  <c r="P524" i="2"/>
  <c r="O524" i="2"/>
  <c r="O524" i="2" a="1"/>
  <c r="L524" i="2"/>
  <c r="L524" i="2" a="1"/>
  <c r="D524" i="2"/>
  <c r="C524" i="2"/>
  <c r="R523" i="2"/>
  <c r="Q523" i="2"/>
  <c r="P523" i="2"/>
  <c r="O523" i="2"/>
  <c r="O523" i="2" a="1"/>
  <c r="L523" i="2"/>
  <c r="L523" i="2" a="1"/>
  <c r="D523" i="2"/>
  <c r="C523" i="2"/>
  <c r="R522" i="2"/>
  <c r="Q522" i="2"/>
  <c r="P522" i="2"/>
  <c r="O522" i="2"/>
  <c r="O522" i="2" a="1"/>
  <c r="L522" i="2"/>
  <c r="L522" i="2" a="1"/>
  <c r="D522" i="2"/>
  <c r="C522" i="2"/>
  <c r="R521" i="2"/>
  <c r="Q521" i="2"/>
  <c r="P521" i="2"/>
  <c r="O521" i="2"/>
  <c r="O521" i="2" a="1"/>
  <c r="L521" i="2"/>
  <c r="L521" i="2" a="1"/>
  <c r="D521" i="2"/>
  <c r="C521" i="2"/>
  <c r="R520" i="2"/>
  <c r="Q520" i="2"/>
  <c r="P520" i="2"/>
  <c r="O520" i="2"/>
  <c r="O520" i="2" a="1"/>
  <c r="L520" i="2"/>
  <c r="L520" i="2" a="1"/>
  <c r="D520" i="2"/>
  <c r="C520" i="2"/>
  <c r="R519" i="2"/>
  <c r="Q519" i="2"/>
  <c r="P519" i="2"/>
  <c r="O519" i="2"/>
  <c r="O519" i="2" a="1"/>
  <c r="L519" i="2"/>
  <c r="L519" i="2" a="1"/>
  <c r="D519" i="2"/>
  <c r="C519" i="2"/>
  <c r="R518" i="2"/>
  <c r="Q518" i="2"/>
  <c r="P518" i="2"/>
  <c r="O518" i="2"/>
  <c r="O518" i="2" a="1"/>
  <c r="L518" i="2"/>
  <c r="L518" i="2" a="1"/>
  <c r="D518" i="2"/>
  <c r="C518" i="2"/>
  <c r="R517" i="2"/>
  <c r="Q517" i="2"/>
  <c r="P517" i="2"/>
  <c r="O517" i="2"/>
  <c r="O517" i="2" a="1"/>
  <c r="L517" i="2"/>
  <c r="L517" i="2" a="1"/>
  <c r="D517" i="2"/>
  <c r="C517" i="2"/>
  <c r="R516" i="2"/>
  <c r="Q516" i="2"/>
  <c r="P516" i="2"/>
  <c r="O516" i="2"/>
  <c r="O516" i="2" a="1"/>
  <c r="L516" i="2"/>
  <c r="L516" i="2" a="1"/>
  <c r="D516" i="2"/>
  <c r="C516" i="2"/>
  <c r="R515" i="2"/>
  <c r="Q515" i="2"/>
  <c r="P515" i="2"/>
  <c r="O515" i="2"/>
  <c r="O515" i="2" a="1"/>
  <c r="L515" i="2"/>
  <c r="L515" i="2" a="1"/>
  <c r="D515" i="2"/>
  <c r="C515" i="2"/>
  <c r="R514" i="2"/>
  <c r="Q514" i="2"/>
  <c r="P514" i="2"/>
  <c r="O514" i="2"/>
  <c r="O514" i="2" a="1"/>
  <c r="L514" i="2"/>
  <c r="L514" i="2" a="1"/>
  <c r="D514" i="2"/>
  <c r="C514" i="2"/>
  <c r="R513" i="2"/>
  <c r="Q513" i="2"/>
  <c r="P513" i="2"/>
  <c r="O513" i="2"/>
  <c r="O513" i="2" a="1"/>
  <c r="L513" i="2"/>
  <c r="L513" i="2" a="1"/>
  <c r="D513" i="2"/>
  <c r="C513" i="2"/>
  <c r="R512" i="2"/>
  <c r="Q512" i="2"/>
  <c r="P512" i="2"/>
  <c r="O512" i="2"/>
  <c r="O512" i="2" a="1"/>
  <c r="L512" i="2"/>
  <c r="L512" i="2" a="1"/>
  <c r="D512" i="2"/>
  <c r="C512" i="2"/>
  <c r="R511" i="2"/>
  <c r="Q511" i="2"/>
  <c r="P511" i="2"/>
  <c r="O511" i="2"/>
  <c r="O511" i="2" a="1"/>
  <c r="L511" i="2"/>
  <c r="L511" i="2" a="1"/>
  <c r="D511" i="2"/>
  <c r="C511" i="2"/>
  <c r="R510" i="2"/>
  <c r="Q510" i="2"/>
  <c r="P510" i="2"/>
  <c r="O510" i="2"/>
  <c r="O510" i="2" a="1"/>
  <c r="L510" i="2"/>
  <c r="L510" i="2" a="1"/>
  <c r="D510" i="2"/>
  <c r="C510" i="2"/>
  <c r="R509" i="2"/>
  <c r="Q509" i="2"/>
  <c r="P509" i="2"/>
  <c r="O509" i="2"/>
  <c r="O509" i="2" a="1"/>
  <c r="L509" i="2"/>
  <c r="L509" i="2" a="1"/>
  <c r="D509" i="2"/>
  <c r="C509" i="2"/>
  <c r="R508" i="2"/>
  <c r="Q508" i="2"/>
  <c r="P508" i="2"/>
  <c r="O508" i="2"/>
  <c r="O508" i="2" a="1"/>
  <c r="L508" i="2"/>
  <c r="L508" i="2" a="1"/>
  <c r="D508" i="2"/>
  <c r="C508" i="2"/>
  <c r="R507" i="2"/>
  <c r="Q507" i="2"/>
  <c r="P507" i="2"/>
  <c r="O507" i="2"/>
  <c r="O507" i="2" a="1"/>
  <c r="L507" i="2"/>
  <c r="L507" i="2" a="1"/>
  <c r="D507" i="2"/>
  <c r="C507" i="2"/>
  <c r="R506" i="2"/>
  <c r="Q506" i="2"/>
  <c r="P506" i="2"/>
  <c r="O506" i="2"/>
  <c r="O506" i="2" a="1"/>
  <c r="L506" i="2"/>
  <c r="L506" i="2" a="1"/>
  <c r="D506" i="2"/>
  <c r="C506" i="2"/>
  <c r="R505" i="2"/>
  <c r="Q505" i="2"/>
  <c r="P505" i="2"/>
  <c r="O505" i="2"/>
  <c r="O505" i="2" a="1"/>
  <c r="L505" i="2"/>
  <c r="L505" i="2" a="1"/>
  <c r="D505" i="2"/>
  <c r="C505" i="2"/>
  <c r="R504" i="2"/>
  <c r="Q504" i="2"/>
  <c r="P504" i="2"/>
  <c r="O504" i="2"/>
  <c r="O504" i="2" a="1"/>
  <c r="L504" i="2"/>
  <c r="L504" i="2" a="1"/>
  <c r="D504" i="2"/>
  <c r="C504" i="2"/>
  <c r="R503" i="2"/>
  <c r="Q503" i="2"/>
  <c r="P503" i="2"/>
  <c r="O503" i="2"/>
  <c r="O503" i="2" a="1"/>
  <c r="L503" i="2"/>
  <c r="L503" i="2" a="1"/>
  <c r="D503" i="2"/>
  <c r="C503" i="2"/>
  <c r="R502" i="2"/>
  <c r="Q502" i="2"/>
  <c r="P502" i="2"/>
  <c r="O502" i="2"/>
  <c r="O502" i="2" a="1"/>
  <c r="L502" i="2"/>
  <c r="L502" i="2" a="1"/>
  <c r="D502" i="2"/>
  <c r="C502" i="2"/>
  <c r="R501" i="2"/>
  <c r="Q501" i="2"/>
  <c r="P501" i="2"/>
  <c r="O501" i="2"/>
  <c r="O501" i="2" a="1"/>
  <c r="L501" i="2"/>
  <c r="L501" i="2" a="1"/>
  <c r="D501" i="2"/>
  <c r="C501" i="2"/>
  <c r="R500" i="2"/>
  <c r="Q500" i="2"/>
  <c r="P500" i="2"/>
  <c r="O500" i="2"/>
  <c r="O500" i="2" a="1"/>
  <c r="L500" i="2"/>
  <c r="L500" i="2" a="1"/>
  <c r="D500" i="2"/>
  <c r="C500" i="2"/>
  <c r="R499" i="2"/>
  <c r="Q499" i="2"/>
  <c r="P499" i="2"/>
  <c r="O499" i="2"/>
  <c r="O499" i="2" a="1"/>
  <c r="L499" i="2"/>
  <c r="L499" i="2" a="1"/>
  <c r="D499" i="2"/>
  <c r="C499" i="2"/>
  <c r="R498" i="2"/>
  <c r="Q498" i="2"/>
  <c r="P498" i="2"/>
  <c r="O498" i="2"/>
  <c r="O498" i="2" a="1"/>
  <c r="L498" i="2"/>
  <c r="L498" i="2" a="1"/>
  <c r="D498" i="2"/>
  <c r="C498" i="2"/>
  <c r="R497" i="2"/>
  <c r="Q497" i="2"/>
  <c r="P497" i="2"/>
  <c r="O497" i="2"/>
  <c r="O497" i="2" a="1"/>
  <c r="L497" i="2"/>
  <c r="L497" i="2" a="1"/>
  <c r="D497" i="2"/>
  <c r="C497" i="2"/>
  <c r="R496" i="2"/>
  <c r="Q496" i="2"/>
  <c r="P496" i="2"/>
  <c r="O496" i="2"/>
  <c r="O496" i="2" a="1"/>
  <c r="L496" i="2"/>
  <c r="L496" i="2" a="1"/>
  <c r="D496" i="2"/>
  <c r="C496" i="2"/>
  <c r="R495" i="2"/>
  <c r="Q495" i="2"/>
  <c r="P495" i="2"/>
  <c r="O495" i="2"/>
  <c r="O495" i="2" a="1"/>
  <c r="L495" i="2"/>
  <c r="L495" i="2" a="1"/>
  <c r="D495" i="2"/>
  <c r="C495" i="2"/>
  <c r="R494" i="2"/>
  <c r="Q494" i="2"/>
  <c r="P494" i="2"/>
  <c r="O494" i="2"/>
  <c r="O494" i="2" a="1"/>
  <c r="L494" i="2"/>
  <c r="L494" i="2" a="1"/>
  <c r="D494" i="2"/>
  <c r="C494" i="2"/>
  <c r="R493" i="2"/>
  <c r="Q493" i="2"/>
  <c r="P493" i="2"/>
  <c r="O493" i="2"/>
  <c r="O493" i="2" a="1"/>
  <c r="L493" i="2"/>
  <c r="L493" i="2" a="1"/>
  <c r="D493" i="2"/>
  <c r="C493" i="2"/>
  <c r="R492" i="2"/>
  <c r="Q492" i="2"/>
  <c r="P492" i="2"/>
  <c r="O492" i="2"/>
  <c r="O492" i="2" a="1"/>
  <c r="L492" i="2"/>
  <c r="L492" i="2" a="1"/>
  <c r="D492" i="2"/>
  <c r="C492" i="2"/>
  <c r="R491" i="2"/>
  <c r="Q491" i="2"/>
  <c r="P491" i="2"/>
  <c r="O491" i="2"/>
  <c r="O491" i="2" a="1"/>
  <c r="L491" i="2"/>
  <c r="L491" i="2" a="1"/>
  <c r="D491" i="2"/>
  <c r="C491" i="2"/>
  <c r="R490" i="2"/>
  <c r="Q490" i="2"/>
  <c r="P490" i="2"/>
  <c r="O490" i="2"/>
  <c r="O490" i="2" a="1"/>
  <c r="L490" i="2"/>
  <c r="L490" i="2" a="1"/>
  <c r="D490" i="2"/>
  <c r="C490" i="2"/>
  <c r="R489" i="2"/>
  <c r="Q489" i="2"/>
  <c r="P489" i="2"/>
  <c r="O489" i="2"/>
  <c r="O489" i="2" a="1"/>
  <c r="L489" i="2"/>
  <c r="L489" i="2" a="1"/>
  <c r="D489" i="2"/>
  <c r="C489" i="2"/>
  <c r="R488" i="2"/>
  <c r="Q488" i="2"/>
  <c r="P488" i="2"/>
  <c r="O488" i="2"/>
  <c r="O488" i="2" a="1"/>
  <c r="L488" i="2"/>
  <c r="L488" i="2" a="1"/>
  <c r="D488" i="2"/>
  <c r="C488" i="2"/>
  <c r="R487" i="2"/>
  <c r="Q487" i="2"/>
  <c r="P487" i="2"/>
  <c r="O487" i="2"/>
  <c r="O487" i="2" a="1"/>
  <c r="L487" i="2"/>
  <c r="L487" i="2" a="1"/>
  <c r="D487" i="2"/>
  <c r="C487" i="2"/>
  <c r="R486" i="2"/>
  <c r="Q486" i="2"/>
  <c r="P486" i="2"/>
  <c r="O486" i="2"/>
  <c r="O486" i="2" a="1"/>
  <c r="L486" i="2"/>
  <c r="L486" i="2" a="1"/>
  <c r="D486" i="2"/>
  <c r="C486" i="2"/>
  <c r="R485" i="2"/>
  <c r="Q485" i="2"/>
  <c r="P485" i="2"/>
  <c r="O485" i="2"/>
  <c r="O485" i="2" a="1"/>
  <c r="L485" i="2"/>
  <c r="L485" i="2" a="1"/>
  <c r="D485" i="2"/>
  <c r="C485" i="2"/>
  <c r="R484" i="2"/>
  <c r="Q484" i="2"/>
  <c r="P484" i="2"/>
  <c r="O484" i="2"/>
  <c r="O484" i="2" a="1"/>
  <c r="L484" i="2"/>
  <c r="L484" i="2" a="1"/>
  <c r="D484" i="2"/>
  <c r="C484" i="2"/>
  <c r="R483" i="2"/>
  <c r="Q483" i="2"/>
  <c r="P483" i="2"/>
  <c r="O483" i="2"/>
  <c r="O483" i="2" a="1"/>
  <c r="L483" i="2"/>
  <c r="L483" i="2" a="1"/>
  <c r="D483" i="2"/>
  <c r="C483" i="2"/>
  <c r="R482" i="2"/>
  <c r="Q482" i="2"/>
  <c r="P482" i="2"/>
  <c r="O482" i="2"/>
  <c r="O482" i="2" a="1"/>
  <c r="L482" i="2"/>
  <c r="L482" i="2" a="1"/>
  <c r="D482" i="2"/>
  <c r="C482" i="2"/>
  <c r="R481" i="2"/>
  <c r="Q481" i="2"/>
  <c r="P481" i="2"/>
  <c r="O481" i="2"/>
  <c r="O481" i="2" a="1"/>
  <c r="L481" i="2"/>
  <c r="L481" i="2" a="1"/>
  <c r="D481" i="2"/>
  <c r="C481" i="2"/>
  <c r="R480" i="2"/>
  <c r="Q480" i="2"/>
  <c r="P480" i="2"/>
  <c r="O480" i="2"/>
  <c r="O480" i="2" a="1"/>
  <c r="L480" i="2"/>
  <c r="L480" i="2" a="1"/>
  <c r="D480" i="2"/>
  <c r="C480" i="2"/>
  <c r="R479" i="2"/>
  <c r="Q479" i="2"/>
  <c r="P479" i="2"/>
  <c r="O479" i="2"/>
  <c r="O479" i="2" a="1"/>
  <c r="L479" i="2"/>
  <c r="L479" i="2" a="1"/>
  <c r="D479" i="2"/>
  <c r="C479" i="2"/>
  <c r="R478" i="2"/>
  <c r="Q478" i="2"/>
  <c r="P478" i="2"/>
  <c r="O478" i="2"/>
  <c r="O478" i="2" a="1"/>
  <c r="L478" i="2"/>
  <c r="L478" i="2" a="1"/>
  <c r="D478" i="2"/>
  <c r="C478" i="2"/>
  <c r="R477" i="2"/>
  <c r="Q477" i="2"/>
  <c r="P477" i="2"/>
  <c r="O477" i="2"/>
  <c r="O477" i="2" a="1"/>
  <c r="L477" i="2"/>
  <c r="L477" i="2" a="1"/>
  <c r="D477" i="2"/>
  <c r="C477" i="2"/>
  <c r="R476" i="2"/>
  <c r="Q476" i="2"/>
  <c r="P476" i="2"/>
  <c r="O476" i="2"/>
  <c r="O476" i="2" a="1"/>
  <c r="L476" i="2"/>
  <c r="L476" i="2" a="1"/>
  <c r="D476" i="2"/>
  <c r="C476" i="2"/>
  <c r="R475" i="2"/>
  <c r="Q475" i="2"/>
  <c r="P475" i="2"/>
  <c r="O475" i="2"/>
  <c r="O475" i="2" a="1"/>
  <c r="L475" i="2"/>
  <c r="L475" i="2" a="1"/>
  <c r="D475" i="2"/>
  <c r="C475" i="2"/>
  <c r="R474" i="2"/>
  <c r="Q474" i="2"/>
  <c r="P474" i="2"/>
  <c r="O474" i="2"/>
  <c r="O474" i="2" a="1"/>
  <c r="L474" i="2"/>
  <c r="L474" i="2" a="1"/>
  <c r="D474" i="2"/>
  <c r="C474" i="2"/>
  <c r="R473" i="2"/>
  <c r="Q473" i="2"/>
  <c r="P473" i="2"/>
  <c r="O473" i="2"/>
  <c r="O473" i="2" a="1"/>
  <c r="L473" i="2"/>
  <c r="L473" i="2" a="1"/>
  <c r="D473" i="2"/>
  <c r="C473" i="2"/>
  <c r="R472" i="2"/>
  <c r="Q472" i="2"/>
  <c r="P472" i="2"/>
  <c r="O472" i="2"/>
  <c r="O472" i="2" a="1"/>
  <c r="L472" i="2"/>
  <c r="L472" i="2" a="1"/>
  <c r="D472" i="2"/>
  <c r="C472" i="2"/>
  <c r="R471" i="2"/>
  <c r="Q471" i="2"/>
  <c r="P471" i="2"/>
  <c r="O471" i="2"/>
  <c r="O471" i="2" a="1"/>
  <c r="L471" i="2"/>
  <c r="L471" i="2" a="1"/>
  <c r="D471" i="2"/>
  <c r="C471" i="2"/>
  <c r="R470" i="2"/>
  <c r="Q470" i="2"/>
  <c r="P470" i="2"/>
  <c r="O470" i="2"/>
  <c r="O470" i="2" a="1"/>
  <c r="L470" i="2"/>
  <c r="L470" i="2" a="1"/>
  <c r="D470" i="2"/>
  <c r="C470" i="2"/>
  <c r="R469" i="2"/>
  <c r="Q469" i="2"/>
  <c r="P469" i="2"/>
  <c r="O469" i="2"/>
  <c r="O469" i="2" a="1"/>
  <c r="L469" i="2"/>
  <c r="L469" i="2" a="1"/>
  <c r="D469" i="2"/>
  <c r="C469" i="2"/>
  <c r="R468" i="2"/>
  <c r="Q468" i="2"/>
  <c r="P468" i="2"/>
  <c r="O468" i="2"/>
  <c r="O468" i="2" a="1"/>
  <c r="L468" i="2"/>
  <c r="L468" i="2" a="1"/>
  <c r="D468" i="2"/>
  <c r="C468" i="2"/>
  <c r="R467" i="2"/>
  <c r="Q467" i="2"/>
  <c r="P467" i="2"/>
  <c r="O467" i="2"/>
  <c r="O467" i="2" a="1"/>
  <c r="L467" i="2"/>
  <c r="L467" i="2" a="1"/>
  <c r="D467" i="2"/>
  <c r="C467" i="2"/>
  <c r="R466" i="2"/>
  <c r="Q466" i="2"/>
  <c r="P466" i="2"/>
  <c r="O466" i="2"/>
  <c r="O466" i="2" a="1"/>
  <c r="L466" i="2"/>
  <c r="L466" i="2" a="1"/>
  <c r="D466" i="2"/>
  <c r="C466" i="2"/>
  <c r="R465" i="2"/>
  <c r="Q465" i="2"/>
  <c r="P465" i="2"/>
  <c r="O465" i="2"/>
  <c r="O465" i="2" a="1"/>
  <c r="L465" i="2"/>
  <c r="L465" i="2" a="1"/>
  <c r="D465" i="2"/>
  <c r="C465" i="2"/>
  <c r="R464" i="2"/>
  <c r="Q464" i="2"/>
  <c r="P464" i="2"/>
  <c r="O464" i="2"/>
  <c r="O464" i="2" a="1"/>
  <c r="L464" i="2"/>
  <c r="L464" i="2" a="1"/>
  <c r="D464" i="2"/>
  <c r="C464" i="2"/>
  <c r="R463" i="2"/>
  <c r="Q463" i="2"/>
  <c r="P463" i="2"/>
  <c r="O463" i="2"/>
  <c r="O463" i="2" a="1"/>
  <c r="L463" i="2"/>
  <c r="L463" i="2" a="1"/>
  <c r="D463" i="2"/>
  <c r="C463" i="2"/>
  <c r="R462" i="2"/>
  <c r="Q462" i="2"/>
  <c r="P462" i="2"/>
  <c r="O462" i="2"/>
  <c r="O462" i="2" a="1"/>
  <c r="L462" i="2"/>
  <c r="L462" i="2" a="1"/>
  <c r="D462" i="2"/>
  <c r="C462" i="2"/>
  <c r="R461" i="2"/>
  <c r="Q461" i="2"/>
  <c r="P461" i="2"/>
  <c r="O461" i="2"/>
  <c r="O461" i="2" a="1"/>
  <c r="L461" i="2"/>
  <c r="L461" i="2" a="1"/>
  <c r="D461" i="2"/>
  <c r="C461" i="2"/>
  <c r="R460" i="2"/>
  <c r="Q460" i="2"/>
  <c r="P460" i="2"/>
  <c r="O460" i="2"/>
  <c r="O460" i="2" a="1"/>
  <c r="L460" i="2"/>
  <c r="L460" i="2" a="1"/>
  <c r="D460" i="2"/>
  <c r="C460" i="2"/>
  <c r="R459" i="2"/>
  <c r="Q459" i="2"/>
  <c r="P459" i="2"/>
  <c r="O459" i="2"/>
  <c r="O459" i="2" a="1"/>
  <c r="L459" i="2"/>
  <c r="L459" i="2" a="1"/>
  <c r="D459" i="2"/>
  <c r="C459" i="2"/>
  <c r="R458" i="2"/>
  <c r="Q458" i="2"/>
  <c r="P458" i="2"/>
  <c r="O458" i="2"/>
  <c r="O458" i="2" a="1"/>
  <c r="L458" i="2"/>
  <c r="L458" i="2" a="1"/>
  <c r="D458" i="2"/>
  <c r="C458" i="2"/>
  <c r="R457" i="2"/>
  <c r="Q457" i="2"/>
  <c r="P457" i="2"/>
  <c r="O457" i="2"/>
  <c r="O457" i="2" a="1"/>
  <c r="L457" i="2"/>
  <c r="L457" i="2" a="1"/>
  <c r="D457" i="2"/>
  <c r="C457" i="2"/>
  <c r="R456" i="2"/>
  <c r="Q456" i="2"/>
  <c r="P456" i="2"/>
  <c r="O456" i="2"/>
  <c r="O456" i="2" a="1"/>
  <c r="L456" i="2"/>
  <c r="L456" i="2" a="1"/>
  <c r="D456" i="2"/>
  <c r="C456" i="2"/>
  <c r="R455" i="2"/>
  <c r="Q455" i="2"/>
  <c r="P455" i="2"/>
  <c r="O455" i="2"/>
  <c r="O455" i="2" a="1"/>
  <c r="L455" i="2"/>
  <c r="L455" i="2" a="1"/>
  <c r="D455" i="2"/>
  <c r="C455" i="2"/>
  <c r="R454" i="2"/>
  <c r="Q454" i="2"/>
  <c r="P454" i="2"/>
  <c r="O454" i="2"/>
  <c r="O454" i="2" a="1"/>
  <c r="L454" i="2"/>
  <c r="L454" i="2" a="1"/>
  <c r="D454" i="2"/>
  <c r="C454" i="2"/>
  <c r="R453" i="2"/>
  <c r="Q453" i="2"/>
  <c r="P453" i="2"/>
  <c r="O453" i="2"/>
  <c r="O453" i="2" a="1"/>
  <c r="L453" i="2"/>
  <c r="L453" i="2" a="1"/>
  <c r="D453" i="2"/>
  <c r="C453" i="2"/>
  <c r="R452" i="2"/>
  <c r="Q452" i="2"/>
  <c r="P452" i="2"/>
  <c r="O452" i="2"/>
  <c r="O452" i="2" a="1"/>
  <c r="L452" i="2"/>
  <c r="L452" i="2" a="1"/>
  <c r="D452" i="2"/>
  <c r="C452" i="2"/>
  <c r="R451" i="2"/>
  <c r="Q451" i="2"/>
  <c r="P451" i="2"/>
  <c r="O451" i="2"/>
  <c r="O451" i="2" a="1"/>
  <c r="L451" i="2"/>
  <c r="L451" i="2" a="1"/>
  <c r="D451" i="2"/>
  <c r="C451" i="2"/>
  <c r="R450" i="2"/>
  <c r="Q450" i="2"/>
  <c r="P450" i="2"/>
  <c r="O450" i="2"/>
  <c r="O450" i="2" a="1"/>
  <c r="L450" i="2"/>
  <c r="L450" i="2" a="1"/>
  <c r="D450" i="2"/>
  <c r="C450" i="2"/>
  <c r="R449" i="2"/>
  <c r="Q449" i="2"/>
  <c r="P449" i="2"/>
  <c r="O449" i="2"/>
  <c r="O449" i="2" a="1"/>
  <c r="L449" i="2"/>
  <c r="L449" i="2" a="1"/>
  <c r="D449" i="2"/>
  <c r="C449" i="2"/>
  <c r="R448" i="2"/>
  <c r="Q448" i="2"/>
  <c r="P448" i="2"/>
  <c r="O448" i="2"/>
  <c r="O448" i="2" a="1"/>
  <c r="L448" i="2"/>
  <c r="L448" i="2" a="1"/>
  <c r="D448" i="2"/>
  <c r="C448" i="2"/>
  <c r="R447" i="2"/>
  <c r="Q447" i="2"/>
  <c r="P447" i="2"/>
  <c r="O447" i="2"/>
  <c r="O447" i="2" a="1"/>
  <c r="L447" i="2"/>
  <c r="L447" i="2" a="1"/>
  <c r="D447" i="2"/>
  <c r="C447" i="2"/>
  <c r="R446" i="2"/>
  <c r="Q446" i="2"/>
  <c r="P446" i="2"/>
  <c r="O446" i="2"/>
  <c r="O446" i="2" a="1"/>
  <c r="L446" i="2"/>
  <c r="L446" i="2" a="1"/>
  <c r="D446" i="2"/>
  <c r="C446" i="2"/>
  <c r="R445" i="2"/>
  <c r="Q445" i="2"/>
  <c r="P445" i="2"/>
  <c r="O445" i="2"/>
  <c r="O445" i="2" a="1"/>
  <c r="L445" i="2"/>
  <c r="L445" i="2" a="1"/>
  <c r="D445" i="2"/>
  <c r="C445" i="2"/>
  <c r="R444" i="2"/>
  <c r="Q444" i="2"/>
  <c r="P444" i="2"/>
  <c r="O444" i="2"/>
  <c r="O444" i="2" a="1"/>
  <c r="L444" i="2"/>
  <c r="L444" i="2" a="1"/>
  <c r="D444" i="2"/>
  <c r="C444" i="2"/>
  <c r="R443" i="2"/>
  <c r="Q443" i="2"/>
  <c r="P443" i="2"/>
  <c r="O443" i="2"/>
  <c r="O443" i="2" a="1"/>
  <c r="L443" i="2"/>
  <c r="L443" i="2" a="1"/>
  <c r="D443" i="2"/>
  <c r="C443" i="2"/>
  <c r="R442" i="2"/>
  <c r="Q442" i="2"/>
  <c r="P442" i="2"/>
  <c r="O442" i="2"/>
  <c r="O442" i="2" a="1"/>
  <c r="L442" i="2"/>
  <c r="L442" i="2" a="1"/>
  <c r="D442" i="2"/>
  <c r="C442" i="2"/>
  <c r="R441" i="2"/>
  <c r="Q441" i="2"/>
  <c r="P441" i="2"/>
  <c r="O441" i="2"/>
  <c r="O441" i="2" a="1"/>
  <c r="L441" i="2"/>
  <c r="L441" i="2" a="1"/>
  <c r="D441" i="2"/>
  <c r="C441" i="2"/>
  <c r="R440" i="2"/>
  <c r="Q440" i="2"/>
  <c r="P440" i="2"/>
  <c r="O440" i="2"/>
  <c r="O440" i="2" a="1"/>
  <c r="L440" i="2"/>
  <c r="L440" i="2" a="1"/>
  <c r="D440" i="2"/>
  <c r="C440" i="2"/>
  <c r="R439" i="2"/>
  <c r="Q439" i="2"/>
  <c r="P439" i="2"/>
  <c r="O439" i="2"/>
  <c r="O439" i="2" a="1"/>
  <c r="L439" i="2"/>
  <c r="L439" i="2" a="1"/>
  <c r="D439" i="2"/>
  <c r="C439" i="2"/>
  <c r="R438" i="2"/>
  <c r="Q438" i="2"/>
  <c r="P438" i="2"/>
  <c r="O438" i="2"/>
  <c r="O438" i="2" a="1"/>
  <c r="L438" i="2"/>
  <c r="L438" i="2" a="1"/>
  <c r="D438" i="2"/>
  <c r="C438" i="2"/>
  <c r="R437" i="2"/>
  <c r="Q437" i="2"/>
  <c r="P437" i="2"/>
  <c r="O437" i="2"/>
  <c r="O437" i="2" a="1"/>
  <c r="L437" i="2"/>
  <c r="L437" i="2" a="1"/>
  <c r="D437" i="2"/>
  <c r="C437" i="2"/>
  <c r="R436" i="2"/>
  <c r="Q436" i="2"/>
  <c r="P436" i="2"/>
  <c r="O436" i="2"/>
  <c r="O436" i="2" a="1"/>
  <c r="L436" i="2"/>
  <c r="L436" i="2" a="1"/>
  <c r="D436" i="2"/>
  <c r="C436" i="2"/>
  <c r="R435" i="2"/>
  <c r="Q435" i="2"/>
  <c r="P435" i="2"/>
  <c r="O435" i="2"/>
  <c r="O435" i="2" a="1"/>
  <c r="L435" i="2"/>
  <c r="L435" i="2" a="1"/>
  <c r="D435" i="2"/>
  <c r="C435" i="2"/>
  <c r="R434" i="2"/>
  <c r="Q434" i="2"/>
  <c r="P434" i="2"/>
  <c r="O434" i="2"/>
  <c r="O434" i="2" a="1"/>
  <c r="L434" i="2"/>
  <c r="L434" i="2" a="1"/>
  <c r="D434" i="2"/>
  <c r="C434" i="2"/>
  <c r="R433" i="2"/>
  <c r="Q433" i="2"/>
  <c r="P433" i="2"/>
  <c r="O433" i="2"/>
  <c r="O433" i="2" a="1"/>
  <c r="L433" i="2"/>
  <c r="L433" i="2" a="1"/>
  <c r="D433" i="2"/>
  <c r="C433" i="2"/>
  <c r="R432" i="2"/>
  <c r="Q432" i="2"/>
  <c r="P432" i="2"/>
  <c r="O432" i="2"/>
  <c r="O432" i="2" a="1"/>
  <c r="L432" i="2"/>
  <c r="L432" i="2" a="1"/>
  <c r="D432" i="2"/>
  <c r="C432" i="2"/>
  <c r="R431" i="2"/>
  <c r="Q431" i="2"/>
  <c r="P431" i="2"/>
  <c r="O431" i="2"/>
  <c r="O431" i="2" a="1"/>
  <c r="L431" i="2"/>
  <c r="L431" i="2" a="1"/>
  <c r="D431" i="2"/>
  <c r="C431" i="2"/>
  <c r="R430" i="2"/>
  <c r="Q430" i="2"/>
  <c r="P430" i="2"/>
  <c r="O430" i="2"/>
  <c r="O430" i="2" a="1"/>
  <c r="L430" i="2"/>
  <c r="L430" i="2" a="1"/>
  <c r="D430" i="2"/>
  <c r="C430" i="2"/>
  <c r="R429" i="2"/>
  <c r="Q429" i="2"/>
  <c r="P429" i="2"/>
  <c r="O429" i="2"/>
  <c r="O429" i="2" a="1"/>
  <c r="L429" i="2"/>
  <c r="L429" i="2" a="1"/>
  <c r="D429" i="2"/>
  <c r="C429" i="2"/>
  <c r="R428" i="2"/>
  <c r="Q428" i="2"/>
  <c r="P428" i="2"/>
  <c r="O428" i="2"/>
  <c r="O428" i="2" a="1"/>
  <c r="L428" i="2"/>
  <c r="L428" i="2" a="1"/>
  <c r="D428" i="2"/>
  <c r="C428" i="2"/>
  <c r="R427" i="2"/>
  <c r="Q427" i="2"/>
  <c r="P427" i="2"/>
  <c r="O427" i="2"/>
  <c r="O427" i="2" a="1"/>
  <c r="L427" i="2"/>
  <c r="L427" i="2" a="1"/>
  <c r="D427" i="2"/>
  <c r="C427" i="2"/>
  <c r="R426" i="2"/>
  <c r="Q426" i="2"/>
  <c r="P426" i="2"/>
  <c r="O426" i="2"/>
  <c r="O426" i="2" a="1"/>
  <c r="L426" i="2"/>
  <c r="L426" i="2" a="1"/>
  <c r="D426" i="2"/>
  <c r="C426" i="2"/>
  <c r="R425" i="2"/>
  <c r="Q425" i="2"/>
  <c r="P425" i="2"/>
  <c r="O425" i="2"/>
  <c r="O425" i="2" a="1"/>
  <c r="L425" i="2"/>
  <c r="L425" i="2" a="1"/>
  <c r="D425" i="2"/>
  <c r="C425" i="2"/>
  <c r="R424" i="2"/>
  <c r="Q424" i="2"/>
  <c r="P424" i="2"/>
  <c r="O424" i="2"/>
  <c r="O424" i="2" a="1"/>
  <c r="L424" i="2"/>
  <c r="L424" i="2" a="1"/>
  <c r="D424" i="2"/>
  <c r="C424" i="2"/>
  <c r="R423" i="2"/>
  <c r="Q423" i="2"/>
  <c r="P423" i="2"/>
  <c r="O423" i="2"/>
  <c r="O423" i="2" a="1"/>
  <c r="L423" i="2"/>
  <c r="L423" i="2" a="1"/>
  <c r="D423" i="2"/>
  <c r="C423" i="2"/>
  <c r="R422" i="2"/>
  <c r="Q422" i="2"/>
  <c r="P422" i="2"/>
  <c r="O422" i="2"/>
  <c r="O422" i="2" a="1"/>
  <c r="L422" i="2"/>
  <c r="L422" i="2" a="1"/>
  <c r="D422" i="2"/>
  <c r="C422" i="2"/>
  <c r="R421" i="2"/>
  <c r="Q421" i="2"/>
  <c r="P421" i="2"/>
  <c r="O421" i="2"/>
  <c r="O421" i="2" a="1"/>
  <c r="L421" i="2"/>
  <c r="L421" i="2" a="1"/>
  <c r="D421" i="2"/>
  <c r="C421" i="2"/>
  <c r="R420" i="2"/>
  <c r="Q420" i="2"/>
  <c r="P420" i="2"/>
  <c r="O420" i="2"/>
  <c r="O420" i="2" a="1"/>
  <c r="L420" i="2"/>
  <c r="L420" i="2" a="1"/>
  <c r="D420" i="2"/>
  <c r="C420" i="2"/>
  <c r="R419" i="2"/>
  <c r="Q419" i="2"/>
  <c r="P419" i="2"/>
  <c r="O419" i="2"/>
  <c r="O419" i="2" a="1"/>
  <c r="L419" i="2"/>
  <c r="L419" i="2" a="1"/>
  <c r="D419" i="2"/>
  <c r="C419" i="2"/>
  <c r="R418" i="2"/>
  <c r="Q418" i="2"/>
  <c r="P418" i="2"/>
  <c r="O418" i="2"/>
  <c r="O418" i="2" a="1"/>
  <c r="L418" i="2"/>
  <c r="L418" i="2" a="1"/>
  <c r="D418" i="2"/>
  <c r="C418" i="2"/>
  <c r="R417" i="2"/>
  <c r="Q417" i="2"/>
  <c r="P417" i="2"/>
  <c r="O417" i="2"/>
  <c r="O417" i="2" a="1"/>
  <c r="L417" i="2"/>
  <c r="L417" i="2" a="1"/>
  <c r="D417" i="2"/>
  <c r="C417" i="2"/>
  <c r="R416" i="2"/>
  <c r="Q416" i="2"/>
  <c r="P416" i="2"/>
  <c r="O416" i="2"/>
  <c r="O416" i="2" a="1"/>
  <c r="L416" i="2"/>
  <c r="L416" i="2" a="1"/>
  <c r="D416" i="2"/>
  <c r="C416" i="2"/>
  <c r="R415" i="2"/>
  <c r="Q415" i="2"/>
  <c r="P415" i="2"/>
  <c r="O415" i="2"/>
  <c r="O415" i="2" a="1"/>
  <c r="L415" i="2"/>
  <c r="L415" i="2" a="1"/>
  <c r="D415" i="2"/>
  <c r="C415" i="2"/>
  <c r="R414" i="2"/>
  <c r="Q414" i="2"/>
  <c r="P414" i="2"/>
  <c r="O414" i="2"/>
  <c r="O414" i="2" a="1"/>
  <c r="L414" i="2"/>
  <c r="L414" i="2" a="1"/>
  <c r="D414" i="2"/>
  <c r="C414" i="2"/>
  <c r="R413" i="2"/>
  <c r="Q413" i="2"/>
  <c r="P413" i="2"/>
  <c r="O413" i="2"/>
  <c r="O413" i="2" a="1"/>
  <c r="L413" i="2"/>
  <c r="L413" i="2" a="1"/>
  <c r="D413" i="2"/>
  <c r="C413" i="2"/>
  <c r="R412" i="2"/>
  <c r="Q412" i="2"/>
  <c r="P412" i="2"/>
  <c r="O412" i="2"/>
  <c r="O412" i="2" a="1"/>
  <c r="L412" i="2"/>
  <c r="L412" i="2" a="1"/>
  <c r="D412" i="2"/>
  <c r="C412" i="2"/>
  <c r="R411" i="2"/>
  <c r="Q411" i="2"/>
  <c r="P411" i="2"/>
  <c r="O411" i="2"/>
  <c r="O411" i="2" a="1"/>
  <c r="L411" i="2"/>
  <c r="L411" i="2" a="1"/>
  <c r="D411" i="2"/>
  <c r="C411" i="2"/>
  <c r="R410" i="2"/>
  <c r="Q410" i="2"/>
  <c r="P410" i="2"/>
  <c r="O410" i="2"/>
  <c r="O410" i="2" a="1"/>
  <c r="L410" i="2"/>
  <c r="L410" i="2" a="1"/>
  <c r="D410" i="2"/>
  <c r="C410" i="2"/>
  <c r="R409" i="2"/>
  <c r="Q409" i="2"/>
  <c r="P409" i="2"/>
  <c r="O409" i="2"/>
  <c r="O409" i="2" a="1"/>
  <c r="L409" i="2"/>
  <c r="L409" i="2" a="1"/>
  <c r="D409" i="2"/>
  <c r="C409" i="2"/>
  <c r="R408" i="2"/>
  <c r="Q408" i="2"/>
  <c r="P408" i="2"/>
  <c r="O408" i="2"/>
  <c r="O408" i="2" a="1"/>
  <c r="L408" i="2"/>
  <c r="L408" i="2" a="1"/>
  <c r="D408" i="2"/>
  <c r="C408" i="2"/>
  <c r="R407" i="2"/>
  <c r="Q407" i="2"/>
  <c r="P407" i="2"/>
  <c r="O407" i="2"/>
  <c r="O407" i="2" a="1"/>
  <c r="L407" i="2"/>
  <c r="L407" i="2" a="1"/>
  <c r="D407" i="2"/>
  <c r="C407" i="2"/>
  <c r="R406" i="2"/>
  <c r="Q406" i="2"/>
  <c r="P406" i="2"/>
  <c r="O406" i="2"/>
  <c r="O406" i="2" a="1"/>
  <c r="L406" i="2"/>
  <c r="L406" i="2" a="1"/>
  <c r="D406" i="2"/>
  <c r="C406" i="2"/>
  <c r="R405" i="2"/>
  <c r="Q405" i="2"/>
  <c r="P405" i="2"/>
  <c r="O405" i="2"/>
  <c r="O405" i="2" a="1"/>
  <c r="L405" i="2"/>
  <c r="L405" i="2" a="1"/>
  <c r="D405" i="2"/>
  <c r="C405" i="2"/>
  <c r="R404" i="2"/>
  <c r="Q404" i="2"/>
  <c r="P404" i="2"/>
  <c r="O404" i="2"/>
  <c r="O404" i="2" a="1"/>
  <c r="L404" i="2"/>
  <c r="L404" i="2" a="1"/>
  <c r="D404" i="2"/>
  <c r="C404" i="2"/>
  <c r="R403" i="2"/>
  <c r="Q403" i="2"/>
  <c r="P403" i="2"/>
  <c r="O403" i="2"/>
  <c r="O403" i="2" a="1"/>
  <c r="L403" i="2"/>
  <c r="L403" i="2" a="1"/>
  <c r="D403" i="2"/>
  <c r="C403" i="2"/>
  <c r="R402" i="2"/>
  <c r="Q402" i="2"/>
  <c r="P402" i="2"/>
  <c r="O402" i="2"/>
  <c r="O402" i="2" a="1"/>
  <c r="L402" i="2"/>
  <c r="L402" i="2" a="1"/>
  <c r="D402" i="2"/>
  <c r="C402" i="2"/>
  <c r="R401" i="2"/>
  <c r="Q401" i="2"/>
  <c r="P401" i="2"/>
  <c r="O401" i="2"/>
  <c r="O401" i="2" a="1"/>
  <c r="L401" i="2"/>
  <c r="L401" i="2" a="1"/>
  <c r="D401" i="2"/>
  <c r="C401" i="2"/>
  <c r="R400" i="2"/>
  <c r="Q400" i="2"/>
  <c r="P400" i="2"/>
  <c r="O400" i="2"/>
  <c r="O400" i="2" a="1"/>
  <c r="L400" i="2"/>
  <c r="L400" i="2" a="1"/>
  <c r="D400" i="2"/>
  <c r="C400" i="2"/>
  <c r="R399" i="2"/>
  <c r="Q399" i="2"/>
  <c r="P399" i="2"/>
  <c r="O399" i="2"/>
  <c r="O399" i="2" a="1"/>
  <c r="L399" i="2"/>
  <c r="L399" i="2" a="1"/>
  <c r="D399" i="2"/>
  <c r="C399" i="2"/>
  <c r="R398" i="2"/>
  <c r="Q398" i="2"/>
  <c r="P398" i="2"/>
  <c r="O398" i="2"/>
  <c r="O398" i="2" a="1"/>
  <c r="L398" i="2"/>
  <c r="L398" i="2" a="1"/>
  <c r="D398" i="2"/>
  <c r="C398" i="2"/>
  <c r="R397" i="2"/>
  <c r="Q397" i="2"/>
  <c r="P397" i="2"/>
  <c r="O397" i="2"/>
  <c r="O397" i="2" a="1"/>
  <c r="L397" i="2"/>
  <c r="L397" i="2" a="1"/>
  <c r="D397" i="2"/>
  <c r="C397" i="2"/>
  <c r="R396" i="2"/>
  <c r="Q396" i="2"/>
  <c r="P396" i="2"/>
  <c r="O396" i="2"/>
  <c r="O396" i="2" a="1"/>
  <c r="L396" i="2"/>
  <c r="L396" i="2" a="1"/>
  <c r="D396" i="2"/>
  <c r="C396" i="2"/>
  <c r="R395" i="2"/>
  <c r="Q395" i="2"/>
  <c r="P395" i="2"/>
  <c r="O395" i="2"/>
  <c r="O395" i="2" a="1"/>
  <c r="L395" i="2"/>
  <c r="L395" i="2" a="1"/>
  <c r="D395" i="2"/>
  <c r="C395" i="2"/>
  <c r="R394" i="2"/>
  <c r="Q394" i="2"/>
  <c r="P394" i="2"/>
  <c r="O394" i="2"/>
  <c r="O394" i="2" a="1"/>
  <c r="L394" i="2"/>
  <c r="L394" i="2" a="1"/>
  <c r="D394" i="2"/>
  <c r="C394" i="2"/>
  <c r="R393" i="2"/>
  <c r="Q393" i="2"/>
  <c r="P393" i="2"/>
  <c r="O393" i="2"/>
  <c r="O393" i="2" a="1"/>
  <c r="L393" i="2"/>
  <c r="L393" i="2" a="1"/>
  <c r="D393" i="2"/>
  <c r="C393" i="2"/>
  <c r="R392" i="2"/>
  <c r="Q392" i="2"/>
  <c r="P392" i="2"/>
  <c r="O392" i="2"/>
  <c r="O392" i="2" a="1"/>
  <c r="L392" i="2"/>
  <c r="L392" i="2" a="1"/>
  <c r="D392" i="2"/>
  <c r="C392" i="2"/>
  <c r="R391" i="2"/>
  <c r="Q391" i="2"/>
  <c r="P391" i="2"/>
  <c r="O391" i="2"/>
  <c r="O391" i="2" a="1"/>
  <c r="L391" i="2"/>
  <c r="L391" i="2" a="1"/>
  <c r="D391" i="2"/>
  <c r="C391" i="2"/>
  <c r="R390" i="2"/>
  <c r="Q390" i="2"/>
  <c r="P390" i="2"/>
  <c r="O390" i="2"/>
  <c r="O390" i="2" a="1"/>
  <c r="L390" i="2"/>
  <c r="L390" i="2" a="1"/>
  <c r="D390" i="2"/>
  <c r="C390" i="2"/>
  <c r="R389" i="2"/>
  <c r="Q389" i="2"/>
  <c r="P389" i="2"/>
  <c r="O389" i="2"/>
  <c r="O389" i="2" a="1"/>
  <c r="L389" i="2"/>
  <c r="L389" i="2" a="1"/>
  <c r="D389" i="2"/>
  <c r="C389" i="2"/>
  <c r="R388" i="2"/>
  <c r="Q388" i="2"/>
  <c r="P388" i="2"/>
  <c r="O388" i="2"/>
  <c r="O388" i="2" a="1"/>
  <c r="L388" i="2"/>
  <c r="L388" i="2" a="1"/>
  <c r="D388" i="2"/>
  <c r="C388" i="2"/>
  <c r="R387" i="2"/>
  <c r="Q387" i="2"/>
  <c r="P387" i="2"/>
  <c r="O387" i="2"/>
  <c r="O387" i="2" a="1"/>
  <c r="L387" i="2"/>
  <c r="L387" i="2" a="1"/>
  <c r="D387" i="2"/>
  <c r="C387" i="2"/>
  <c r="R386" i="2"/>
  <c r="Q386" i="2"/>
  <c r="P386" i="2"/>
  <c r="O386" i="2"/>
  <c r="O386" i="2" a="1"/>
  <c r="L386" i="2"/>
  <c r="L386" i="2" a="1"/>
  <c r="D386" i="2"/>
  <c r="C386" i="2"/>
  <c r="R385" i="2"/>
  <c r="Q385" i="2"/>
  <c r="P385" i="2"/>
  <c r="O385" i="2"/>
  <c r="O385" i="2" a="1"/>
  <c r="L385" i="2"/>
  <c r="L385" i="2" a="1"/>
  <c r="D385" i="2"/>
  <c r="C385" i="2"/>
  <c r="R384" i="2"/>
  <c r="Q384" i="2"/>
  <c r="P384" i="2"/>
  <c r="O384" i="2"/>
  <c r="O384" i="2" a="1"/>
  <c r="L384" i="2"/>
  <c r="L384" i="2" a="1"/>
  <c r="D384" i="2"/>
  <c r="C384" i="2"/>
  <c r="R383" i="2"/>
  <c r="Q383" i="2"/>
  <c r="P383" i="2"/>
  <c r="O383" i="2"/>
  <c r="O383" i="2" a="1"/>
  <c r="L383" i="2"/>
  <c r="L383" i="2" a="1"/>
  <c r="D383" i="2"/>
  <c r="C383" i="2"/>
  <c r="R382" i="2"/>
  <c r="Q382" i="2"/>
  <c r="P382" i="2"/>
  <c r="O382" i="2"/>
  <c r="O382" i="2" a="1"/>
  <c r="L382" i="2"/>
  <c r="L382" i="2" a="1"/>
  <c r="D382" i="2"/>
  <c r="C382" i="2"/>
  <c r="R381" i="2"/>
  <c r="Q381" i="2"/>
  <c r="P381" i="2"/>
  <c r="O381" i="2"/>
  <c r="O381" i="2" a="1"/>
  <c r="L381" i="2"/>
  <c r="L381" i="2" a="1"/>
  <c r="D381" i="2"/>
  <c r="C381" i="2"/>
  <c r="R380" i="2"/>
  <c r="Q380" i="2"/>
  <c r="P380" i="2"/>
  <c r="O380" i="2"/>
  <c r="O380" i="2" a="1"/>
  <c r="L380" i="2"/>
  <c r="L380" i="2" a="1"/>
  <c r="D380" i="2"/>
  <c r="C380" i="2"/>
  <c r="R379" i="2"/>
  <c r="Q379" i="2"/>
  <c r="P379" i="2"/>
  <c r="O379" i="2"/>
  <c r="O379" i="2" a="1"/>
  <c r="L379" i="2"/>
  <c r="L379" i="2" a="1"/>
  <c r="D379" i="2"/>
  <c r="C379" i="2"/>
  <c r="R378" i="2"/>
  <c r="Q378" i="2"/>
  <c r="P378" i="2"/>
  <c r="O378" i="2"/>
  <c r="O378" i="2" a="1"/>
  <c r="L378" i="2"/>
  <c r="L378" i="2" a="1"/>
  <c r="D378" i="2"/>
  <c r="C378" i="2"/>
  <c r="R377" i="2"/>
  <c r="Q377" i="2"/>
  <c r="P377" i="2"/>
  <c r="O377" i="2"/>
  <c r="O377" i="2" a="1"/>
  <c r="L377" i="2"/>
  <c r="L377" i="2" a="1"/>
  <c r="D377" i="2"/>
  <c r="C377" i="2"/>
  <c r="R376" i="2"/>
  <c r="Q376" i="2"/>
  <c r="P376" i="2"/>
  <c r="O376" i="2"/>
  <c r="O376" i="2" a="1"/>
  <c r="L376" i="2"/>
  <c r="L376" i="2" a="1"/>
  <c r="D376" i="2"/>
  <c r="C376" i="2"/>
  <c r="R375" i="2"/>
  <c r="Q375" i="2"/>
  <c r="P375" i="2"/>
  <c r="O375" i="2"/>
  <c r="O375" i="2" a="1"/>
  <c r="L375" i="2"/>
  <c r="L375" i="2" a="1"/>
  <c r="D375" i="2"/>
  <c r="C375" i="2"/>
  <c r="R374" i="2"/>
  <c r="Q374" i="2"/>
  <c r="P374" i="2"/>
  <c r="O374" i="2"/>
  <c r="O374" i="2" a="1"/>
  <c r="L374" i="2"/>
  <c r="L374" i="2" a="1"/>
  <c r="D374" i="2"/>
  <c r="C374" i="2"/>
  <c r="R373" i="2"/>
  <c r="Q373" i="2"/>
  <c r="P373" i="2"/>
  <c r="O373" i="2"/>
  <c r="O373" i="2" a="1"/>
  <c r="L373" i="2"/>
  <c r="L373" i="2" a="1"/>
  <c r="D373" i="2"/>
  <c r="C373" i="2"/>
  <c r="R372" i="2"/>
  <c r="Q372" i="2"/>
  <c r="P372" i="2"/>
  <c r="O372" i="2"/>
  <c r="O372" i="2" a="1"/>
  <c r="L372" i="2"/>
  <c r="L372" i="2" a="1"/>
  <c r="D372" i="2"/>
  <c r="C372" i="2"/>
  <c r="R371" i="2"/>
  <c r="Q371" i="2"/>
  <c r="P371" i="2"/>
  <c r="O371" i="2"/>
  <c r="O371" i="2" a="1"/>
  <c r="L371" i="2"/>
  <c r="L371" i="2" a="1"/>
  <c r="D371" i="2"/>
  <c r="C371" i="2"/>
  <c r="R370" i="2"/>
  <c r="Q370" i="2"/>
  <c r="P370" i="2"/>
  <c r="O370" i="2"/>
  <c r="O370" i="2" a="1"/>
  <c r="L370" i="2"/>
  <c r="L370" i="2" a="1"/>
  <c r="D370" i="2"/>
  <c r="C370" i="2"/>
  <c r="R369" i="2"/>
  <c r="Q369" i="2"/>
  <c r="P369" i="2"/>
  <c r="O369" i="2"/>
  <c r="O369" i="2" a="1"/>
  <c r="L369" i="2"/>
  <c r="L369" i="2" a="1"/>
  <c r="D369" i="2"/>
  <c r="C369" i="2"/>
  <c r="R368" i="2"/>
  <c r="Q368" i="2"/>
  <c r="P368" i="2"/>
  <c r="O368" i="2"/>
  <c r="O368" i="2" a="1"/>
  <c r="L368" i="2"/>
  <c r="L368" i="2" a="1"/>
  <c r="D368" i="2"/>
  <c r="C368" i="2"/>
  <c r="R367" i="2"/>
  <c r="Q367" i="2"/>
  <c r="P367" i="2"/>
  <c r="O367" i="2"/>
  <c r="O367" i="2" a="1"/>
  <c r="L367" i="2"/>
  <c r="L367" i="2" a="1"/>
  <c r="D367" i="2"/>
  <c r="C367" i="2"/>
  <c r="R366" i="2"/>
  <c r="Q366" i="2"/>
  <c r="P366" i="2"/>
  <c r="O366" i="2"/>
  <c r="O366" i="2" a="1"/>
  <c r="L366" i="2"/>
  <c r="L366" i="2" a="1"/>
  <c r="D366" i="2"/>
  <c r="C366" i="2"/>
  <c r="R365" i="2"/>
  <c r="Q365" i="2"/>
  <c r="P365" i="2"/>
  <c r="O365" i="2"/>
  <c r="O365" i="2" a="1"/>
  <c r="L365" i="2"/>
  <c r="L365" i="2" a="1"/>
  <c r="D365" i="2"/>
  <c r="C365" i="2"/>
  <c r="R364" i="2"/>
  <c r="Q364" i="2"/>
  <c r="P364" i="2"/>
  <c r="O364" i="2"/>
  <c r="O364" i="2" a="1"/>
  <c r="L364" i="2"/>
  <c r="L364" i="2" a="1"/>
  <c r="D364" i="2"/>
  <c r="C364" i="2"/>
  <c r="R363" i="2"/>
  <c r="Q363" i="2"/>
  <c r="P363" i="2"/>
  <c r="O363" i="2"/>
  <c r="O363" i="2" a="1"/>
  <c r="L363" i="2"/>
  <c r="L363" i="2" a="1"/>
  <c r="D363" i="2"/>
  <c r="C363" i="2"/>
  <c r="R362" i="2"/>
  <c r="Q362" i="2"/>
  <c r="P362" i="2"/>
  <c r="O362" i="2"/>
  <c r="O362" i="2" a="1"/>
  <c r="L362" i="2"/>
  <c r="L362" i="2" a="1"/>
  <c r="D362" i="2"/>
  <c r="C362" i="2"/>
  <c r="R361" i="2"/>
  <c r="Q361" i="2"/>
  <c r="P361" i="2"/>
  <c r="O361" i="2"/>
  <c r="O361" i="2" a="1"/>
  <c r="L361" i="2"/>
  <c r="L361" i="2" a="1"/>
  <c r="D361" i="2"/>
  <c r="C361" i="2"/>
  <c r="R360" i="2"/>
  <c r="Q360" i="2"/>
  <c r="P360" i="2"/>
  <c r="O360" i="2"/>
  <c r="O360" i="2" a="1"/>
  <c r="L360" i="2"/>
  <c r="L360" i="2" a="1"/>
  <c r="D360" i="2"/>
  <c r="C360" i="2"/>
  <c r="R359" i="2"/>
  <c r="Q359" i="2"/>
  <c r="P359" i="2"/>
  <c r="O359" i="2"/>
  <c r="O359" i="2" a="1"/>
  <c r="L359" i="2"/>
  <c r="L359" i="2" a="1"/>
  <c r="D359" i="2"/>
  <c r="C359" i="2"/>
  <c r="R358" i="2"/>
  <c r="Q358" i="2"/>
  <c r="P358" i="2"/>
  <c r="O358" i="2"/>
  <c r="O358" i="2" a="1"/>
  <c r="L358" i="2"/>
  <c r="L358" i="2" a="1"/>
  <c r="D358" i="2"/>
  <c r="C358" i="2"/>
  <c r="R357" i="2"/>
  <c r="Q357" i="2"/>
  <c r="P357" i="2"/>
  <c r="O357" i="2"/>
  <c r="O357" i="2" a="1"/>
  <c r="L357" i="2"/>
  <c r="L357" i="2" a="1"/>
  <c r="D357" i="2"/>
  <c r="C357" i="2"/>
  <c r="R356" i="2"/>
  <c r="Q356" i="2"/>
  <c r="P356" i="2"/>
  <c r="O356" i="2"/>
  <c r="O356" i="2" a="1"/>
  <c r="L356" i="2"/>
  <c r="L356" i="2" a="1"/>
  <c r="D356" i="2"/>
  <c r="C356" i="2"/>
  <c r="R355" i="2"/>
  <c r="Q355" i="2"/>
  <c r="P355" i="2"/>
  <c r="O355" i="2"/>
  <c r="O355" i="2" a="1"/>
  <c r="L355" i="2"/>
  <c r="L355" i="2" a="1"/>
  <c r="D355" i="2"/>
  <c r="C355" i="2"/>
  <c r="R354" i="2"/>
  <c r="Q354" i="2"/>
  <c r="P354" i="2"/>
  <c r="O354" i="2"/>
  <c r="O354" i="2" a="1"/>
  <c r="L354" i="2"/>
  <c r="L354" i="2" a="1"/>
  <c r="D354" i="2"/>
  <c r="C354" i="2"/>
  <c r="R353" i="2"/>
  <c r="Q353" i="2"/>
  <c r="P353" i="2"/>
  <c r="O353" i="2"/>
  <c r="O353" i="2" a="1"/>
  <c r="L353" i="2"/>
  <c r="L353" i="2" a="1"/>
  <c r="D353" i="2"/>
  <c r="C353" i="2"/>
  <c r="R352" i="2"/>
  <c r="Q352" i="2"/>
  <c r="P352" i="2"/>
  <c r="O352" i="2"/>
  <c r="O352" i="2" a="1"/>
  <c r="L352" i="2"/>
  <c r="L352" i="2" a="1"/>
  <c r="D352" i="2"/>
  <c r="C352" i="2"/>
  <c r="R351" i="2"/>
  <c r="Q351" i="2"/>
  <c r="P351" i="2"/>
  <c r="O351" i="2"/>
  <c r="O351" i="2" a="1"/>
  <c r="L351" i="2"/>
  <c r="L351" i="2" a="1"/>
  <c r="D351" i="2"/>
  <c r="C351" i="2"/>
  <c r="R350" i="2"/>
  <c r="Q350" i="2"/>
  <c r="P350" i="2"/>
  <c r="O350" i="2"/>
  <c r="O350" i="2" a="1"/>
  <c r="L350" i="2"/>
  <c r="L350" i="2" a="1"/>
  <c r="D350" i="2"/>
  <c r="C350" i="2"/>
  <c r="R349" i="2"/>
  <c r="Q349" i="2"/>
  <c r="P349" i="2"/>
  <c r="O349" i="2"/>
  <c r="O349" i="2" a="1"/>
  <c r="L349" i="2"/>
  <c r="L349" i="2" a="1"/>
  <c r="D349" i="2"/>
  <c r="C349" i="2"/>
  <c r="R348" i="2"/>
  <c r="Q348" i="2"/>
  <c r="P348" i="2"/>
  <c r="O348" i="2"/>
  <c r="O348" i="2" a="1"/>
  <c r="L348" i="2"/>
  <c r="L348" i="2" a="1"/>
  <c r="D348" i="2"/>
  <c r="C348" i="2"/>
  <c r="R347" i="2"/>
  <c r="Q347" i="2"/>
  <c r="P347" i="2"/>
  <c r="O347" i="2"/>
  <c r="O347" i="2" a="1"/>
  <c r="L347" i="2"/>
  <c r="L347" i="2" a="1"/>
  <c r="D347" i="2"/>
  <c r="C347" i="2"/>
  <c r="R346" i="2"/>
  <c r="Q346" i="2"/>
  <c r="P346" i="2"/>
  <c r="O346" i="2"/>
  <c r="O346" i="2" a="1"/>
  <c r="L346" i="2"/>
  <c r="L346" i="2" a="1"/>
  <c r="D346" i="2"/>
  <c r="C346" i="2"/>
  <c r="R345" i="2"/>
  <c r="Q345" i="2"/>
  <c r="P345" i="2"/>
  <c r="O345" i="2"/>
  <c r="O345" i="2" a="1"/>
  <c r="L345" i="2"/>
  <c r="L345" i="2" a="1"/>
  <c r="D345" i="2"/>
  <c r="C345" i="2"/>
  <c r="R344" i="2"/>
  <c r="Q344" i="2"/>
  <c r="P344" i="2"/>
  <c r="O344" i="2"/>
  <c r="O344" i="2" a="1"/>
  <c r="L344" i="2"/>
  <c r="L344" i="2" a="1"/>
  <c r="D344" i="2"/>
  <c r="C344" i="2"/>
  <c r="R343" i="2"/>
  <c r="Q343" i="2"/>
  <c r="P343" i="2"/>
  <c r="O343" i="2"/>
  <c r="O343" i="2" a="1"/>
  <c r="L343" i="2"/>
  <c r="L343" i="2" a="1"/>
  <c r="D343" i="2"/>
  <c r="C343" i="2"/>
  <c r="R342" i="2"/>
  <c r="Q342" i="2"/>
  <c r="P342" i="2"/>
  <c r="O342" i="2"/>
  <c r="O342" i="2" a="1"/>
  <c r="L342" i="2"/>
  <c r="L342" i="2" a="1"/>
  <c r="D342" i="2"/>
  <c r="C342" i="2"/>
  <c r="R341" i="2"/>
  <c r="Q341" i="2"/>
  <c r="P341" i="2"/>
  <c r="O341" i="2"/>
  <c r="O341" i="2" a="1"/>
  <c r="L341" i="2"/>
  <c r="L341" i="2" a="1"/>
  <c r="D341" i="2"/>
  <c r="C341" i="2"/>
  <c r="R340" i="2"/>
  <c r="Q340" i="2"/>
  <c r="P340" i="2"/>
  <c r="O340" i="2"/>
  <c r="O340" i="2" a="1"/>
  <c r="L340" i="2"/>
  <c r="L340" i="2" a="1"/>
  <c r="D340" i="2"/>
  <c r="C340" i="2"/>
  <c r="R339" i="2"/>
  <c r="Q339" i="2"/>
  <c r="P339" i="2"/>
  <c r="O339" i="2"/>
  <c r="O339" i="2" a="1"/>
  <c r="L339" i="2"/>
  <c r="L339" i="2" a="1"/>
  <c r="D339" i="2"/>
  <c r="C339" i="2"/>
  <c r="R338" i="2"/>
  <c r="Q338" i="2"/>
  <c r="P338" i="2"/>
  <c r="O338" i="2"/>
  <c r="O338" i="2" a="1"/>
  <c r="L338" i="2"/>
  <c r="L338" i="2" a="1"/>
  <c r="D338" i="2"/>
  <c r="C338" i="2"/>
  <c r="R337" i="2"/>
  <c r="Q337" i="2"/>
  <c r="P337" i="2"/>
  <c r="O337" i="2"/>
  <c r="O337" i="2" a="1"/>
  <c r="L337" i="2"/>
  <c r="L337" i="2" a="1"/>
  <c r="D337" i="2"/>
  <c r="C337" i="2"/>
  <c r="R336" i="2"/>
  <c r="Q336" i="2"/>
  <c r="P336" i="2"/>
  <c r="O336" i="2"/>
  <c r="O336" i="2" a="1"/>
  <c r="L336" i="2"/>
  <c r="L336" i="2" a="1"/>
  <c r="D336" i="2"/>
  <c r="C336" i="2"/>
  <c r="R335" i="2"/>
  <c r="Q335" i="2"/>
  <c r="P335" i="2"/>
  <c r="O335" i="2"/>
  <c r="O335" i="2" a="1"/>
  <c r="L335" i="2"/>
  <c r="L335" i="2" a="1"/>
  <c r="D335" i="2"/>
  <c r="C335" i="2"/>
  <c r="R334" i="2"/>
  <c r="Q334" i="2"/>
  <c r="P334" i="2"/>
  <c r="O334" i="2"/>
  <c r="O334" i="2" a="1"/>
  <c r="L334" i="2"/>
  <c r="L334" i="2" a="1"/>
  <c r="D334" i="2"/>
  <c r="C334" i="2"/>
  <c r="R333" i="2"/>
  <c r="Q333" i="2"/>
  <c r="P333" i="2"/>
  <c r="O333" i="2"/>
  <c r="O333" i="2" a="1"/>
  <c r="L333" i="2"/>
  <c r="L333" i="2" a="1"/>
  <c r="D333" i="2"/>
  <c r="C333" i="2"/>
  <c r="R332" i="2"/>
  <c r="Q332" i="2"/>
  <c r="P332" i="2"/>
  <c r="O332" i="2"/>
  <c r="O332" i="2" a="1"/>
  <c r="L332" i="2"/>
  <c r="L332" i="2" a="1"/>
  <c r="D332" i="2"/>
  <c r="C332" i="2"/>
  <c r="R331" i="2"/>
  <c r="Q331" i="2"/>
  <c r="P331" i="2"/>
  <c r="O331" i="2"/>
  <c r="O331" i="2" a="1"/>
  <c r="L331" i="2"/>
  <c r="L331" i="2" a="1"/>
  <c r="D331" i="2"/>
  <c r="C331" i="2"/>
  <c r="R330" i="2"/>
  <c r="Q330" i="2"/>
  <c r="P330" i="2"/>
  <c r="O330" i="2"/>
  <c r="O330" i="2" a="1"/>
  <c r="L330" i="2"/>
  <c r="L330" i="2" a="1"/>
  <c r="D330" i="2"/>
  <c r="C330" i="2"/>
  <c r="R329" i="2"/>
  <c r="Q329" i="2"/>
  <c r="P329" i="2"/>
  <c r="O329" i="2"/>
  <c r="O329" i="2" a="1"/>
  <c r="L329" i="2"/>
  <c r="L329" i="2" a="1"/>
  <c r="D329" i="2"/>
  <c r="C329" i="2"/>
  <c r="R328" i="2"/>
  <c r="Q328" i="2"/>
  <c r="P328" i="2"/>
  <c r="O328" i="2"/>
  <c r="O328" i="2" a="1"/>
  <c r="L328" i="2"/>
  <c r="L328" i="2" a="1"/>
  <c r="D328" i="2"/>
  <c r="C328" i="2"/>
  <c r="R327" i="2"/>
  <c r="Q327" i="2"/>
  <c r="P327" i="2"/>
  <c r="O327" i="2"/>
  <c r="O327" i="2" a="1"/>
  <c r="L327" i="2"/>
  <c r="L327" i="2" a="1"/>
  <c r="D327" i="2"/>
  <c r="C327" i="2"/>
  <c r="R326" i="2"/>
  <c r="Q326" i="2"/>
  <c r="P326" i="2"/>
  <c r="O326" i="2"/>
  <c r="O326" i="2" a="1"/>
  <c r="L326" i="2"/>
  <c r="L326" i="2" a="1"/>
  <c r="D326" i="2"/>
  <c r="C326" i="2"/>
  <c r="R325" i="2"/>
  <c r="Q325" i="2"/>
  <c r="P325" i="2"/>
  <c r="O325" i="2"/>
  <c r="O325" i="2" a="1"/>
  <c r="L325" i="2"/>
  <c r="L325" i="2" a="1"/>
  <c r="D325" i="2"/>
  <c r="C325" i="2"/>
  <c r="R324" i="2"/>
  <c r="Q324" i="2"/>
  <c r="P324" i="2"/>
  <c r="O324" i="2"/>
  <c r="O324" i="2" a="1"/>
  <c r="L324" i="2"/>
  <c r="L324" i="2" a="1"/>
  <c r="D324" i="2"/>
  <c r="C324" i="2"/>
  <c r="R323" i="2"/>
  <c r="Q323" i="2"/>
  <c r="P323" i="2"/>
  <c r="O323" i="2"/>
  <c r="O323" i="2" a="1"/>
  <c r="L323" i="2"/>
  <c r="L323" i="2" a="1"/>
  <c r="D323" i="2"/>
  <c r="C323" i="2"/>
  <c r="R322" i="2"/>
  <c r="Q322" i="2"/>
  <c r="P322" i="2"/>
  <c r="O322" i="2"/>
  <c r="O322" i="2" a="1"/>
  <c r="L322" i="2"/>
  <c r="L322" i="2" a="1"/>
  <c r="D322" i="2"/>
  <c r="C322" i="2"/>
  <c r="R321" i="2"/>
  <c r="Q321" i="2"/>
  <c r="P321" i="2"/>
  <c r="O321" i="2"/>
  <c r="O321" i="2" a="1"/>
  <c r="L321" i="2"/>
  <c r="L321" i="2" a="1"/>
  <c r="D321" i="2"/>
  <c r="C321" i="2"/>
  <c r="R320" i="2"/>
  <c r="Q320" i="2"/>
  <c r="P320" i="2"/>
  <c r="O320" i="2"/>
  <c r="O320" i="2" a="1"/>
  <c r="L320" i="2"/>
  <c r="L320" i="2" a="1"/>
  <c r="D320" i="2"/>
  <c r="C320" i="2"/>
  <c r="R319" i="2"/>
  <c r="Q319" i="2"/>
  <c r="P319" i="2"/>
  <c r="O319" i="2"/>
  <c r="O319" i="2" a="1"/>
  <c r="L319" i="2"/>
  <c r="L319" i="2" a="1"/>
  <c r="D319" i="2"/>
  <c r="C319" i="2"/>
  <c r="R318" i="2"/>
  <c r="Q318" i="2"/>
  <c r="P318" i="2"/>
  <c r="O318" i="2"/>
  <c r="O318" i="2" a="1"/>
  <c r="L318" i="2"/>
  <c r="L318" i="2" a="1"/>
  <c r="D318" i="2"/>
  <c r="C318" i="2"/>
  <c r="R317" i="2"/>
  <c r="Q317" i="2"/>
  <c r="P317" i="2"/>
  <c r="O317" i="2"/>
  <c r="O317" i="2" a="1"/>
  <c r="L317" i="2"/>
  <c r="L317" i="2" a="1"/>
  <c r="D317" i="2"/>
  <c r="C317" i="2"/>
  <c r="R316" i="2"/>
  <c r="Q316" i="2"/>
  <c r="P316" i="2"/>
  <c r="O316" i="2"/>
  <c r="O316" i="2" a="1"/>
  <c r="L316" i="2"/>
  <c r="L316" i="2" a="1"/>
  <c r="D316" i="2"/>
  <c r="C316" i="2"/>
  <c r="R315" i="2"/>
  <c r="Q315" i="2"/>
  <c r="P315" i="2"/>
  <c r="O315" i="2"/>
  <c r="O315" i="2" a="1"/>
  <c r="L315" i="2"/>
  <c r="L315" i="2" a="1"/>
  <c r="D315" i="2"/>
  <c r="C315" i="2"/>
  <c r="R314" i="2"/>
  <c r="Q314" i="2"/>
  <c r="P314" i="2"/>
  <c r="O314" i="2"/>
  <c r="O314" i="2" a="1"/>
  <c r="L314" i="2"/>
  <c r="L314" i="2" a="1"/>
  <c r="D314" i="2"/>
  <c r="C314" i="2"/>
  <c r="R313" i="2"/>
  <c r="Q313" i="2"/>
  <c r="P313" i="2"/>
  <c r="O313" i="2"/>
  <c r="O313" i="2" a="1"/>
  <c r="L313" i="2"/>
  <c r="L313" i="2" a="1"/>
  <c r="D313" i="2"/>
  <c r="C313" i="2"/>
  <c r="R312" i="2"/>
  <c r="Q312" i="2"/>
  <c r="P312" i="2"/>
  <c r="O312" i="2"/>
  <c r="O312" i="2" a="1"/>
  <c r="L312" i="2"/>
  <c r="L312" i="2" a="1"/>
  <c r="D312" i="2"/>
  <c r="C312" i="2"/>
  <c r="R311" i="2"/>
  <c r="Q311" i="2"/>
  <c r="P311" i="2"/>
  <c r="O311" i="2"/>
  <c r="O311" i="2" a="1"/>
  <c r="L311" i="2"/>
  <c r="L311" i="2" a="1"/>
  <c r="D311" i="2"/>
  <c r="C311" i="2"/>
  <c r="R310" i="2"/>
  <c r="Q310" i="2"/>
  <c r="P310" i="2"/>
  <c r="O310" i="2"/>
  <c r="O310" i="2" a="1"/>
  <c r="L310" i="2"/>
  <c r="L310" i="2" a="1"/>
  <c r="D310" i="2"/>
  <c r="C310" i="2"/>
  <c r="R309" i="2"/>
  <c r="Q309" i="2"/>
  <c r="P309" i="2"/>
  <c r="O309" i="2"/>
  <c r="O309" i="2" a="1"/>
  <c r="L309" i="2"/>
  <c r="L309" i="2" a="1"/>
  <c r="D309" i="2"/>
  <c r="C309" i="2"/>
  <c r="R308" i="2"/>
  <c r="Q308" i="2"/>
  <c r="P308" i="2"/>
  <c r="O308" i="2"/>
  <c r="O308" i="2" a="1"/>
  <c r="L308" i="2"/>
  <c r="L308" i="2" a="1"/>
  <c r="D308" i="2"/>
  <c r="C308" i="2"/>
  <c r="R307" i="2"/>
  <c r="Q307" i="2"/>
  <c r="P307" i="2"/>
  <c r="O307" i="2"/>
  <c r="O307" i="2" a="1"/>
  <c r="L307" i="2"/>
  <c r="L307" i="2" a="1"/>
  <c r="D307" i="2"/>
  <c r="C307" i="2"/>
  <c r="R306" i="2"/>
  <c r="Q306" i="2"/>
  <c r="P306" i="2"/>
  <c r="O306" i="2"/>
  <c r="O306" i="2" a="1"/>
  <c r="L306" i="2"/>
  <c r="L306" i="2" a="1"/>
  <c r="D306" i="2"/>
  <c r="C306" i="2"/>
  <c r="R305" i="2"/>
  <c r="Q305" i="2"/>
  <c r="P305" i="2"/>
  <c r="O305" i="2"/>
  <c r="O305" i="2" a="1"/>
  <c r="L305" i="2"/>
  <c r="L305" i="2" a="1"/>
  <c r="D305" i="2"/>
  <c r="C305" i="2"/>
  <c r="R304" i="2"/>
  <c r="Q304" i="2"/>
  <c r="P304" i="2"/>
  <c r="O304" i="2"/>
  <c r="O304" i="2" a="1"/>
  <c r="L304" i="2"/>
  <c r="L304" i="2" a="1"/>
  <c r="D304" i="2"/>
  <c r="C304" i="2"/>
  <c r="R303" i="2"/>
  <c r="Q303" i="2"/>
  <c r="P303" i="2"/>
  <c r="O303" i="2"/>
  <c r="O303" i="2" a="1"/>
  <c r="L303" i="2"/>
  <c r="L303" i="2" a="1"/>
  <c r="D303" i="2"/>
  <c r="C303" i="2"/>
  <c r="R302" i="2"/>
  <c r="Q302" i="2"/>
  <c r="P302" i="2"/>
  <c r="O302" i="2"/>
  <c r="O302" i="2" a="1"/>
  <c r="L302" i="2"/>
  <c r="L302" i="2" a="1"/>
  <c r="D302" i="2"/>
  <c r="C302" i="2"/>
  <c r="R301" i="2"/>
  <c r="Q301" i="2"/>
  <c r="P301" i="2"/>
  <c r="O301" i="2"/>
  <c r="O301" i="2" a="1"/>
  <c r="L301" i="2"/>
  <c r="L301" i="2" a="1"/>
  <c r="D301" i="2"/>
  <c r="C301" i="2"/>
  <c r="R300" i="2"/>
  <c r="Q300" i="2"/>
  <c r="P300" i="2"/>
  <c r="O300" i="2"/>
  <c r="O300" i="2" a="1"/>
  <c r="L300" i="2"/>
  <c r="L300" i="2" a="1"/>
  <c r="D300" i="2"/>
  <c r="C300" i="2"/>
  <c r="R299" i="2"/>
  <c r="Q299" i="2"/>
  <c r="P299" i="2"/>
  <c r="O299" i="2"/>
  <c r="O299" i="2" a="1"/>
  <c r="L299" i="2"/>
  <c r="L299" i="2" a="1"/>
  <c r="D299" i="2"/>
  <c r="C299" i="2"/>
  <c r="R298" i="2"/>
  <c r="Q298" i="2"/>
  <c r="P298" i="2"/>
  <c r="O298" i="2"/>
  <c r="O298" i="2" a="1"/>
  <c r="L298" i="2"/>
  <c r="L298" i="2" a="1"/>
  <c r="D298" i="2"/>
  <c r="C298" i="2"/>
  <c r="R297" i="2"/>
  <c r="Q297" i="2"/>
  <c r="P297" i="2"/>
  <c r="O297" i="2"/>
  <c r="O297" i="2" a="1"/>
  <c r="L297" i="2"/>
  <c r="L297" i="2" a="1"/>
  <c r="D297" i="2"/>
  <c r="C297" i="2"/>
  <c r="R296" i="2"/>
  <c r="Q296" i="2"/>
  <c r="P296" i="2"/>
  <c r="O296" i="2"/>
  <c r="O296" i="2" a="1"/>
  <c r="L296" i="2"/>
  <c r="L296" i="2" a="1"/>
  <c r="D296" i="2"/>
  <c r="C296" i="2"/>
  <c r="R295" i="2"/>
  <c r="Q295" i="2"/>
  <c r="P295" i="2"/>
  <c r="O295" i="2"/>
  <c r="O295" i="2" a="1"/>
  <c r="L295" i="2"/>
  <c r="L295" i="2" a="1"/>
  <c r="D295" i="2"/>
  <c r="C295" i="2"/>
  <c r="R294" i="2"/>
  <c r="Q294" i="2"/>
  <c r="P294" i="2"/>
  <c r="O294" i="2"/>
  <c r="O294" i="2" a="1"/>
  <c r="L294" i="2"/>
  <c r="L294" i="2" a="1"/>
  <c r="D294" i="2"/>
  <c r="C294" i="2"/>
  <c r="R293" i="2"/>
  <c r="Q293" i="2"/>
  <c r="P293" i="2"/>
  <c r="O293" i="2"/>
  <c r="O293" i="2" a="1"/>
  <c r="L293" i="2"/>
  <c r="L293" i="2" a="1"/>
  <c r="D293" i="2"/>
  <c r="C293" i="2"/>
  <c r="R292" i="2"/>
  <c r="Q292" i="2"/>
  <c r="P292" i="2"/>
  <c r="O292" i="2"/>
  <c r="O292" i="2" a="1"/>
  <c r="L292" i="2"/>
  <c r="L292" i="2" a="1"/>
  <c r="D292" i="2"/>
  <c r="C292" i="2"/>
  <c r="R291" i="2"/>
  <c r="Q291" i="2"/>
  <c r="P291" i="2"/>
  <c r="O291" i="2"/>
  <c r="O291" i="2" a="1"/>
  <c r="L291" i="2"/>
  <c r="L291" i="2" a="1"/>
  <c r="D291" i="2"/>
  <c r="C291" i="2"/>
  <c r="R290" i="2"/>
  <c r="Q290" i="2"/>
  <c r="P290" i="2"/>
  <c r="O290" i="2"/>
  <c r="O290" i="2" a="1"/>
  <c r="L290" i="2"/>
  <c r="L290" i="2" a="1"/>
  <c r="D290" i="2"/>
  <c r="C290" i="2"/>
  <c r="R289" i="2"/>
  <c r="Q289" i="2"/>
  <c r="P289" i="2"/>
  <c r="O289" i="2"/>
  <c r="O289" i="2" a="1"/>
  <c r="L289" i="2"/>
  <c r="L289" i="2" a="1"/>
  <c r="D289" i="2"/>
  <c r="C289" i="2"/>
  <c r="R288" i="2"/>
  <c r="Q288" i="2"/>
  <c r="P288" i="2"/>
  <c r="O288" i="2"/>
  <c r="O288" i="2" a="1"/>
  <c r="L288" i="2"/>
  <c r="L288" i="2" a="1"/>
  <c r="D288" i="2"/>
  <c r="C288" i="2"/>
  <c r="R287" i="2"/>
  <c r="Q287" i="2"/>
  <c r="P287" i="2"/>
  <c r="O287" i="2"/>
  <c r="O287" i="2" a="1"/>
  <c r="L287" i="2"/>
  <c r="L287" i="2" a="1"/>
  <c r="D287" i="2"/>
  <c r="C287" i="2"/>
  <c r="R286" i="2"/>
  <c r="Q286" i="2"/>
  <c r="P286" i="2"/>
  <c r="O286" i="2"/>
  <c r="O286" i="2" a="1"/>
  <c r="L286" i="2"/>
  <c r="L286" i="2" a="1"/>
  <c r="D286" i="2"/>
  <c r="C286" i="2"/>
  <c r="R285" i="2"/>
  <c r="Q285" i="2"/>
  <c r="P285" i="2"/>
  <c r="O285" i="2"/>
  <c r="O285" i="2" a="1"/>
  <c r="L285" i="2"/>
  <c r="L285" i="2" a="1"/>
  <c r="D285" i="2"/>
  <c r="C285" i="2"/>
  <c r="R284" i="2"/>
  <c r="Q284" i="2"/>
  <c r="P284" i="2"/>
  <c r="O284" i="2"/>
  <c r="O284" i="2" a="1"/>
  <c r="L284" i="2"/>
  <c r="L284" i="2" a="1"/>
  <c r="D284" i="2"/>
  <c r="C284" i="2"/>
  <c r="R283" i="2"/>
  <c r="Q283" i="2"/>
  <c r="P283" i="2"/>
  <c r="O283" i="2"/>
  <c r="O283" i="2" a="1"/>
  <c r="L283" i="2"/>
  <c r="L283" i="2" a="1"/>
  <c r="D283" i="2"/>
  <c r="C283" i="2"/>
  <c r="R282" i="2"/>
  <c r="Q282" i="2"/>
  <c r="P282" i="2"/>
  <c r="O282" i="2"/>
  <c r="O282" i="2" a="1"/>
  <c r="L282" i="2"/>
  <c r="L282" i="2" a="1"/>
  <c r="D282" i="2"/>
  <c r="C282" i="2"/>
  <c r="R281" i="2"/>
  <c r="Q281" i="2"/>
  <c r="P281" i="2"/>
  <c r="O281" i="2"/>
  <c r="O281" i="2" a="1"/>
  <c r="L281" i="2"/>
  <c r="L281" i="2" a="1"/>
  <c r="D281" i="2"/>
  <c r="C281" i="2"/>
  <c r="R280" i="2"/>
  <c r="Q280" i="2"/>
  <c r="P280" i="2"/>
  <c r="O280" i="2"/>
  <c r="O280" i="2" a="1"/>
  <c r="L280" i="2"/>
  <c r="L280" i="2" a="1"/>
  <c r="D280" i="2"/>
  <c r="C280" i="2"/>
  <c r="R279" i="2"/>
  <c r="Q279" i="2"/>
  <c r="P279" i="2"/>
  <c r="O279" i="2"/>
  <c r="O279" i="2" a="1"/>
  <c r="L279" i="2"/>
  <c r="L279" i="2" a="1"/>
  <c r="D279" i="2"/>
  <c r="C279" i="2"/>
  <c r="R278" i="2"/>
  <c r="Q278" i="2"/>
  <c r="P278" i="2"/>
  <c r="O278" i="2"/>
  <c r="O278" i="2" a="1"/>
  <c r="L278" i="2"/>
  <c r="L278" i="2" a="1"/>
  <c r="D278" i="2"/>
  <c r="C278" i="2"/>
  <c r="R277" i="2"/>
  <c r="Q277" i="2"/>
  <c r="P277" i="2"/>
  <c r="O277" i="2"/>
  <c r="O277" i="2" a="1"/>
  <c r="L277" i="2"/>
  <c r="L277" i="2" a="1"/>
  <c r="D277" i="2"/>
  <c r="C277" i="2"/>
  <c r="R276" i="2"/>
  <c r="Q276" i="2"/>
  <c r="P276" i="2"/>
  <c r="O276" i="2"/>
  <c r="O276" i="2" a="1"/>
  <c r="L276" i="2"/>
  <c r="L276" i="2" a="1"/>
  <c r="D276" i="2"/>
  <c r="C276" i="2"/>
  <c r="R275" i="2"/>
  <c r="Q275" i="2"/>
  <c r="P275" i="2"/>
  <c r="O275" i="2"/>
  <c r="O275" i="2" a="1"/>
  <c r="L275" i="2"/>
  <c r="L275" i="2" a="1"/>
  <c r="D275" i="2"/>
  <c r="C275" i="2"/>
  <c r="R274" i="2"/>
  <c r="Q274" i="2"/>
  <c r="P274" i="2"/>
  <c r="O274" i="2"/>
  <c r="O274" i="2" a="1"/>
  <c r="L274" i="2"/>
  <c r="L274" i="2" a="1"/>
  <c r="D274" i="2"/>
  <c r="C274" i="2"/>
  <c r="R273" i="2"/>
  <c r="Q273" i="2"/>
  <c r="P273" i="2"/>
  <c r="O273" i="2"/>
  <c r="O273" i="2" a="1"/>
  <c r="L273" i="2"/>
  <c r="L273" i="2" a="1"/>
  <c r="D273" i="2"/>
  <c r="C273" i="2"/>
  <c r="R272" i="2"/>
  <c r="Q272" i="2"/>
  <c r="P272" i="2"/>
  <c r="O272" i="2"/>
  <c r="O272" i="2" a="1"/>
  <c r="L272" i="2"/>
  <c r="L272" i="2" a="1"/>
  <c r="D272" i="2"/>
  <c r="C272" i="2"/>
  <c r="R271" i="2"/>
  <c r="Q271" i="2"/>
  <c r="P271" i="2"/>
  <c r="O271" i="2"/>
  <c r="O271" i="2" a="1"/>
  <c r="L271" i="2"/>
  <c r="L271" i="2" a="1"/>
  <c r="D271" i="2"/>
  <c r="C271" i="2"/>
  <c r="R270" i="2"/>
  <c r="Q270" i="2"/>
  <c r="P270" i="2"/>
  <c r="O270" i="2"/>
  <c r="O270" i="2" a="1"/>
  <c r="L270" i="2"/>
  <c r="L270" i="2" a="1"/>
  <c r="D270" i="2"/>
  <c r="C270" i="2"/>
  <c r="R269" i="2"/>
  <c r="Q269" i="2"/>
  <c r="P269" i="2"/>
  <c r="O269" i="2"/>
  <c r="O269" i="2" a="1"/>
  <c r="L269" i="2"/>
  <c r="L269" i="2" a="1"/>
  <c r="D269" i="2"/>
  <c r="C269" i="2"/>
  <c r="R268" i="2"/>
  <c r="Q268" i="2"/>
  <c r="P268" i="2"/>
  <c r="O268" i="2"/>
  <c r="O268" i="2" a="1"/>
  <c r="L268" i="2"/>
  <c r="L268" i="2" a="1"/>
  <c r="D268" i="2"/>
  <c r="C268" i="2"/>
  <c r="R267" i="2"/>
  <c r="Q267" i="2"/>
  <c r="P267" i="2"/>
  <c r="O267" i="2"/>
  <c r="O267" i="2" a="1"/>
  <c r="L267" i="2"/>
  <c r="L267" i="2" a="1"/>
  <c r="D267" i="2"/>
  <c r="C267" i="2"/>
  <c r="R266" i="2"/>
  <c r="Q266" i="2"/>
  <c r="P266" i="2"/>
  <c r="O266" i="2"/>
  <c r="O266" i="2" a="1"/>
  <c r="L266" i="2"/>
  <c r="L266" i="2" a="1"/>
  <c r="D266" i="2"/>
  <c r="C266" i="2"/>
  <c r="R265" i="2"/>
  <c r="Q265" i="2"/>
  <c r="P265" i="2"/>
  <c r="O265" i="2"/>
  <c r="O265" i="2" a="1"/>
  <c r="L265" i="2"/>
  <c r="L265" i="2" a="1"/>
  <c r="D265" i="2"/>
  <c r="C265" i="2"/>
  <c r="R264" i="2"/>
  <c r="Q264" i="2"/>
  <c r="P264" i="2"/>
  <c r="O264" i="2"/>
  <c r="O264" i="2" a="1"/>
  <c r="L264" i="2"/>
  <c r="L264" i="2" a="1"/>
  <c r="D264" i="2"/>
  <c r="C264" i="2"/>
  <c r="R263" i="2"/>
  <c r="Q263" i="2"/>
  <c r="P263" i="2"/>
  <c r="O263" i="2"/>
  <c r="O263" i="2" a="1"/>
  <c r="L263" i="2"/>
  <c r="L263" i="2" a="1"/>
  <c r="D263" i="2"/>
  <c r="C263" i="2"/>
  <c r="R262" i="2"/>
  <c r="Q262" i="2"/>
  <c r="P262" i="2"/>
  <c r="O262" i="2"/>
  <c r="O262" i="2" a="1"/>
  <c r="L262" i="2"/>
  <c r="L262" i="2" a="1"/>
  <c r="D262" i="2"/>
  <c r="C262" i="2"/>
  <c r="R261" i="2"/>
  <c r="Q261" i="2"/>
  <c r="P261" i="2"/>
  <c r="O261" i="2"/>
  <c r="O261" i="2" a="1"/>
  <c r="L261" i="2"/>
  <c r="L261" i="2" a="1"/>
  <c r="D261" i="2"/>
  <c r="C261" i="2"/>
  <c r="R260" i="2"/>
  <c r="Q260" i="2"/>
  <c r="P260" i="2"/>
  <c r="O260" i="2"/>
  <c r="O260" i="2" a="1"/>
  <c r="L260" i="2"/>
  <c r="L260" i="2" a="1"/>
  <c r="D260" i="2"/>
  <c r="C260" i="2"/>
  <c r="R259" i="2"/>
  <c r="Q259" i="2"/>
  <c r="P259" i="2"/>
  <c r="O259" i="2"/>
  <c r="O259" i="2" a="1"/>
  <c r="L259" i="2"/>
  <c r="L259" i="2" a="1"/>
  <c r="D259" i="2"/>
  <c r="C259" i="2"/>
  <c r="R258" i="2"/>
  <c r="Q258" i="2"/>
  <c r="P258" i="2"/>
  <c r="O258" i="2"/>
  <c r="O258" i="2" a="1"/>
  <c r="L258" i="2"/>
  <c r="L258" i="2" a="1"/>
  <c r="D258" i="2"/>
  <c r="C258" i="2"/>
  <c r="R257" i="2"/>
  <c r="Q257" i="2"/>
  <c r="P257" i="2"/>
  <c r="O257" i="2"/>
  <c r="O257" i="2" a="1"/>
  <c r="L257" i="2"/>
  <c r="L257" i="2" a="1"/>
  <c r="D257" i="2"/>
  <c r="C257" i="2"/>
  <c r="R256" i="2"/>
  <c r="Q256" i="2"/>
  <c r="P256" i="2"/>
  <c r="O256" i="2"/>
  <c r="O256" i="2" a="1"/>
  <c r="L256" i="2"/>
  <c r="L256" i="2" a="1"/>
  <c r="D256" i="2"/>
  <c r="C256" i="2"/>
  <c r="R255" i="2"/>
  <c r="Q255" i="2"/>
  <c r="P255" i="2"/>
  <c r="O255" i="2"/>
  <c r="O255" i="2" a="1"/>
  <c r="L255" i="2"/>
  <c r="L255" i="2" a="1"/>
  <c r="D255" i="2"/>
  <c r="C255" i="2"/>
  <c r="R254" i="2"/>
  <c r="Q254" i="2"/>
  <c r="P254" i="2"/>
  <c r="O254" i="2"/>
  <c r="O254" i="2" a="1"/>
  <c r="L254" i="2"/>
  <c r="L254" i="2" a="1"/>
  <c r="D254" i="2"/>
  <c r="C254" i="2"/>
  <c r="R253" i="2"/>
  <c r="Q253" i="2"/>
  <c r="P253" i="2"/>
  <c r="O253" i="2"/>
  <c r="O253" i="2" a="1"/>
  <c r="L253" i="2"/>
  <c r="L253" i="2" a="1"/>
  <c r="D253" i="2"/>
  <c r="C253" i="2"/>
  <c r="R252" i="2"/>
  <c r="Q252" i="2"/>
  <c r="P252" i="2"/>
  <c r="O252" i="2"/>
  <c r="O252" i="2" a="1"/>
  <c r="L252" i="2"/>
  <c r="L252" i="2" a="1"/>
  <c r="D252" i="2"/>
  <c r="C252" i="2"/>
  <c r="R251" i="2"/>
  <c r="Q251" i="2"/>
  <c r="P251" i="2"/>
  <c r="O251" i="2"/>
  <c r="O251" i="2" a="1"/>
  <c r="L251" i="2"/>
  <c r="L251" i="2" a="1"/>
  <c r="D251" i="2"/>
  <c r="C251" i="2"/>
  <c r="R250" i="2"/>
  <c r="Q250" i="2"/>
  <c r="P250" i="2"/>
  <c r="O250" i="2"/>
  <c r="O250" i="2" a="1"/>
  <c r="L250" i="2"/>
  <c r="L250" i="2" a="1"/>
  <c r="D250" i="2"/>
  <c r="C250" i="2"/>
  <c r="R249" i="2"/>
  <c r="Q249" i="2"/>
  <c r="P249" i="2"/>
  <c r="O249" i="2"/>
  <c r="O249" i="2" a="1"/>
  <c r="L249" i="2"/>
  <c r="L249" i="2" a="1"/>
  <c r="D249" i="2"/>
  <c r="C249" i="2"/>
  <c r="R248" i="2"/>
  <c r="Q248" i="2"/>
  <c r="P248" i="2"/>
  <c r="O248" i="2"/>
  <c r="O248" i="2" a="1"/>
  <c r="L248" i="2"/>
  <c r="L248" i="2" a="1"/>
  <c r="D248" i="2"/>
  <c r="C248" i="2"/>
  <c r="R247" i="2"/>
  <c r="Q247" i="2"/>
  <c r="P247" i="2"/>
  <c r="O247" i="2"/>
  <c r="O247" i="2" a="1"/>
  <c r="L247" i="2"/>
  <c r="L247" i="2" a="1"/>
  <c r="D247" i="2"/>
  <c r="C247" i="2"/>
  <c r="R246" i="2"/>
  <c r="Q246" i="2"/>
  <c r="P246" i="2"/>
  <c r="O246" i="2"/>
  <c r="O246" i="2" a="1"/>
  <c r="L246" i="2"/>
  <c r="L246" i="2" a="1"/>
  <c r="D246" i="2"/>
  <c r="C246" i="2"/>
  <c r="R245" i="2"/>
  <c r="Q245" i="2"/>
  <c r="P245" i="2"/>
  <c r="O245" i="2"/>
  <c r="O245" i="2" a="1"/>
  <c r="L245" i="2"/>
  <c r="L245" i="2" a="1"/>
  <c r="D245" i="2"/>
  <c r="C245" i="2"/>
  <c r="R244" i="2"/>
  <c r="Q244" i="2"/>
  <c r="P244" i="2"/>
  <c r="O244" i="2"/>
  <c r="O244" i="2" a="1"/>
  <c r="L244" i="2"/>
  <c r="L244" i="2" a="1"/>
  <c r="D244" i="2"/>
  <c r="C244" i="2"/>
  <c r="R243" i="2"/>
  <c r="Q243" i="2"/>
  <c r="P243" i="2"/>
  <c r="O243" i="2"/>
  <c r="O243" i="2" a="1"/>
  <c r="L243" i="2"/>
  <c r="L243" i="2" a="1"/>
  <c r="D243" i="2"/>
  <c r="C243" i="2"/>
  <c r="R242" i="2"/>
  <c r="Q242" i="2"/>
  <c r="P242" i="2"/>
  <c r="O242" i="2"/>
  <c r="O242" i="2" a="1"/>
  <c r="L242" i="2"/>
  <c r="L242" i="2" a="1"/>
  <c r="D242" i="2"/>
  <c r="C242" i="2"/>
  <c r="R241" i="2"/>
  <c r="Q241" i="2"/>
  <c r="P241" i="2"/>
  <c r="O241" i="2"/>
  <c r="O241" i="2" a="1"/>
  <c r="L241" i="2"/>
  <c r="L241" i="2" a="1"/>
  <c r="D241" i="2"/>
  <c r="C241" i="2"/>
  <c r="R240" i="2"/>
  <c r="Q240" i="2"/>
  <c r="P240" i="2"/>
  <c r="O240" i="2"/>
  <c r="O240" i="2" a="1"/>
  <c r="L240" i="2"/>
  <c r="L240" i="2" a="1"/>
  <c r="D240" i="2"/>
  <c r="C240" i="2"/>
  <c r="R239" i="2"/>
  <c r="Q239" i="2"/>
  <c r="P239" i="2"/>
  <c r="O239" i="2"/>
  <c r="O239" i="2" a="1"/>
  <c r="L239" i="2"/>
  <c r="L239" i="2" a="1"/>
  <c r="D239" i="2"/>
  <c r="C239" i="2"/>
  <c r="R238" i="2"/>
  <c r="Q238" i="2"/>
  <c r="P238" i="2"/>
  <c r="O238" i="2"/>
  <c r="O238" i="2" a="1"/>
  <c r="L238" i="2"/>
  <c r="L238" i="2" a="1"/>
  <c r="D238" i="2"/>
  <c r="C238" i="2"/>
  <c r="R237" i="2"/>
  <c r="Q237" i="2"/>
  <c r="P237" i="2"/>
  <c r="O237" i="2"/>
  <c r="O237" i="2" a="1"/>
  <c r="L237" i="2"/>
  <c r="L237" i="2" a="1"/>
  <c r="D237" i="2"/>
  <c r="C237" i="2"/>
  <c r="R236" i="2"/>
  <c r="Q236" i="2"/>
  <c r="P236" i="2"/>
  <c r="O236" i="2"/>
  <c r="O236" i="2" a="1"/>
  <c r="L236" i="2"/>
  <c r="L236" i="2" a="1"/>
  <c r="D236" i="2"/>
  <c r="C236" i="2"/>
  <c r="R235" i="2"/>
  <c r="Q235" i="2"/>
  <c r="P235" i="2"/>
  <c r="O235" i="2"/>
  <c r="O235" i="2" a="1"/>
  <c r="L235" i="2"/>
  <c r="L235" i="2" a="1"/>
  <c r="D235" i="2"/>
  <c r="C235" i="2"/>
  <c r="R234" i="2"/>
  <c r="Q234" i="2"/>
  <c r="P234" i="2"/>
  <c r="O234" i="2"/>
  <c r="O234" i="2" a="1"/>
  <c r="L234" i="2"/>
  <c r="L234" i="2" a="1"/>
  <c r="D234" i="2"/>
  <c r="C234" i="2"/>
  <c r="R233" i="2"/>
  <c r="Q233" i="2"/>
  <c r="P233" i="2"/>
  <c r="O233" i="2"/>
  <c r="O233" i="2" a="1"/>
  <c r="L233" i="2"/>
  <c r="L233" i="2" a="1"/>
  <c r="D233" i="2"/>
  <c r="C233" i="2"/>
  <c r="R232" i="2"/>
  <c r="Q232" i="2"/>
  <c r="P232" i="2"/>
  <c r="O232" i="2"/>
  <c r="O232" i="2" a="1"/>
  <c r="L232" i="2"/>
  <c r="L232" i="2" a="1"/>
  <c r="D232" i="2"/>
  <c r="C232" i="2"/>
  <c r="R231" i="2"/>
  <c r="Q231" i="2"/>
  <c r="P231" i="2"/>
  <c r="O231" i="2"/>
  <c r="O231" i="2" a="1"/>
  <c r="L231" i="2"/>
  <c r="L231" i="2" a="1"/>
  <c r="D231" i="2"/>
  <c r="C231" i="2"/>
  <c r="R230" i="2"/>
  <c r="Q230" i="2"/>
  <c r="P230" i="2"/>
  <c r="O230" i="2"/>
  <c r="O230" i="2" a="1"/>
  <c r="L230" i="2"/>
  <c r="L230" i="2" a="1"/>
  <c r="D230" i="2"/>
  <c r="C230" i="2"/>
  <c r="R229" i="2"/>
  <c r="Q229" i="2"/>
  <c r="P229" i="2"/>
  <c r="O229" i="2"/>
  <c r="O229" i="2" a="1"/>
  <c r="L229" i="2"/>
  <c r="L229" i="2" a="1"/>
  <c r="D229" i="2"/>
  <c r="C229" i="2"/>
  <c r="R228" i="2"/>
  <c r="Q228" i="2"/>
  <c r="P228" i="2"/>
  <c r="O228" i="2"/>
  <c r="O228" i="2" a="1"/>
  <c r="L228" i="2"/>
  <c r="L228" i="2" a="1"/>
  <c r="D228" i="2"/>
  <c r="C228" i="2"/>
  <c r="R227" i="2"/>
  <c r="Q227" i="2"/>
  <c r="P227" i="2"/>
  <c r="O227" i="2"/>
  <c r="O227" i="2" a="1"/>
  <c r="L227" i="2"/>
  <c r="L227" i="2" a="1"/>
  <c r="D227" i="2"/>
  <c r="C227" i="2"/>
  <c r="R226" i="2"/>
  <c r="Q226" i="2"/>
  <c r="P226" i="2"/>
  <c r="O226" i="2"/>
  <c r="O226" i="2" a="1"/>
  <c r="L226" i="2"/>
  <c r="L226" i="2" a="1"/>
  <c r="D226" i="2"/>
  <c r="C226" i="2"/>
  <c r="R225" i="2"/>
  <c r="Q225" i="2"/>
  <c r="P225" i="2"/>
  <c r="O225" i="2"/>
  <c r="O225" i="2" a="1"/>
  <c r="L225" i="2"/>
  <c r="L225" i="2" a="1"/>
  <c r="D225" i="2"/>
  <c r="C225" i="2"/>
  <c r="R224" i="2"/>
  <c r="Q224" i="2"/>
  <c r="P224" i="2"/>
  <c r="O224" i="2"/>
  <c r="O224" i="2" a="1"/>
  <c r="L224" i="2"/>
  <c r="L224" i="2" a="1"/>
  <c r="D224" i="2"/>
  <c r="C224" i="2"/>
  <c r="R223" i="2"/>
  <c r="Q223" i="2"/>
  <c r="P223" i="2"/>
  <c r="O223" i="2"/>
  <c r="O223" i="2" a="1"/>
  <c r="L223" i="2"/>
  <c r="L223" i="2" a="1"/>
  <c r="D223" i="2"/>
  <c r="C223" i="2"/>
  <c r="R222" i="2"/>
  <c r="Q222" i="2"/>
  <c r="P222" i="2"/>
  <c r="O222" i="2"/>
  <c r="O222" i="2" a="1"/>
  <c r="L222" i="2"/>
  <c r="L222" i="2" a="1"/>
  <c r="D222" i="2"/>
  <c r="C222" i="2"/>
  <c r="R221" i="2"/>
  <c r="Q221" i="2"/>
  <c r="P221" i="2"/>
  <c r="O221" i="2"/>
  <c r="O221" i="2" a="1"/>
  <c r="L221" i="2"/>
  <c r="L221" i="2" a="1"/>
  <c r="D221" i="2"/>
  <c r="C221" i="2"/>
  <c r="R220" i="2"/>
  <c r="Q220" i="2"/>
  <c r="P220" i="2"/>
  <c r="O220" i="2"/>
  <c r="O220" i="2" a="1"/>
  <c r="L220" i="2"/>
  <c r="L220" i="2" a="1"/>
  <c r="D220" i="2"/>
  <c r="C220" i="2"/>
  <c r="R219" i="2"/>
  <c r="Q219" i="2"/>
  <c r="P219" i="2"/>
  <c r="O219" i="2"/>
  <c r="O219" i="2" a="1"/>
  <c r="L219" i="2"/>
  <c r="L219" i="2" a="1"/>
  <c r="D219" i="2"/>
  <c r="C219" i="2"/>
  <c r="R218" i="2"/>
  <c r="Q218" i="2"/>
  <c r="P218" i="2"/>
  <c r="O218" i="2"/>
  <c r="O218" i="2" a="1"/>
  <c r="L218" i="2"/>
  <c r="L218" i="2" a="1"/>
  <c r="D218" i="2"/>
  <c r="C218" i="2"/>
  <c r="R217" i="2"/>
  <c r="Q217" i="2"/>
  <c r="P217" i="2"/>
  <c r="O217" i="2"/>
  <c r="O217" i="2" a="1"/>
  <c r="L217" i="2"/>
  <c r="L217" i="2" a="1"/>
  <c r="D217" i="2"/>
  <c r="C217" i="2"/>
  <c r="R216" i="2"/>
  <c r="Q216" i="2"/>
  <c r="P216" i="2"/>
  <c r="O216" i="2"/>
  <c r="O216" i="2" a="1"/>
  <c r="L216" i="2"/>
  <c r="L216" i="2" a="1"/>
  <c r="D216" i="2"/>
  <c r="C216" i="2"/>
  <c r="R215" i="2"/>
  <c r="Q215" i="2"/>
  <c r="P215" i="2"/>
  <c r="O215" i="2"/>
  <c r="O215" i="2" a="1"/>
  <c r="L215" i="2"/>
  <c r="L215" i="2" a="1"/>
  <c r="D215" i="2"/>
  <c r="C215" i="2"/>
  <c r="R214" i="2"/>
  <c r="Q214" i="2"/>
  <c r="P214" i="2"/>
  <c r="O214" i="2"/>
  <c r="O214" i="2" a="1"/>
  <c r="L214" i="2"/>
  <c r="L214" i="2" a="1"/>
  <c r="D214" i="2"/>
  <c r="C214" i="2"/>
  <c r="R213" i="2"/>
  <c r="Q213" i="2"/>
  <c r="P213" i="2"/>
  <c r="O213" i="2"/>
  <c r="O213" i="2" a="1"/>
  <c r="L213" i="2"/>
  <c r="L213" i="2" a="1"/>
  <c r="D213" i="2"/>
  <c r="C213" i="2"/>
  <c r="R212" i="2"/>
  <c r="Q212" i="2"/>
  <c r="P212" i="2"/>
  <c r="O212" i="2"/>
  <c r="O212" i="2" a="1"/>
  <c r="L212" i="2"/>
  <c r="L212" i="2" a="1"/>
  <c r="D212" i="2"/>
  <c r="C212" i="2"/>
  <c r="R211" i="2"/>
  <c r="Q211" i="2"/>
  <c r="P211" i="2"/>
  <c r="O211" i="2"/>
  <c r="O211" i="2" a="1"/>
  <c r="L211" i="2"/>
  <c r="L211" i="2" a="1"/>
  <c r="D211" i="2"/>
  <c r="C211" i="2"/>
  <c r="R210" i="2"/>
  <c r="Q210" i="2"/>
  <c r="P210" i="2"/>
  <c r="O210" i="2"/>
  <c r="O210" i="2" a="1"/>
  <c r="L210" i="2"/>
  <c r="L210" i="2" a="1"/>
  <c r="D210" i="2"/>
  <c r="C210" i="2"/>
  <c r="R209" i="2"/>
  <c r="Q209" i="2"/>
  <c r="P209" i="2"/>
  <c r="O209" i="2"/>
  <c r="O209" i="2" a="1"/>
  <c r="L209" i="2"/>
  <c r="L209" i="2" a="1"/>
  <c r="D209" i="2"/>
  <c r="C209" i="2"/>
  <c r="R208" i="2"/>
  <c r="Q208" i="2"/>
  <c r="P208" i="2"/>
  <c r="O208" i="2"/>
  <c r="O208" i="2" a="1"/>
  <c r="L208" i="2"/>
  <c r="L208" i="2" a="1"/>
  <c r="D208" i="2"/>
  <c r="C208" i="2"/>
  <c r="R207" i="2"/>
  <c r="Q207" i="2"/>
  <c r="P207" i="2"/>
  <c r="O207" i="2"/>
  <c r="O207" i="2" a="1"/>
  <c r="L207" i="2"/>
  <c r="L207" i="2" a="1"/>
  <c r="D207" i="2"/>
  <c r="C207" i="2"/>
  <c r="R206" i="2"/>
  <c r="Q206" i="2"/>
  <c r="P206" i="2"/>
  <c r="O206" i="2"/>
  <c r="O206" i="2" a="1"/>
  <c r="L206" i="2"/>
  <c r="L206" i="2" a="1"/>
  <c r="D206" i="2"/>
  <c r="C206" i="2"/>
  <c r="R205" i="2"/>
  <c r="Q205" i="2"/>
  <c r="P205" i="2"/>
  <c r="O205" i="2"/>
  <c r="O205" i="2" a="1"/>
  <c r="L205" i="2"/>
  <c r="L205" i="2" a="1"/>
  <c r="D205" i="2"/>
  <c r="C205" i="2"/>
  <c r="R204" i="2"/>
  <c r="Q204" i="2"/>
  <c r="P204" i="2"/>
  <c r="O204" i="2"/>
  <c r="O204" i="2" a="1"/>
  <c r="L204" i="2"/>
  <c r="L204" i="2" a="1"/>
  <c r="D204" i="2"/>
  <c r="C204" i="2"/>
  <c r="R203" i="2"/>
  <c r="Q203" i="2"/>
  <c r="P203" i="2"/>
  <c r="O203" i="2"/>
  <c r="O203" i="2" a="1"/>
  <c r="L203" i="2"/>
  <c r="L203" i="2" a="1"/>
  <c r="D203" i="2"/>
  <c r="C203" i="2"/>
  <c r="R202" i="2"/>
  <c r="Q202" i="2"/>
  <c r="P202" i="2"/>
  <c r="O202" i="2"/>
  <c r="O202" i="2" a="1"/>
  <c r="L202" i="2"/>
  <c r="L202" i="2" a="1"/>
  <c r="D202" i="2"/>
  <c r="C202" i="2"/>
  <c r="R201" i="2"/>
  <c r="Q201" i="2"/>
  <c r="P201" i="2"/>
  <c r="O201" i="2"/>
  <c r="O201" i="2" a="1"/>
  <c r="L201" i="2"/>
  <c r="L201" i="2" a="1"/>
  <c r="D201" i="2"/>
  <c r="C201" i="2"/>
  <c r="R200" i="2"/>
  <c r="Q200" i="2"/>
  <c r="P200" i="2"/>
  <c r="O200" i="2"/>
  <c r="O200" i="2" a="1"/>
  <c r="L200" i="2"/>
  <c r="L200" i="2" a="1"/>
  <c r="D200" i="2"/>
  <c r="C200" i="2"/>
  <c r="R199" i="2"/>
  <c r="Q199" i="2"/>
  <c r="P199" i="2"/>
  <c r="O199" i="2"/>
  <c r="O199" i="2" a="1"/>
  <c r="L199" i="2"/>
  <c r="L199" i="2" a="1"/>
  <c r="D199" i="2"/>
  <c r="C199" i="2"/>
  <c r="R198" i="2"/>
  <c r="Q198" i="2"/>
  <c r="P198" i="2"/>
  <c r="O198" i="2"/>
  <c r="O198" i="2" a="1"/>
  <c r="L198" i="2"/>
  <c r="L198" i="2" a="1"/>
  <c r="D198" i="2"/>
  <c r="C198" i="2"/>
  <c r="R197" i="2"/>
  <c r="Q197" i="2"/>
  <c r="P197" i="2"/>
  <c r="O197" i="2"/>
  <c r="O197" i="2" a="1"/>
  <c r="L197" i="2"/>
  <c r="L197" i="2" a="1"/>
  <c r="D197" i="2"/>
  <c r="C197" i="2"/>
  <c r="R196" i="2"/>
  <c r="Q196" i="2"/>
  <c r="P196" i="2"/>
  <c r="O196" i="2"/>
  <c r="O196" i="2" a="1"/>
  <c r="L196" i="2"/>
  <c r="L196" i="2" a="1"/>
  <c r="D196" i="2"/>
  <c r="C196" i="2"/>
  <c r="R195" i="2"/>
  <c r="Q195" i="2"/>
  <c r="P195" i="2"/>
  <c r="O195" i="2"/>
  <c r="O195" i="2" a="1"/>
  <c r="L195" i="2"/>
  <c r="L195" i="2" a="1"/>
  <c r="D195" i="2"/>
  <c r="C195" i="2"/>
  <c r="R194" i="2"/>
  <c r="Q194" i="2"/>
  <c r="P194" i="2"/>
  <c r="O194" i="2"/>
  <c r="O194" i="2" a="1"/>
  <c r="L194" i="2"/>
  <c r="L194" i="2" a="1"/>
  <c r="D194" i="2"/>
  <c r="C194" i="2"/>
  <c r="R193" i="2"/>
  <c r="Q193" i="2"/>
  <c r="P193" i="2"/>
  <c r="O193" i="2"/>
  <c r="O193" i="2" a="1"/>
  <c r="L193" i="2"/>
  <c r="L193" i="2" a="1"/>
  <c r="D193" i="2"/>
  <c r="C193" i="2"/>
  <c r="R192" i="2"/>
  <c r="Q192" i="2"/>
  <c r="P192" i="2"/>
  <c r="O192" i="2"/>
  <c r="O192" i="2" a="1"/>
  <c r="L192" i="2"/>
  <c r="L192" i="2" a="1"/>
  <c r="D192" i="2"/>
  <c r="C192" i="2"/>
  <c r="R191" i="2"/>
  <c r="Q191" i="2"/>
  <c r="P191" i="2"/>
  <c r="O191" i="2"/>
  <c r="O191" i="2" a="1"/>
  <c r="L191" i="2"/>
  <c r="L191" i="2" a="1"/>
  <c r="D191" i="2"/>
  <c r="C191" i="2"/>
  <c r="R190" i="2"/>
  <c r="Q190" i="2"/>
  <c r="P190" i="2"/>
  <c r="O190" i="2"/>
  <c r="O190" i="2" a="1"/>
  <c r="L190" i="2"/>
  <c r="L190" i="2" a="1"/>
  <c r="D190" i="2"/>
  <c r="C190" i="2"/>
  <c r="R189" i="2"/>
  <c r="Q189" i="2"/>
  <c r="P189" i="2"/>
  <c r="O189" i="2"/>
  <c r="O189" i="2" a="1"/>
  <c r="L189" i="2"/>
  <c r="L189" i="2" a="1"/>
  <c r="D189" i="2"/>
  <c r="C189" i="2"/>
  <c r="R188" i="2"/>
  <c r="Q188" i="2"/>
  <c r="P188" i="2"/>
  <c r="O188" i="2"/>
  <c r="O188" i="2" a="1"/>
  <c r="L188" i="2"/>
  <c r="L188" i="2" a="1"/>
  <c r="D188" i="2"/>
  <c r="C188" i="2"/>
  <c r="R187" i="2"/>
  <c r="Q187" i="2"/>
  <c r="P187" i="2"/>
  <c r="O187" i="2"/>
  <c r="O187" i="2" a="1"/>
  <c r="L187" i="2"/>
  <c r="L187" i="2" a="1"/>
  <c r="D187" i="2"/>
  <c r="C187" i="2"/>
  <c r="R186" i="2"/>
  <c r="Q186" i="2"/>
  <c r="P186" i="2"/>
  <c r="O186" i="2"/>
  <c r="O186" i="2" a="1"/>
  <c r="L186" i="2"/>
  <c r="L186" i="2" a="1"/>
  <c r="D186" i="2"/>
  <c r="C186" i="2"/>
  <c r="R185" i="2"/>
  <c r="Q185" i="2"/>
  <c r="P185" i="2"/>
  <c r="O185" i="2"/>
  <c r="O185" i="2" a="1"/>
  <c r="L185" i="2"/>
  <c r="L185" i="2" a="1"/>
  <c r="D185" i="2"/>
  <c r="C185" i="2"/>
  <c r="R184" i="2"/>
  <c r="Q184" i="2"/>
  <c r="P184" i="2"/>
  <c r="O184" i="2"/>
  <c r="O184" i="2" a="1"/>
  <c r="L184" i="2"/>
  <c r="L184" i="2" a="1"/>
  <c r="D184" i="2"/>
  <c r="C184" i="2"/>
  <c r="R183" i="2"/>
  <c r="Q183" i="2"/>
  <c r="P183" i="2"/>
  <c r="O183" i="2"/>
  <c r="O183" i="2" a="1"/>
  <c r="L183" i="2"/>
  <c r="L183" i="2" a="1"/>
  <c r="D183" i="2"/>
  <c r="C183" i="2"/>
  <c r="R182" i="2"/>
  <c r="Q182" i="2"/>
  <c r="P182" i="2"/>
  <c r="O182" i="2"/>
  <c r="O182" i="2" a="1"/>
  <c r="L182" i="2"/>
  <c r="L182" i="2" a="1"/>
  <c r="D182" i="2"/>
  <c r="C182" i="2"/>
  <c r="R181" i="2"/>
  <c r="Q181" i="2"/>
  <c r="P181" i="2"/>
  <c r="O181" i="2"/>
  <c r="O181" i="2" a="1"/>
  <c r="L181" i="2"/>
  <c r="L181" i="2" a="1"/>
  <c r="D181" i="2"/>
  <c r="C181" i="2"/>
  <c r="R180" i="2"/>
  <c r="Q180" i="2"/>
  <c r="P180" i="2"/>
  <c r="O180" i="2"/>
  <c r="O180" i="2" a="1"/>
  <c r="L180" i="2"/>
  <c r="L180" i="2" a="1"/>
  <c r="D180" i="2"/>
  <c r="C180" i="2"/>
  <c r="R179" i="2"/>
  <c r="Q179" i="2"/>
  <c r="P179" i="2"/>
  <c r="O179" i="2"/>
  <c r="O179" i="2" a="1"/>
  <c r="L179" i="2"/>
  <c r="L179" i="2" a="1"/>
  <c r="D179" i="2"/>
  <c r="C179" i="2"/>
  <c r="R178" i="2"/>
  <c r="Q178" i="2"/>
  <c r="P178" i="2"/>
  <c r="O178" i="2"/>
  <c r="O178" i="2" a="1"/>
  <c r="L178" i="2"/>
  <c r="L178" i="2" a="1"/>
  <c r="D178" i="2"/>
  <c r="C178" i="2"/>
  <c r="R177" i="2"/>
  <c r="Q177" i="2"/>
  <c r="P177" i="2"/>
  <c r="O177" i="2"/>
  <c r="O177" i="2" a="1"/>
  <c r="L177" i="2"/>
  <c r="L177" i="2" a="1"/>
  <c r="D177" i="2"/>
  <c r="C177" i="2"/>
  <c r="R176" i="2"/>
  <c r="Q176" i="2"/>
  <c r="P176" i="2"/>
  <c r="O176" i="2"/>
  <c r="O176" i="2" a="1"/>
  <c r="L176" i="2"/>
  <c r="L176" i="2" a="1"/>
  <c r="D176" i="2"/>
  <c r="C176" i="2"/>
  <c r="R175" i="2"/>
  <c r="Q175" i="2"/>
  <c r="P175" i="2"/>
  <c r="O175" i="2"/>
  <c r="O175" i="2" a="1"/>
  <c r="L175" i="2"/>
  <c r="L175" i="2" a="1"/>
  <c r="D175" i="2"/>
  <c r="C175" i="2"/>
  <c r="R174" i="2"/>
  <c r="Q174" i="2"/>
  <c r="P174" i="2"/>
  <c r="O174" i="2"/>
  <c r="O174" i="2" a="1"/>
  <c r="L174" i="2"/>
  <c r="L174" i="2" a="1"/>
  <c r="D174" i="2"/>
  <c r="C174" i="2"/>
  <c r="R173" i="2"/>
  <c r="Q173" i="2"/>
  <c r="P173" i="2"/>
  <c r="O173" i="2"/>
  <c r="O173" i="2" a="1"/>
  <c r="L173" i="2"/>
  <c r="L173" i="2" a="1"/>
  <c r="D173" i="2"/>
  <c r="C173" i="2"/>
  <c r="R172" i="2"/>
  <c r="Q172" i="2"/>
  <c r="P172" i="2"/>
  <c r="O172" i="2"/>
  <c r="O172" i="2" a="1"/>
  <c r="L172" i="2"/>
  <c r="L172" i="2" a="1"/>
  <c r="D172" i="2"/>
  <c r="C172" i="2"/>
  <c r="R171" i="2"/>
  <c r="Q171" i="2"/>
  <c r="P171" i="2"/>
  <c r="O171" i="2"/>
  <c r="O171" i="2" a="1"/>
  <c r="L171" i="2"/>
  <c r="L171" i="2" a="1"/>
  <c r="D171" i="2"/>
  <c r="C171" i="2"/>
  <c r="R170" i="2"/>
  <c r="Q170" i="2"/>
  <c r="P170" i="2"/>
  <c r="O170" i="2"/>
  <c r="O170" i="2" a="1"/>
  <c r="L170" i="2"/>
  <c r="L170" i="2" a="1"/>
  <c r="D170" i="2"/>
  <c r="C170" i="2"/>
  <c r="R169" i="2"/>
  <c r="Q169" i="2"/>
  <c r="P169" i="2"/>
  <c r="O169" i="2"/>
  <c r="O169" i="2" a="1"/>
  <c r="L169" i="2"/>
  <c r="L169" i="2" a="1"/>
  <c r="D169" i="2"/>
  <c r="C169" i="2"/>
  <c r="R168" i="2"/>
  <c r="Q168" i="2"/>
  <c r="P168" i="2"/>
  <c r="O168" i="2"/>
  <c r="O168" i="2" a="1"/>
  <c r="L168" i="2"/>
  <c r="L168" i="2" a="1"/>
  <c r="D168" i="2"/>
  <c r="C168" i="2"/>
  <c r="R167" i="2"/>
  <c r="Q167" i="2"/>
  <c r="P167" i="2"/>
  <c r="O167" i="2"/>
  <c r="O167" i="2" a="1"/>
  <c r="L167" i="2"/>
  <c r="L167" i="2" a="1"/>
  <c r="D167" i="2"/>
  <c r="C167" i="2"/>
  <c r="R166" i="2"/>
  <c r="Q166" i="2"/>
  <c r="P166" i="2"/>
  <c r="O166" i="2"/>
  <c r="O166" i="2" a="1"/>
  <c r="L166" i="2"/>
  <c r="L166" i="2" a="1"/>
  <c r="D166" i="2"/>
  <c r="C166" i="2"/>
  <c r="R165" i="2"/>
  <c r="Q165" i="2"/>
  <c r="P165" i="2"/>
  <c r="O165" i="2"/>
  <c r="O165" i="2" a="1"/>
  <c r="L165" i="2"/>
  <c r="L165" i="2" a="1"/>
  <c r="D165" i="2"/>
  <c r="C165" i="2"/>
  <c r="R164" i="2"/>
  <c r="Q164" i="2"/>
  <c r="P164" i="2"/>
  <c r="O164" i="2"/>
  <c r="O164" i="2" a="1"/>
  <c r="L164" i="2"/>
  <c r="L164" i="2" a="1"/>
  <c r="D164" i="2"/>
  <c r="C164" i="2"/>
  <c r="R163" i="2"/>
  <c r="Q163" i="2"/>
  <c r="P163" i="2"/>
  <c r="O163" i="2"/>
  <c r="O163" i="2" a="1"/>
  <c r="L163" i="2"/>
  <c r="L163" i="2" a="1"/>
  <c r="D163" i="2"/>
  <c r="C163" i="2"/>
  <c r="R162" i="2"/>
  <c r="Q162" i="2"/>
  <c r="P162" i="2"/>
  <c r="O162" i="2"/>
  <c r="O162" i="2" a="1"/>
  <c r="L162" i="2"/>
  <c r="L162" i="2" a="1"/>
  <c r="D162" i="2"/>
  <c r="C162" i="2"/>
  <c r="R161" i="2"/>
  <c r="Q161" i="2"/>
  <c r="P161" i="2"/>
  <c r="O161" i="2"/>
  <c r="O161" i="2" a="1"/>
  <c r="L161" i="2"/>
  <c r="L161" i="2" a="1"/>
  <c r="D161" i="2"/>
  <c r="C161" i="2"/>
  <c r="R160" i="2"/>
  <c r="Q160" i="2"/>
  <c r="P160" i="2"/>
  <c r="O160" i="2"/>
  <c r="O160" i="2" a="1"/>
  <c r="L160" i="2"/>
  <c r="L160" i="2" a="1"/>
  <c r="D160" i="2"/>
  <c r="C160" i="2"/>
  <c r="R159" i="2"/>
  <c r="Q159" i="2"/>
  <c r="P159" i="2"/>
  <c r="O159" i="2"/>
  <c r="O159" i="2" a="1"/>
  <c r="L159" i="2"/>
  <c r="L159" i="2" a="1"/>
  <c r="D159" i="2"/>
  <c r="C159" i="2"/>
  <c r="R158" i="2"/>
  <c r="Q158" i="2"/>
  <c r="P158" i="2"/>
  <c r="O158" i="2"/>
  <c r="O158" i="2" a="1"/>
  <c r="L158" i="2"/>
  <c r="L158" i="2" a="1"/>
  <c r="D158" i="2"/>
  <c r="C158" i="2"/>
  <c r="R157" i="2"/>
  <c r="Q157" i="2"/>
  <c r="P157" i="2"/>
  <c r="O157" i="2"/>
  <c r="O157" i="2" a="1"/>
  <c r="L157" i="2"/>
  <c r="L157" i="2" a="1"/>
  <c r="D157" i="2"/>
  <c r="C157" i="2"/>
  <c r="R156" i="2"/>
  <c r="Q156" i="2"/>
  <c r="P156" i="2"/>
  <c r="O156" i="2"/>
  <c r="O156" i="2" a="1"/>
  <c r="L156" i="2"/>
  <c r="L156" i="2" a="1"/>
  <c r="D156" i="2"/>
  <c r="C156" i="2"/>
  <c r="R155" i="2"/>
  <c r="Q155" i="2"/>
  <c r="P155" i="2"/>
  <c r="O155" i="2"/>
  <c r="O155" i="2" a="1"/>
  <c r="L155" i="2"/>
  <c r="L155" i="2" a="1"/>
  <c r="D155" i="2"/>
  <c r="C155" i="2"/>
  <c r="R154" i="2"/>
  <c r="Q154" i="2"/>
  <c r="P154" i="2"/>
  <c r="O154" i="2"/>
  <c r="O154" i="2" a="1"/>
  <c r="L154" i="2"/>
  <c r="L154" i="2" a="1"/>
  <c r="D154" i="2"/>
  <c r="C154" i="2"/>
  <c r="R153" i="2"/>
  <c r="Q153" i="2"/>
  <c r="P153" i="2"/>
  <c r="O153" i="2"/>
  <c r="O153" i="2" a="1"/>
  <c r="L153" i="2"/>
  <c r="L153" i="2" a="1"/>
  <c r="D153" i="2"/>
  <c r="C153" i="2"/>
  <c r="R152" i="2"/>
  <c r="Q152" i="2"/>
  <c r="P152" i="2"/>
  <c r="O152" i="2"/>
  <c r="O152" i="2" a="1"/>
  <c r="L152" i="2"/>
  <c r="L152" i="2" a="1"/>
  <c r="D152" i="2"/>
  <c r="C152" i="2"/>
  <c r="R151" i="2"/>
  <c r="Q151" i="2"/>
  <c r="P151" i="2"/>
  <c r="O151" i="2"/>
  <c r="O151" i="2" a="1"/>
  <c r="L151" i="2"/>
  <c r="L151" i="2" a="1"/>
  <c r="D151" i="2"/>
  <c r="C151" i="2"/>
  <c r="R150" i="2"/>
  <c r="Q150" i="2"/>
  <c r="P150" i="2"/>
  <c r="O150" i="2"/>
  <c r="O150" i="2" a="1"/>
  <c r="L150" i="2"/>
  <c r="L150" i="2" a="1"/>
  <c r="D150" i="2"/>
  <c r="C150" i="2"/>
  <c r="R149" i="2"/>
  <c r="Q149" i="2"/>
  <c r="P149" i="2"/>
  <c r="O149" i="2"/>
  <c r="O149" i="2" a="1"/>
  <c r="L149" i="2"/>
  <c r="L149" i="2" a="1"/>
  <c r="D149" i="2"/>
  <c r="C149" i="2"/>
  <c r="R148" i="2"/>
  <c r="Q148" i="2"/>
  <c r="P148" i="2"/>
  <c r="O148" i="2"/>
  <c r="O148" i="2" a="1"/>
  <c r="L148" i="2"/>
  <c r="L148" i="2" a="1"/>
  <c r="D148" i="2"/>
  <c r="C148" i="2"/>
  <c r="R147" i="2"/>
  <c r="Q147" i="2"/>
  <c r="P147" i="2"/>
  <c r="O147" i="2"/>
  <c r="O147" i="2" a="1"/>
  <c r="L147" i="2"/>
  <c r="L147" i="2" a="1"/>
  <c r="D147" i="2"/>
  <c r="C147" i="2"/>
  <c r="R146" i="2"/>
  <c r="Q146" i="2"/>
  <c r="P146" i="2"/>
  <c r="O146" i="2"/>
  <c r="O146" i="2" a="1"/>
  <c r="L146" i="2"/>
  <c r="L146" i="2" a="1"/>
  <c r="D146" i="2"/>
  <c r="C146" i="2"/>
  <c r="R145" i="2"/>
  <c r="Q145" i="2"/>
  <c r="P145" i="2"/>
  <c r="O145" i="2"/>
  <c r="O145" i="2" a="1"/>
  <c r="L145" i="2"/>
  <c r="L145" i="2" a="1"/>
  <c r="D145" i="2"/>
  <c r="C145" i="2"/>
  <c r="R144" i="2"/>
  <c r="Q144" i="2"/>
  <c r="P144" i="2"/>
  <c r="O144" i="2"/>
  <c r="O144" i="2" a="1"/>
  <c r="L144" i="2"/>
  <c r="L144" i="2" a="1"/>
  <c r="D144" i="2"/>
  <c r="C144" i="2"/>
  <c r="R143" i="2"/>
  <c r="Q143" i="2"/>
  <c r="P143" i="2"/>
  <c r="O143" i="2"/>
  <c r="O143" i="2" a="1"/>
  <c r="L143" i="2"/>
  <c r="L143" i="2" a="1"/>
  <c r="D143" i="2"/>
  <c r="C143" i="2"/>
  <c r="R142" i="2"/>
  <c r="Q142" i="2"/>
  <c r="P142" i="2"/>
  <c r="O142" i="2"/>
  <c r="O142" i="2" a="1"/>
  <c r="L142" i="2"/>
  <c r="L142" i="2" a="1"/>
  <c r="D142" i="2"/>
  <c r="C142" i="2"/>
  <c r="R141" i="2"/>
  <c r="Q141" i="2"/>
  <c r="P141" i="2"/>
  <c r="O141" i="2"/>
  <c r="O141" i="2" a="1"/>
  <c r="L141" i="2"/>
  <c r="L141" i="2" a="1"/>
  <c r="D141" i="2"/>
  <c r="C141" i="2"/>
  <c r="R140" i="2"/>
  <c r="Q140" i="2"/>
  <c r="P140" i="2"/>
  <c r="O140" i="2"/>
  <c r="O140" i="2" a="1"/>
  <c r="L140" i="2"/>
  <c r="L140" i="2" a="1"/>
  <c r="D140" i="2"/>
  <c r="C140" i="2"/>
  <c r="R139" i="2"/>
  <c r="Q139" i="2"/>
  <c r="P139" i="2"/>
  <c r="O139" i="2"/>
  <c r="O139" i="2" a="1"/>
  <c r="L139" i="2"/>
  <c r="L139" i="2" a="1"/>
  <c r="D139" i="2"/>
  <c r="C139" i="2"/>
  <c r="R138" i="2"/>
  <c r="Q138" i="2"/>
  <c r="P138" i="2"/>
  <c r="O138" i="2"/>
  <c r="O138" i="2" a="1"/>
  <c r="L138" i="2"/>
  <c r="L138" i="2" a="1"/>
  <c r="D138" i="2"/>
  <c r="C138" i="2"/>
  <c r="R137" i="2"/>
  <c r="Q137" i="2"/>
  <c r="P137" i="2"/>
  <c r="O137" i="2"/>
  <c r="O137" i="2" a="1"/>
  <c r="L137" i="2"/>
  <c r="L137" i="2" a="1"/>
  <c r="D137" i="2"/>
  <c r="C137" i="2"/>
  <c r="R136" i="2"/>
  <c r="Q136" i="2"/>
  <c r="P136" i="2"/>
  <c r="O136" i="2"/>
  <c r="O136" i="2" a="1"/>
  <c r="L136" i="2"/>
  <c r="L136" i="2" a="1"/>
  <c r="D136" i="2"/>
  <c r="C136" i="2"/>
  <c r="R135" i="2"/>
  <c r="Q135" i="2"/>
  <c r="P135" i="2"/>
  <c r="O135" i="2"/>
  <c r="O135" i="2" a="1"/>
  <c r="L135" i="2"/>
  <c r="L135" i="2" a="1"/>
  <c r="D135" i="2"/>
  <c r="C135" i="2"/>
  <c r="R134" i="2"/>
  <c r="Q134" i="2"/>
  <c r="P134" i="2"/>
  <c r="O134" i="2"/>
  <c r="O134" i="2" a="1"/>
  <c r="L134" i="2"/>
  <c r="L134" i="2" a="1"/>
  <c r="D134" i="2"/>
  <c r="C134" i="2"/>
  <c r="R133" i="2"/>
  <c r="Q133" i="2"/>
  <c r="P133" i="2"/>
  <c r="O133" i="2"/>
  <c r="O133" i="2" a="1"/>
  <c r="L133" i="2"/>
  <c r="L133" i="2" a="1"/>
  <c r="D133" i="2"/>
  <c r="C133" i="2"/>
  <c r="R132" i="2"/>
  <c r="Q132" i="2"/>
  <c r="P132" i="2"/>
  <c r="O132" i="2"/>
  <c r="O132" i="2" a="1"/>
  <c r="L132" i="2"/>
  <c r="L132" i="2" a="1"/>
  <c r="D132" i="2"/>
  <c r="C132" i="2"/>
  <c r="R131" i="2"/>
  <c r="Q131" i="2"/>
  <c r="P131" i="2"/>
  <c r="O131" i="2"/>
  <c r="O131" i="2" a="1"/>
  <c r="L131" i="2"/>
  <c r="L131" i="2" a="1"/>
  <c r="D131" i="2"/>
  <c r="C131" i="2"/>
  <c r="R130" i="2"/>
  <c r="Q130" i="2"/>
  <c r="P130" i="2"/>
  <c r="O130" i="2"/>
  <c r="O130" i="2" a="1"/>
  <c r="L130" i="2"/>
  <c r="L130" i="2" a="1"/>
  <c r="D130" i="2"/>
  <c r="C130" i="2"/>
  <c r="R129" i="2"/>
  <c r="Q129" i="2"/>
  <c r="P129" i="2"/>
  <c r="O129" i="2"/>
  <c r="O129" i="2" a="1"/>
  <c r="L129" i="2"/>
  <c r="L129" i="2" a="1"/>
  <c r="D129" i="2"/>
  <c r="C129" i="2"/>
  <c r="R128" i="2"/>
  <c r="Q128" i="2"/>
  <c r="P128" i="2"/>
  <c r="O128" i="2"/>
  <c r="O128" i="2" a="1"/>
  <c r="L128" i="2"/>
  <c r="L128" i="2" a="1"/>
  <c r="D128" i="2"/>
  <c r="C128" i="2"/>
  <c r="R127" i="2"/>
  <c r="Q127" i="2"/>
  <c r="P127" i="2"/>
  <c r="O127" i="2"/>
  <c r="O127" i="2" a="1"/>
  <c r="L127" i="2"/>
  <c r="L127" i="2" a="1"/>
  <c r="D127" i="2"/>
  <c r="C127" i="2"/>
  <c r="R126" i="2"/>
  <c r="Q126" i="2"/>
  <c r="P126" i="2"/>
  <c r="O126" i="2"/>
  <c r="O126" i="2" a="1"/>
  <c r="L126" i="2"/>
  <c r="L126" i="2" a="1"/>
  <c r="D126" i="2"/>
  <c r="C126" i="2"/>
  <c r="R125" i="2"/>
  <c r="Q125" i="2"/>
  <c r="P125" i="2"/>
  <c r="O125" i="2"/>
  <c r="O125" i="2" a="1"/>
  <c r="L125" i="2"/>
  <c r="L125" i="2" a="1"/>
  <c r="D125" i="2"/>
  <c r="C125" i="2"/>
  <c r="R124" i="2"/>
  <c r="Q124" i="2"/>
  <c r="P124" i="2"/>
  <c r="O124" i="2"/>
  <c r="O124" i="2" a="1"/>
  <c r="L124" i="2"/>
  <c r="L124" i="2" a="1"/>
  <c r="D124" i="2"/>
  <c r="C124" i="2"/>
  <c r="R123" i="2"/>
  <c r="Q123" i="2"/>
  <c r="P123" i="2"/>
  <c r="O123" i="2"/>
  <c r="O123" i="2" a="1"/>
  <c r="L123" i="2"/>
  <c r="L123" i="2" a="1"/>
  <c r="D123" i="2"/>
  <c r="C123" i="2"/>
  <c r="R122" i="2"/>
  <c r="Q122" i="2"/>
  <c r="P122" i="2"/>
  <c r="O122" i="2"/>
  <c r="O122" i="2" a="1"/>
  <c r="L122" i="2"/>
  <c r="L122" i="2" a="1"/>
  <c r="D122" i="2"/>
  <c r="C122" i="2"/>
  <c r="R121" i="2"/>
  <c r="Q121" i="2"/>
  <c r="P121" i="2"/>
  <c r="O121" i="2"/>
  <c r="O121" i="2" a="1"/>
  <c r="L121" i="2"/>
  <c r="L121" i="2" a="1"/>
  <c r="D121" i="2"/>
  <c r="C121" i="2"/>
  <c r="R120" i="2"/>
  <c r="Q120" i="2"/>
  <c r="P120" i="2"/>
  <c r="O120" i="2"/>
  <c r="O120" i="2" a="1"/>
  <c r="L120" i="2"/>
  <c r="L120" i="2" a="1"/>
  <c r="D120" i="2"/>
  <c r="C120" i="2"/>
  <c r="R119" i="2"/>
  <c r="Q119" i="2"/>
  <c r="P119" i="2"/>
  <c r="O119" i="2"/>
  <c r="O119" i="2" a="1"/>
  <c r="L119" i="2"/>
  <c r="L119" i="2" a="1"/>
  <c r="D119" i="2"/>
  <c r="C119" i="2"/>
  <c r="R118" i="2"/>
  <c r="Q118" i="2"/>
  <c r="P118" i="2"/>
  <c r="O118" i="2"/>
  <c r="O118" i="2" a="1"/>
  <c r="L118" i="2"/>
  <c r="L118" i="2" a="1"/>
  <c r="D118" i="2"/>
  <c r="C118" i="2"/>
  <c r="R117" i="2"/>
  <c r="Q117" i="2"/>
  <c r="P117" i="2"/>
  <c r="O117" i="2"/>
  <c r="O117" i="2" a="1"/>
  <c r="L117" i="2"/>
  <c r="L117" i="2" a="1"/>
  <c r="D117" i="2"/>
  <c r="C117" i="2"/>
  <c r="R116" i="2"/>
  <c r="Q116" i="2"/>
  <c r="P116" i="2"/>
  <c r="O116" i="2"/>
  <c r="O116" i="2" a="1"/>
  <c r="L116" i="2"/>
  <c r="L116" i="2" a="1"/>
  <c r="D116" i="2"/>
  <c r="C116" i="2"/>
  <c r="R115" i="2"/>
  <c r="Q115" i="2"/>
  <c r="P115" i="2"/>
  <c r="O115" i="2"/>
  <c r="O115" i="2" a="1"/>
  <c r="L115" i="2"/>
  <c r="L115" i="2" a="1"/>
  <c r="D115" i="2"/>
  <c r="C115" i="2"/>
  <c r="R114" i="2"/>
  <c r="Q114" i="2"/>
  <c r="P114" i="2"/>
  <c r="O114" i="2"/>
  <c r="O114" i="2" a="1"/>
  <c r="L114" i="2"/>
  <c r="L114" i="2" a="1"/>
  <c r="D114" i="2"/>
  <c r="C114" i="2"/>
  <c r="R113" i="2"/>
  <c r="Q113" i="2"/>
  <c r="P113" i="2"/>
  <c r="O113" i="2"/>
  <c r="O113" i="2" a="1"/>
  <c r="L113" i="2"/>
  <c r="L113" i="2" a="1"/>
  <c r="D113" i="2"/>
  <c r="C113" i="2"/>
  <c r="R112" i="2"/>
  <c r="Q112" i="2"/>
  <c r="P112" i="2"/>
  <c r="O112" i="2"/>
  <c r="O112" i="2" a="1"/>
  <c r="L112" i="2"/>
  <c r="L112" i="2" a="1"/>
  <c r="D112" i="2"/>
  <c r="C112" i="2"/>
  <c r="R111" i="2"/>
  <c r="Q111" i="2"/>
  <c r="P111" i="2"/>
  <c r="O111" i="2"/>
  <c r="O111" i="2" a="1"/>
  <c r="L111" i="2"/>
  <c r="L111" i="2" a="1"/>
  <c r="D111" i="2"/>
  <c r="C111" i="2"/>
  <c r="R110" i="2"/>
  <c r="Q110" i="2"/>
  <c r="P110" i="2"/>
  <c r="O110" i="2"/>
  <c r="O110" i="2" a="1"/>
  <c r="L110" i="2"/>
  <c r="L110" i="2" a="1"/>
  <c r="D110" i="2"/>
  <c r="C110" i="2"/>
  <c r="R109" i="2"/>
  <c r="Q109" i="2"/>
  <c r="P109" i="2"/>
  <c r="O109" i="2"/>
  <c r="O109" i="2" a="1"/>
  <c r="L109" i="2"/>
  <c r="L109" i="2" a="1"/>
  <c r="D109" i="2"/>
  <c r="C109" i="2"/>
  <c r="R108" i="2"/>
  <c r="Q108" i="2"/>
  <c r="P108" i="2"/>
  <c r="O108" i="2"/>
  <c r="O108" i="2" a="1"/>
  <c r="L108" i="2"/>
  <c r="L108" i="2" a="1"/>
  <c r="D108" i="2"/>
  <c r="C108" i="2"/>
  <c r="R107" i="2"/>
  <c r="Q107" i="2"/>
  <c r="P107" i="2"/>
  <c r="O107" i="2"/>
  <c r="O107" i="2" a="1"/>
  <c r="L107" i="2"/>
  <c r="L107" i="2" a="1"/>
  <c r="D107" i="2"/>
  <c r="C107" i="2"/>
  <c r="R106" i="2"/>
  <c r="Q106" i="2"/>
  <c r="P106" i="2"/>
  <c r="O106" i="2"/>
  <c r="O106" i="2" a="1"/>
  <c r="L106" i="2"/>
  <c r="L106" i="2" a="1"/>
  <c r="D106" i="2"/>
  <c r="C106" i="2"/>
  <c r="R105" i="2"/>
  <c r="Q105" i="2"/>
  <c r="P105" i="2"/>
  <c r="O105" i="2"/>
  <c r="O105" i="2" a="1"/>
  <c r="L105" i="2"/>
  <c r="L105" i="2" a="1"/>
  <c r="D105" i="2"/>
  <c r="C105" i="2"/>
  <c r="R104" i="2"/>
  <c r="Q104" i="2"/>
  <c r="P104" i="2"/>
  <c r="O104" i="2"/>
  <c r="O104" i="2" a="1"/>
  <c r="L104" i="2"/>
  <c r="L104" i="2" a="1"/>
  <c r="D104" i="2"/>
  <c r="C104" i="2"/>
  <c r="R103" i="2"/>
  <c r="Q103" i="2"/>
  <c r="P103" i="2"/>
  <c r="O103" i="2"/>
  <c r="O103" i="2" a="1"/>
  <c r="L103" i="2"/>
  <c r="L103" i="2" a="1"/>
  <c r="D103" i="2"/>
  <c r="C103" i="2"/>
  <c r="R102" i="2"/>
  <c r="Q102" i="2"/>
  <c r="P102" i="2"/>
  <c r="O102" i="2"/>
  <c r="O102" i="2" a="1"/>
  <c r="L102" i="2"/>
  <c r="L102" i="2" a="1"/>
  <c r="D102" i="2"/>
  <c r="C102" i="2"/>
  <c r="R101" i="2"/>
  <c r="Q101" i="2"/>
  <c r="P101" i="2"/>
  <c r="O101" i="2"/>
  <c r="O101" i="2" a="1"/>
  <c r="L101" i="2"/>
  <c r="L101" i="2" a="1"/>
  <c r="D101" i="2"/>
  <c r="C101" i="2"/>
  <c r="R100" i="2"/>
  <c r="Q100" i="2"/>
  <c r="P100" i="2"/>
  <c r="O100" i="2"/>
  <c r="O100" i="2" a="1"/>
  <c r="L100" i="2"/>
  <c r="L100" i="2" a="1"/>
  <c r="D100" i="2"/>
  <c r="C100" i="2"/>
  <c r="R99" i="2"/>
  <c r="Q99" i="2"/>
  <c r="P99" i="2"/>
  <c r="O99" i="2"/>
  <c r="O99" i="2" a="1"/>
  <c r="L99" i="2"/>
  <c r="L99" i="2" a="1"/>
  <c r="D99" i="2"/>
  <c r="C99" i="2"/>
  <c r="R98" i="2"/>
  <c r="Q98" i="2"/>
  <c r="P98" i="2"/>
  <c r="O98" i="2"/>
  <c r="O98" i="2" a="1"/>
  <c r="L98" i="2"/>
  <c r="L98" i="2" a="1"/>
  <c r="D98" i="2"/>
  <c r="C98" i="2"/>
  <c r="R97" i="2"/>
  <c r="Q97" i="2"/>
  <c r="P97" i="2"/>
  <c r="O97" i="2"/>
  <c r="O97" i="2" a="1"/>
  <c r="L97" i="2"/>
  <c r="L97" i="2" a="1"/>
  <c r="D97" i="2"/>
  <c r="C97" i="2"/>
  <c r="R96" i="2"/>
  <c r="Q96" i="2"/>
  <c r="P96" i="2"/>
  <c r="O96" i="2"/>
  <c r="O96" i="2" a="1"/>
  <c r="L96" i="2"/>
  <c r="L96" i="2" a="1"/>
  <c r="D96" i="2"/>
  <c r="C96" i="2"/>
  <c r="R95" i="2"/>
  <c r="Q95" i="2"/>
  <c r="P95" i="2"/>
  <c r="O95" i="2"/>
  <c r="O95" i="2" a="1"/>
  <c r="L95" i="2"/>
  <c r="L95" i="2" a="1"/>
  <c r="D95" i="2"/>
  <c r="C95" i="2"/>
  <c r="R94" i="2"/>
  <c r="Q94" i="2"/>
  <c r="P94" i="2"/>
  <c r="O94" i="2"/>
  <c r="O94" i="2" a="1"/>
  <c r="L94" i="2"/>
  <c r="L94" i="2" a="1"/>
  <c r="D94" i="2"/>
  <c r="C94" i="2"/>
  <c r="R93" i="2"/>
  <c r="Q93" i="2"/>
  <c r="P93" i="2"/>
  <c r="O93" i="2"/>
  <c r="O93" i="2" a="1"/>
  <c r="L93" i="2"/>
  <c r="L93" i="2" a="1"/>
  <c r="D93" i="2"/>
  <c r="C93" i="2"/>
  <c r="R92" i="2"/>
  <c r="Q92" i="2"/>
  <c r="P92" i="2"/>
  <c r="O92" i="2"/>
  <c r="O92" i="2" a="1"/>
  <c r="L92" i="2"/>
  <c r="L92" i="2" a="1"/>
  <c r="D92" i="2"/>
  <c r="C92" i="2"/>
  <c r="R91" i="2"/>
  <c r="Q91" i="2"/>
  <c r="P91" i="2"/>
  <c r="O91" i="2"/>
  <c r="O91" i="2" a="1"/>
  <c r="L91" i="2"/>
  <c r="L91" i="2" a="1"/>
  <c r="D91" i="2"/>
  <c r="C91" i="2"/>
  <c r="R90" i="2"/>
  <c r="Q90" i="2"/>
  <c r="P90" i="2"/>
  <c r="O90" i="2"/>
  <c r="O90" i="2" a="1"/>
  <c r="L90" i="2"/>
  <c r="L90" i="2" a="1"/>
  <c r="D90" i="2"/>
  <c r="C90" i="2"/>
  <c r="R89" i="2"/>
  <c r="Q89" i="2"/>
  <c r="P89" i="2"/>
  <c r="O89" i="2"/>
  <c r="O89" i="2" a="1"/>
  <c r="L89" i="2"/>
  <c r="L89" i="2" a="1"/>
  <c r="D89" i="2"/>
  <c r="C89" i="2"/>
  <c r="R88" i="2"/>
  <c r="Q88" i="2"/>
  <c r="P88" i="2"/>
  <c r="O88" i="2"/>
  <c r="O88" i="2" a="1"/>
  <c r="L88" i="2"/>
  <c r="L88" i="2" a="1"/>
  <c r="D88" i="2"/>
  <c r="C88" i="2"/>
  <c r="R87" i="2"/>
  <c r="Q87" i="2"/>
  <c r="P87" i="2"/>
  <c r="O87" i="2"/>
  <c r="O87" i="2" a="1"/>
  <c r="L87" i="2"/>
  <c r="L87" i="2" a="1"/>
  <c r="D87" i="2"/>
  <c r="C87" i="2"/>
  <c r="R86" i="2"/>
  <c r="Q86" i="2"/>
  <c r="P86" i="2"/>
  <c r="O86" i="2"/>
  <c r="O86" i="2" a="1"/>
  <c r="L86" i="2"/>
  <c r="L86" i="2" a="1"/>
  <c r="D86" i="2"/>
  <c r="C86" i="2"/>
  <c r="R85" i="2"/>
  <c r="Q85" i="2"/>
  <c r="P85" i="2"/>
  <c r="O85" i="2"/>
  <c r="O85" i="2" a="1"/>
  <c r="L85" i="2"/>
  <c r="L85" i="2" a="1"/>
  <c r="D85" i="2"/>
  <c r="C85" i="2"/>
  <c r="R84" i="2"/>
  <c r="Q84" i="2"/>
  <c r="P84" i="2"/>
  <c r="O84" i="2"/>
  <c r="O84" i="2" a="1"/>
  <c r="L84" i="2"/>
  <c r="L84" i="2" a="1"/>
  <c r="D84" i="2"/>
  <c r="C84" i="2"/>
  <c r="R83" i="2"/>
  <c r="Q83" i="2"/>
  <c r="P83" i="2"/>
  <c r="O83" i="2"/>
  <c r="O83" i="2" a="1"/>
  <c r="L83" i="2"/>
  <c r="L83" i="2" a="1"/>
  <c r="D83" i="2"/>
  <c r="C83" i="2"/>
  <c r="R82" i="2"/>
  <c r="Q82" i="2"/>
  <c r="P82" i="2"/>
  <c r="O82" i="2"/>
  <c r="O82" i="2" a="1"/>
  <c r="L82" i="2"/>
  <c r="L82" i="2" a="1"/>
  <c r="D82" i="2"/>
  <c r="C82" i="2"/>
  <c r="R81" i="2"/>
  <c r="Q81" i="2"/>
  <c r="P81" i="2"/>
  <c r="O81" i="2"/>
  <c r="O81" i="2" a="1"/>
  <c r="L81" i="2"/>
  <c r="L81" i="2" a="1"/>
  <c r="D81" i="2"/>
  <c r="C81" i="2"/>
  <c r="R80" i="2"/>
  <c r="Q80" i="2"/>
  <c r="P80" i="2"/>
  <c r="O80" i="2"/>
  <c r="O80" i="2" a="1"/>
  <c r="L80" i="2"/>
  <c r="L80" i="2" a="1"/>
  <c r="D80" i="2"/>
  <c r="C80" i="2"/>
  <c r="R79" i="2"/>
  <c r="Q79" i="2"/>
  <c r="P79" i="2"/>
  <c r="O79" i="2"/>
  <c r="O79" i="2" a="1"/>
  <c r="L79" i="2"/>
  <c r="L79" i="2" a="1"/>
  <c r="D79" i="2"/>
  <c r="C79" i="2"/>
  <c r="R78" i="2"/>
  <c r="Q78" i="2"/>
  <c r="P78" i="2"/>
  <c r="O78" i="2"/>
  <c r="O78" i="2" a="1"/>
  <c r="L78" i="2"/>
  <c r="L78" i="2" a="1"/>
  <c r="D78" i="2"/>
  <c r="C78" i="2"/>
  <c r="R77" i="2"/>
  <c r="Q77" i="2"/>
  <c r="P77" i="2"/>
  <c r="O77" i="2"/>
  <c r="O77" i="2" a="1"/>
  <c r="L77" i="2"/>
  <c r="L77" i="2" a="1"/>
  <c r="D77" i="2"/>
  <c r="C77" i="2"/>
  <c r="R76" i="2"/>
  <c r="Q76" i="2"/>
  <c r="P76" i="2"/>
  <c r="O76" i="2"/>
  <c r="O76" i="2" a="1"/>
  <c r="L76" i="2"/>
  <c r="L76" i="2" a="1"/>
  <c r="D76" i="2"/>
  <c r="C76" i="2"/>
  <c r="R75" i="2"/>
  <c r="Q75" i="2"/>
  <c r="P75" i="2"/>
  <c r="O75" i="2"/>
  <c r="O75" i="2" a="1"/>
  <c r="L75" i="2"/>
  <c r="L75" i="2" a="1"/>
  <c r="D75" i="2"/>
  <c r="C75" i="2"/>
  <c r="R74" i="2"/>
  <c r="Q74" i="2"/>
  <c r="P74" i="2"/>
  <c r="O74" i="2"/>
  <c r="O74" i="2" a="1"/>
  <c r="L74" i="2"/>
  <c r="L74" i="2" a="1"/>
  <c r="D74" i="2"/>
  <c r="C74" i="2"/>
  <c r="R73" i="2"/>
  <c r="Q73" i="2"/>
  <c r="P73" i="2"/>
  <c r="O73" i="2"/>
  <c r="O73" i="2" a="1"/>
  <c r="L73" i="2"/>
  <c r="L73" i="2" a="1"/>
  <c r="D73" i="2"/>
  <c r="C73" i="2"/>
  <c r="R72" i="2"/>
  <c r="Q72" i="2"/>
  <c r="P72" i="2"/>
  <c r="O72" i="2"/>
  <c r="O72" i="2" a="1"/>
  <c r="L72" i="2"/>
  <c r="L72" i="2" a="1"/>
  <c r="D72" i="2"/>
  <c r="C72" i="2"/>
  <c r="R71" i="2"/>
  <c r="Q71" i="2"/>
  <c r="P71" i="2"/>
  <c r="O71" i="2"/>
  <c r="O71" i="2" a="1"/>
  <c r="L71" i="2"/>
  <c r="L71" i="2" a="1"/>
  <c r="D71" i="2"/>
  <c r="C71" i="2"/>
  <c r="R70" i="2"/>
  <c r="Q70" i="2"/>
  <c r="P70" i="2"/>
  <c r="O70" i="2"/>
  <c r="O70" i="2" a="1"/>
  <c r="L70" i="2"/>
  <c r="L70" i="2" a="1"/>
  <c r="D70" i="2"/>
  <c r="C70" i="2"/>
  <c r="R69" i="2"/>
  <c r="Q69" i="2"/>
  <c r="P69" i="2"/>
  <c r="O69" i="2"/>
  <c r="O69" i="2" a="1"/>
  <c r="L69" i="2"/>
  <c r="L69" i="2" a="1"/>
  <c r="D69" i="2"/>
  <c r="C69" i="2"/>
  <c r="R68" i="2"/>
  <c r="Q68" i="2"/>
  <c r="P68" i="2"/>
  <c r="O68" i="2"/>
  <c r="O68" i="2" a="1"/>
  <c r="L68" i="2"/>
  <c r="L68" i="2" a="1"/>
  <c r="D68" i="2"/>
  <c r="C68" i="2"/>
  <c r="R67" i="2"/>
  <c r="Q67" i="2"/>
  <c r="P67" i="2"/>
  <c r="O67" i="2"/>
  <c r="O67" i="2" a="1"/>
  <c r="L67" i="2"/>
  <c r="L67" i="2" a="1"/>
  <c r="D67" i="2"/>
  <c r="C67" i="2"/>
  <c r="R66" i="2"/>
  <c r="Q66" i="2"/>
  <c r="P66" i="2"/>
  <c r="O66" i="2"/>
  <c r="O66" i="2" a="1"/>
  <c r="L66" i="2"/>
  <c r="L66" i="2" a="1"/>
  <c r="D66" i="2"/>
  <c r="C66" i="2"/>
  <c r="R65" i="2"/>
  <c r="Q65" i="2"/>
  <c r="P65" i="2"/>
  <c r="O65" i="2"/>
  <c r="O65" i="2" a="1"/>
  <c r="L65" i="2"/>
  <c r="L65" i="2" a="1"/>
  <c r="D65" i="2"/>
  <c r="C65" i="2"/>
  <c r="R64" i="2"/>
  <c r="Q64" i="2"/>
  <c r="P64" i="2"/>
  <c r="O64" i="2"/>
  <c r="O64" i="2" a="1"/>
  <c r="L64" i="2"/>
  <c r="L64" i="2" a="1"/>
  <c r="D64" i="2"/>
  <c r="C64" i="2"/>
  <c r="R63" i="2"/>
  <c r="Q63" i="2"/>
  <c r="P63" i="2"/>
  <c r="O63" i="2"/>
  <c r="O63" i="2" a="1"/>
  <c r="L63" i="2"/>
  <c r="L63" i="2" a="1"/>
  <c r="D63" i="2"/>
  <c r="C63" i="2"/>
  <c r="R62" i="2"/>
  <c r="Q62" i="2"/>
  <c r="P62" i="2"/>
  <c r="O62" i="2"/>
  <c r="O62" i="2" a="1"/>
  <c r="L62" i="2"/>
  <c r="L62" i="2" a="1"/>
  <c r="D62" i="2"/>
  <c r="C62" i="2"/>
  <c r="R61" i="2"/>
  <c r="Q61" i="2"/>
  <c r="P61" i="2"/>
  <c r="O61" i="2"/>
  <c r="O61" i="2" a="1"/>
  <c r="L61" i="2"/>
  <c r="L61" i="2" a="1"/>
  <c r="D61" i="2"/>
  <c r="C61" i="2"/>
  <c r="R60" i="2"/>
  <c r="Q60" i="2"/>
  <c r="P60" i="2"/>
  <c r="O60" i="2"/>
  <c r="O60" i="2" a="1"/>
  <c r="L60" i="2"/>
  <c r="L60" i="2" a="1"/>
  <c r="D60" i="2"/>
  <c r="C60" i="2"/>
  <c r="R59" i="2"/>
  <c r="Q59" i="2"/>
  <c r="P59" i="2"/>
  <c r="O59" i="2"/>
  <c r="O59" i="2" a="1"/>
  <c r="L59" i="2"/>
  <c r="L59" i="2" a="1"/>
  <c r="D59" i="2"/>
  <c r="C59" i="2"/>
  <c r="R58" i="2"/>
  <c r="Q58" i="2"/>
  <c r="P58" i="2"/>
  <c r="O58" i="2"/>
  <c r="O58" i="2" a="1"/>
  <c r="L58" i="2"/>
  <c r="L58" i="2" a="1"/>
  <c r="D58" i="2"/>
  <c r="C58" i="2"/>
  <c r="R57" i="2"/>
  <c r="Q57" i="2"/>
  <c r="P57" i="2"/>
  <c r="O57" i="2"/>
  <c r="O57" i="2" a="1"/>
  <c r="L57" i="2"/>
  <c r="L57" i="2" a="1"/>
  <c r="D57" i="2"/>
  <c r="C57" i="2"/>
  <c r="R56" i="2"/>
  <c r="Q56" i="2"/>
  <c r="P56" i="2"/>
  <c r="O56" i="2"/>
  <c r="O56" i="2" a="1"/>
  <c r="L56" i="2"/>
  <c r="L56" i="2" a="1"/>
  <c r="D56" i="2"/>
  <c r="C56" i="2"/>
  <c r="R55" i="2"/>
  <c r="Q55" i="2"/>
  <c r="P55" i="2"/>
  <c r="O55" i="2"/>
  <c r="O55" i="2" a="1"/>
  <c r="L55" i="2"/>
  <c r="L55" i="2" a="1"/>
  <c r="D55" i="2"/>
  <c r="C55" i="2"/>
  <c r="R54" i="2"/>
  <c r="Q54" i="2"/>
  <c r="P54" i="2"/>
  <c r="O54" i="2"/>
  <c r="O54" i="2" a="1"/>
  <c r="L54" i="2"/>
  <c r="L54" i="2" a="1"/>
  <c r="D54" i="2"/>
  <c r="C54" i="2"/>
  <c r="R53" i="2"/>
  <c r="Q53" i="2"/>
  <c r="P53" i="2"/>
  <c r="O53" i="2"/>
  <c r="O53" i="2" a="1"/>
  <c r="L53" i="2"/>
  <c r="L53" i="2" a="1"/>
  <c r="D53" i="2"/>
  <c r="C53" i="2"/>
  <c r="R52" i="2"/>
  <c r="Q52" i="2"/>
  <c r="P52" i="2"/>
  <c r="O52" i="2"/>
  <c r="O52" i="2" a="1"/>
  <c r="L52" i="2"/>
  <c r="L52" i="2" a="1"/>
  <c r="D52" i="2"/>
  <c r="C52" i="2"/>
  <c r="R51" i="2"/>
  <c r="Q51" i="2"/>
  <c r="P51" i="2"/>
  <c r="O51" i="2"/>
  <c r="O51" i="2" a="1"/>
  <c r="L51" i="2"/>
  <c r="L51" i="2" a="1"/>
  <c r="D51" i="2"/>
  <c r="C51" i="2"/>
  <c r="R50" i="2"/>
  <c r="Q50" i="2"/>
  <c r="P50" i="2"/>
  <c r="O50" i="2"/>
  <c r="O50" i="2" a="1"/>
  <c r="L50" i="2"/>
  <c r="L50" i="2" a="1"/>
  <c r="D50" i="2"/>
  <c r="C50" i="2"/>
  <c r="R49" i="2"/>
  <c r="Q49" i="2"/>
  <c r="P49" i="2"/>
  <c r="O49" i="2"/>
  <c r="O49" i="2" a="1"/>
  <c r="L49" i="2"/>
  <c r="L49" i="2" a="1"/>
  <c r="D49" i="2"/>
  <c r="C49" i="2"/>
  <c r="R48" i="2"/>
  <c r="Q48" i="2"/>
  <c r="P48" i="2"/>
  <c r="O48" i="2"/>
  <c r="O48" i="2" a="1"/>
  <c r="L48" i="2"/>
  <c r="L48" i="2" a="1"/>
  <c r="D48" i="2"/>
  <c r="C48" i="2"/>
  <c r="R47" i="2"/>
  <c r="Q47" i="2"/>
  <c r="P47" i="2"/>
  <c r="O47" i="2"/>
  <c r="O47" i="2" a="1"/>
  <c r="L47" i="2"/>
  <c r="L47" i="2" a="1"/>
  <c r="D47" i="2"/>
  <c r="C47" i="2"/>
  <c r="R46" i="2"/>
  <c r="Q46" i="2"/>
  <c r="P46" i="2"/>
  <c r="O46" i="2"/>
  <c r="O46" i="2" a="1"/>
  <c r="L46" i="2"/>
  <c r="L46" i="2" a="1"/>
  <c r="D46" i="2"/>
  <c r="C46" i="2"/>
  <c r="R45" i="2"/>
  <c r="Q45" i="2"/>
  <c r="P45" i="2"/>
  <c r="O45" i="2"/>
  <c r="O45" i="2" a="1"/>
  <c r="L45" i="2"/>
  <c r="L45" i="2" a="1"/>
  <c r="D45" i="2"/>
  <c r="C45" i="2"/>
  <c r="R44" i="2"/>
  <c r="Q44" i="2"/>
  <c r="P44" i="2"/>
  <c r="O44" i="2"/>
  <c r="O44" i="2" a="1"/>
  <c r="L44" i="2"/>
  <c r="L44" i="2" a="1"/>
  <c r="D44" i="2"/>
  <c r="C44" i="2"/>
  <c r="R43" i="2"/>
  <c r="Q43" i="2"/>
  <c r="P43" i="2"/>
  <c r="O43" i="2"/>
  <c r="O43" i="2" a="1"/>
  <c r="L43" i="2"/>
  <c r="L43" i="2" a="1"/>
  <c r="D43" i="2"/>
  <c r="C43" i="2"/>
  <c r="R42" i="2"/>
  <c r="Q42" i="2"/>
  <c r="P42" i="2"/>
  <c r="O42" i="2"/>
  <c r="O42" i="2" a="1"/>
  <c r="L42" i="2"/>
  <c r="L42" i="2" a="1"/>
  <c r="D42" i="2"/>
  <c r="C42" i="2"/>
  <c r="R41" i="2"/>
  <c r="Q41" i="2"/>
  <c r="P41" i="2"/>
  <c r="O41" i="2"/>
  <c r="O41" i="2" a="1"/>
  <c r="L41" i="2"/>
  <c r="L41" i="2" a="1"/>
  <c r="D41" i="2"/>
  <c r="C41" i="2"/>
  <c r="R40" i="2"/>
  <c r="Q40" i="2"/>
  <c r="P40" i="2"/>
  <c r="O40" i="2"/>
  <c r="O40" i="2" a="1"/>
  <c r="L40" i="2"/>
  <c r="L40" i="2" a="1"/>
  <c r="D40" i="2"/>
  <c r="C40" i="2"/>
  <c r="R39" i="2"/>
  <c r="Q39" i="2"/>
  <c r="P39" i="2"/>
  <c r="O39" i="2"/>
  <c r="O39" i="2" a="1"/>
  <c r="L39" i="2"/>
  <c r="L39" i="2" a="1"/>
  <c r="D39" i="2"/>
  <c r="C39" i="2"/>
  <c r="R38" i="2"/>
  <c r="Q38" i="2"/>
  <c r="P38" i="2"/>
  <c r="O38" i="2"/>
  <c r="O38" i="2" a="1"/>
  <c r="L38" i="2"/>
  <c r="L38" i="2" a="1"/>
  <c r="D38" i="2"/>
  <c r="C38" i="2"/>
  <c r="R37" i="2"/>
  <c r="Q37" i="2"/>
  <c r="P37" i="2"/>
  <c r="O37" i="2"/>
  <c r="O37" i="2" a="1"/>
  <c r="L37" i="2"/>
  <c r="L37" i="2" a="1"/>
  <c r="D37" i="2"/>
  <c r="C37" i="2"/>
  <c r="R36" i="2"/>
  <c r="Q36" i="2"/>
  <c r="P36" i="2"/>
  <c r="O36" i="2"/>
  <c r="O36" i="2" a="1"/>
  <c r="L36" i="2"/>
  <c r="L36" i="2" a="1"/>
  <c r="D36" i="2"/>
  <c r="C36" i="2"/>
  <c r="R35" i="2"/>
  <c r="Q35" i="2"/>
  <c r="P35" i="2"/>
  <c r="O35" i="2"/>
  <c r="O35" i="2" a="1"/>
  <c r="L35" i="2"/>
  <c r="L35" i="2" a="1"/>
  <c r="D35" i="2"/>
  <c r="C35" i="2"/>
  <c r="R34" i="2"/>
  <c r="Q34" i="2"/>
  <c r="P34" i="2"/>
  <c r="O34" i="2"/>
  <c r="O34" i="2" a="1"/>
  <c r="L34" i="2"/>
  <c r="L34" i="2" a="1"/>
  <c r="D34" i="2"/>
  <c r="C34" i="2"/>
  <c r="R33" i="2"/>
  <c r="Q33" i="2"/>
  <c r="P33" i="2"/>
  <c r="O33" i="2"/>
  <c r="O33" i="2" a="1"/>
  <c r="L33" i="2"/>
  <c r="L33" i="2" a="1"/>
  <c r="D33" i="2"/>
  <c r="C33" i="2"/>
  <c r="R32" i="2"/>
  <c r="Q32" i="2"/>
  <c r="P32" i="2"/>
  <c r="O32" i="2"/>
  <c r="O32" i="2" a="1"/>
  <c r="L32" i="2"/>
  <c r="L32" i="2" a="1"/>
  <c r="D32" i="2"/>
  <c r="C32" i="2"/>
  <c r="R31" i="2"/>
  <c r="Q31" i="2"/>
  <c r="P31" i="2"/>
  <c r="O31" i="2"/>
  <c r="O31" i="2" a="1"/>
  <c r="L31" i="2"/>
  <c r="L31" i="2" a="1"/>
  <c r="D31" i="2"/>
  <c r="C31" i="2"/>
  <c r="R30" i="2"/>
  <c r="Q30" i="2"/>
  <c r="P30" i="2"/>
  <c r="O30" i="2"/>
  <c r="O30" i="2" a="1"/>
  <c r="L30" i="2"/>
  <c r="L30" i="2" a="1"/>
  <c r="D30" i="2"/>
  <c r="C30" i="2"/>
  <c r="R29" i="2"/>
  <c r="Q29" i="2"/>
  <c r="P29" i="2"/>
  <c r="O29" i="2"/>
  <c r="O29" i="2" a="1"/>
  <c r="L29" i="2"/>
  <c r="L29" i="2" a="1"/>
  <c r="D29" i="2"/>
  <c r="C29" i="2"/>
  <c r="R28" i="2"/>
  <c r="Q28" i="2"/>
  <c r="P28" i="2"/>
  <c r="O28" i="2"/>
  <c r="O28" i="2" a="1"/>
  <c r="L28" i="2"/>
  <c r="L28" i="2" a="1"/>
  <c r="D28" i="2"/>
  <c r="C28" i="2"/>
  <c r="R27" i="2"/>
  <c r="Q27" i="2"/>
  <c r="P27" i="2"/>
  <c r="O27" i="2"/>
  <c r="O27" i="2" a="1"/>
  <c r="L27" i="2"/>
  <c r="L27" i="2" a="1"/>
  <c r="D27" i="2"/>
  <c r="C27" i="2"/>
  <c r="R26" i="2"/>
  <c r="Q26" i="2"/>
  <c r="P26" i="2"/>
  <c r="O26" i="2"/>
  <c r="O26" i="2" a="1"/>
  <c r="L26" i="2"/>
  <c r="L26" i="2" a="1"/>
  <c r="D26" i="2"/>
  <c r="C26" i="2"/>
  <c r="R25" i="2"/>
  <c r="Q25" i="2"/>
  <c r="P25" i="2"/>
  <c r="O25" i="2"/>
  <c r="O25" i="2" a="1"/>
  <c r="L25" i="2"/>
  <c r="L25" i="2" a="1"/>
  <c r="D25" i="2"/>
  <c r="C25" i="2"/>
  <c r="R24" i="2"/>
  <c r="Q24" i="2"/>
  <c r="P24" i="2"/>
  <c r="O24" i="2"/>
  <c r="O24" i="2" a="1"/>
  <c r="L24" i="2"/>
  <c r="L24" i="2" a="1"/>
  <c r="D24" i="2"/>
  <c r="C24" i="2"/>
  <c r="R23" i="2"/>
  <c r="Q23" i="2"/>
  <c r="P23" i="2"/>
  <c r="O23" i="2"/>
  <c r="O23" i="2" a="1"/>
  <c r="L23" i="2"/>
  <c r="L23" i="2" a="1"/>
  <c r="D23" i="2"/>
  <c r="C23" i="2"/>
  <c r="R22" i="2"/>
  <c r="Q22" i="2"/>
  <c r="P22" i="2"/>
  <c r="O22" i="2"/>
  <c r="O22" i="2" a="1"/>
  <c r="L22" i="2"/>
  <c r="L22" i="2" a="1"/>
  <c r="D22" i="2"/>
  <c r="C22" i="2"/>
  <c r="R21" i="2"/>
  <c r="Q21" i="2"/>
  <c r="P21" i="2"/>
  <c r="O21" i="2"/>
  <c r="O21" i="2" a="1"/>
  <c r="L21" i="2"/>
  <c r="L21" i="2" a="1"/>
  <c r="D21" i="2"/>
  <c r="C21" i="2"/>
  <c r="R20" i="2"/>
  <c r="Q20" i="2"/>
  <c r="P20" i="2"/>
  <c r="O20" i="2"/>
  <c r="O20" i="2" a="1"/>
  <c r="L20" i="2"/>
  <c r="L20" i="2" a="1"/>
  <c r="D20" i="2"/>
  <c r="C20" i="2"/>
  <c r="R19" i="2"/>
  <c r="Q19" i="2"/>
  <c r="P19" i="2"/>
  <c r="O19" i="2"/>
  <c r="O19" i="2" a="1"/>
  <c r="L19" i="2"/>
  <c r="L19" i="2" a="1"/>
  <c r="D19" i="2"/>
  <c r="C19" i="2"/>
  <c r="R18" i="2"/>
  <c r="Q18" i="2"/>
  <c r="P18" i="2"/>
  <c r="O18" i="2"/>
  <c r="O18" i="2" a="1"/>
  <c r="L18" i="2"/>
  <c r="L18" i="2" a="1"/>
  <c r="D18" i="2"/>
  <c r="C18" i="2"/>
  <c r="R17" i="2"/>
  <c r="Q17" i="2"/>
  <c r="P17" i="2"/>
  <c r="O17" i="2"/>
  <c r="O17" i="2" a="1"/>
  <c r="L17" i="2"/>
  <c r="L17" i="2" a="1"/>
  <c r="D17" i="2"/>
  <c r="C17" i="2"/>
  <c r="R16" i="2"/>
  <c r="Q16" i="2"/>
  <c r="P16" i="2"/>
  <c r="O16" i="2"/>
  <c r="O16" i="2" a="1"/>
  <c r="L16" i="2"/>
  <c r="L16" i="2" a="1"/>
  <c r="D16" i="2"/>
  <c r="C16" i="2"/>
  <c r="R15" i="2"/>
  <c r="Q15" i="2"/>
  <c r="P15" i="2"/>
  <c r="O15" i="2"/>
  <c r="O15" i="2" a="1"/>
  <c r="L15" i="2"/>
  <c r="L15" i="2" a="1"/>
  <c r="D15" i="2"/>
  <c r="C15" i="2"/>
  <c r="R14" i="2"/>
  <c r="Q14" i="2"/>
  <c r="P14" i="2"/>
  <c r="O14" i="2"/>
  <c r="O14" i="2" a="1"/>
  <c r="L14" i="2"/>
  <c r="L14" i="2" a="1"/>
  <c r="D14" i="2"/>
  <c r="C14" i="2"/>
  <c r="R13" i="2"/>
  <c r="Q13" i="2"/>
  <c r="P13" i="2"/>
  <c r="O13" i="2"/>
  <c r="O13" i="2" a="1"/>
  <c r="L13" i="2"/>
  <c r="L13" i="2" a="1"/>
  <c r="D13" i="2"/>
  <c r="C13" i="2"/>
  <c r="R12" i="2"/>
  <c r="Q12" i="2"/>
  <c r="P12" i="2"/>
  <c r="O12" i="2"/>
  <c r="O12" i="2" a="1"/>
  <c r="L12" i="2"/>
  <c r="L12" i="2" a="1"/>
  <c r="D12" i="2"/>
  <c r="C12" i="2"/>
  <c r="R11" i="2"/>
  <c r="Q11" i="2"/>
  <c r="P11" i="2"/>
  <c r="O11" i="2"/>
  <c r="O11" i="2" a="1"/>
  <c r="L11" i="2"/>
  <c r="L11" i="2" a="1"/>
  <c r="D11" i="2"/>
  <c r="C11" i="2"/>
  <c r="R10" i="2"/>
  <c r="Q10" i="2"/>
  <c r="P10" i="2"/>
  <c r="O10" i="2"/>
  <c r="O10" i="2" a="1"/>
  <c r="L10" i="2"/>
  <c r="L10" i="2" a="1"/>
  <c r="D10" i="2"/>
  <c r="C10" i="2"/>
  <c r="R9" i="2"/>
  <c r="Q9" i="2"/>
  <c r="P9" i="2"/>
  <c r="O9" i="2"/>
  <c r="O9" i="2" a="1"/>
  <c r="L9" i="2"/>
  <c r="L9" i="2" a="1"/>
  <c r="D9" i="2"/>
  <c r="C9" i="2"/>
  <c r="R8" i="2"/>
  <c r="Q8" i="2"/>
  <c r="P8" i="2"/>
  <c r="O8" i="2"/>
  <c r="O8" i="2" a="1"/>
  <c r="L8" i="2"/>
  <c r="L8" i="2" a="1"/>
  <c r="D8" i="2"/>
  <c r="C8" i="2"/>
  <c r="R7" i="2"/>
  <c r="Q7" i="2"/>
  <c r="P7" i="2"/>
  <c r="O7" i="2"/>
  <c r="O7" i="2" a="1"/>
  <c r="L7" i="2"/>
  <c r="L7" i="2" a="1"/>
  <c r="D7" i="2"/>
  <c r="C7" i="2"/>
  <c r="R6" i="2"/>
  <c r="Q6" i="2"/>
  <c r="P6" i="2"/>
  <c r="O6" i="2"/>
  <c r="O6" i="2" a="1"/>
  <c r="L6" i="2"/>
  <c r="L6" i="2" a="1"/>
  <c r="D6" i="2"/>
  <c r="C6" i="2"/>
  <c r="R5" i="2"/>
  <c r="Q5" i="2"/>
  <c r="P5" i="2"/>
  <c r="O5" i="2"/>
  <c r="O5" i="2" a="1"/>
  <c r="L5" i="2"/>
  <c r="L5" i="2" a="1"/>
  <c r="D5" i="2"/>
  <c r="C5" i="2"/>
  <c r="R4" i="2"/>
  <c r="Q4" i="2"/>
  <c r="P4" i="2"/>
  <c r="O4" i="2"/>
  <c r="O4" i="2" a="1"/>
  <c r="L4" i="2"/>
  <c r="L4" i="2" a="1"/>
  <c r="D4" i="2"/>
  <c r="C4" i="2"/>
  <c r="R3" i="2"/>
  <c r="Q3" i="2"/>
  <c r="P3" i="2"/>
  <c r="O3" i="2"/>
  <c r="O3" i="2" a="1"/>
  <c r="L3" i="2"/>
  <c r="L3" i="2" a="1"/>
  <c r="D3" i="2"/>
  <c r="C3" i="2"/>
  <c r="R2" i="2"/>
  <c r="Q2" i="2"/>
  <c r="P2" i="2"/>
  <c r="O2" i="2"/>
  <c r="O2" i="2" a="1"/>
  <c r="L2" i="2"/>
  <c r="L2" i="2" a="1"/>
  <c r="D2"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DEBB5F-0C5A-4F9C-B323-67006C690A9F}" keepAlive="1" name="Query - datapenjualan" description="Connection to the 'datapenjualan' query in the workbook." type="5" refreshedVersion="8" background="1" saveData="1">
    <dbPr connection="Provider=Microsoft.Mashup.OleDb.1;Data Source=$Workbook$;Location=datapenjualan;Extended Properties=&quot;&quot;" command="SELECT * FROM [datapenjuala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<sst xmlns="http://schemas.openxmlformats.org/spreadsheetml/2006/main" count="4997" uniqueCount="823">
  <si>
    <t>Kota</t>
  </si>
  <si>
    <t>TRX001</t>
  </si>
  <si>
    <t>iPhone 15</t>
  </si>
  <si>
    <t>Smartphone</t>
  </si>
  <si>
    <t>Jakarta</t>
  </si>
  <si>
    <t>Website</t>
  </si>
  <si>
    <t>DLV-02</t>
  </si>
  <si>
    <t>TRX002</t>
  </si>
  <si>
    <t>Samsung Galaxy S24</t>
  </si>
  <si>
    <t>Bandung</t>
  </si>
  <si>
    <t>Mobile App</t>
  </si>
  <si>
    <t>TRX003</t>
  </si>
  <si>
    <t>Sony WH-1000XM5</t>
  </si>
  <si>
    <t>Audio</t>
  </si>
  <si>
    <t>Agus Wijaya</t>
  </si>
  <si>
    <t>In-Store</t>
  </si>
  <si>
    <t>TRX004</t>
  </si>
  <si>
    <t>Dell XPS 15</t>
  </si>
  <si>
    <t>Laptop</t>
  </si>
  <si>
    <t>Dewi Puspita</t>
  </si>
  <si>
    <t>Surabaya</t>
  </si>
  <si>
    <t>SHP-01</t>
  </si>
  <si>
    <t>TRX005</t>
  </si>
  <si>
    <t>Apple Watch Series 9</t>
  </si>
  <si>
    <t>Aksesoris</t>
  </si>
  <si>
    <t>Yogyakarta</t>
  </si>
  <si>
    <t>TRX006</t>
  </si>
  <si>
    <t>MacBook Air M2</t>
  </si>
  <si>
    <t>Budi Santoso</t>
  </si>
  <si>
    <t>TRX007</t>
  </si>
  <si>
    <t>JBL Charge 5</t>
  </si>
  <si>
    <t>Fitri Handayani</t>
  </si>
  <si>
    <t>TRX008</t>
  </si>
  <si>
    <t>Samsung Odyssey G9</t>
  </si>
  <si>
    <t>Monitor</t>
  </si>
  <si>
    <t>Gilang Ramadhan</t>
  </si>
  <si>
    <t>TRX009</t>
  </si>
  <si>
    <t>Logitech MX Master 3S</t>
  </si>
  <si>
    <t>Hana Yuliana</t>
  </si>
  <si>
    <t>RTN-03</t>
  </si>
  <si>
    <t>TRX010</t>
  </si>
  <si>
    <t>Google Pixel 8</t>
  </si>
  <si>
    <t>Indra Maulana</t>
  </si>
  <si>
    <t>Medan</t>
  </si>
  <si>
    <t>TRX011</t>
  </si>
  <si>
    <t>AirPods Pro 2</t>
  </si>
  <si>
    <t>Joko Susilo</t>
  </si>
  <si>
    <t>TRX012</t>
  </si>
  <si>
    <t>ASUS ROG Zephyrus G14</t>
  </si>
  <si>
    <t>CNL-04</t>
  </si>
  <si>
    <t>TRX013</t>
  </si>
  <si>
    <t>Anker PowerCore 10000</t>
  </si>
  <si>
    <t>TRX014</t>
  </si>
  <si>
    <t>LG UltraGear 27</t>
  </si>
  <si>
    <t>TRX015</t>
  </si>
  <si>
    <t>Xiaomi 14</t>
  </si>
  <si>
    <t>Kartika Sari</t>
  </si>
  <si>
    <t>Semarang</t>
  </si>
  <si>
    <t>TRX016</t>
  </si>
  <si>
    <t>Lenovo ThinkPad X1 Carbon</t>
  </si>
  <si>
    <t>Lina Marlina</t>
  </si>
  <si>
    <t>TRX017</t>
  </si>
  <si>
    <t>Bose QuietComfort Ultra</t>
  </si>
  <si>
    <t>Mega Wati</t>
  </si>
  <si>
    <t>TRX018</t>
  </si>
  <si>
    <t>HP Spectre x360</t>
  </si>
  <si>
    <t>Nanda Putra</t>
  </si>
  <si>
    <t>TRX019</t>
  </si>
  <si>
    <t>Samsung Galaxy Watch 6</t>
  </si>
  <si>
    <t>Putri Amelia</t>
  </si>
  <si>
    <t>TRX020</t>
  </si>
  <si>
    <t>Razer Blade 15</t>
  </si>
  <si>
    <t>TRX021</t>
  </si>
  <si>
    <t>TRX022</t>
  </si>
  <si>
    <t>TRX023</t>
  </si>
  <si>
    <t>TRX024</t>
  </si>
  <si>
    <t>TRX025</t>
  </si>
  <si>
    <t>TRX026</t>
  </si>
  <si>
    <t>TRX027</t>
  </si>
  <si>
    <t>TRX028</t>
  </si>
  <si>
    <t>TRX029</t>
  </si>
  <si>
    <t>TRX030</t>
  </si>
  <si>
    <t>TRX031</t>
  </si>
  <si>
    <t>TRX032</t>
  </si>
  <si>
    <t>TRX033</t>
  </si>
  <si>
    <t>TRX034</t>
  </si>
  <si>
    <t>TRX035</t>
  </si>
  <si>
    <t>TRX036</t>
  </si>
  <si>
    <t>TRX037</t>
  </si>
  <si>
    <t>TRX038</t>
  </si>
  <si>
    <t>TRX039</t>
  </si>
  <si>
    <t>TRX040</t>
  </si>
  <si>
    <t>TRX041</t>
  </si>
  <si>
    <t>TRX042</t>
  </si>
  <si>
    <t>TRX043</t>
  </si>
  <si>
    <t>TRX044</t>
  </si>
  <si>
    <t>TRX045</t>
  </si>
  <si>
    <t>TRX046</t>
  </si>
  <si>
    <t>TRX047</t>
  </si>
  <si>
    <t>TRX048</t>
  </si>
  <si>
    <t>TRX049</t>
  </si>
  <si>
    <t>TRX050</t>
  </si>
  <si>
    <t>TRX051</t>
  </si>
  <si>
    <t>TRX052</t>
  </si>
  <si>
    <t>TRX053</t>
  </si>
  <si>
    <t>TRX054</t>
  </si>
  <si>
    <t>TRX055</t>
  </si>
  <si>
    <t>TRX056</t>
  </si>
  <si>
    <t>TRX057</t>
  </si>
  <si>
    <t>TRX058</t>
  </si>
  <si>
    <t>TRX059</t>
  </si>
  <si>
    <t>TRX060</t>
  </si>
  <si>
    <t>TRX061</t>
  </si>
  <si>
    <t>TRX062</t>
  </si>
  <si>
    <t>TRX063</t>
  </si>
  <si>
    <t>TRX064</t>
  </si>
  <si>
    <t>TRX065</t>
  </si>
  <si>
    <t>TRX066</t>
  </si>
  <si>
    <t>TRX067</t>
  </si>
  <si>
    <t>TRX068</t>
  </si>
  <si>
    <t>TRX069</t>
  </si>
  <si>
    <t>TRX070</t>
  </si>
  <si>
    <t>TRX071</t>
  </si>
  <si>
    <t>TRX072</t>
  </si>
  <si>
    <t>TRX073</t>
  </si>
  <si>
    <t>TRX074</t>
  </si>
  <si>
    <t>TRX075</t>
  </si>
  <si>
    <t>TRX076</t>
  </si>
  <si>
    <t>TRX077</t>
  </si>
  <si>
    <t>TRX078</t>
  </si>
  <si>
    <t>TRX079</t>
  </si>
  <si>
    <t>TRX080</t>
  </si>
  <si>
    <t>TRX081</t>
  </si>
  <si>
    <t>TRX082</t>
  </si>
  <si>
    <t>TRX083</t>
  </si>
  <si>
    <t>TRX084</t>
  </si>
  <si>
    <t>TRX085</t>
  </si>
  <si>
    <t>TRX086</t>
  </si>
  <si>
    <t>TRX087</t>
  </si>
  <si>
    <t>TRX088</t>
  </si>
  <si>
    <t>TRX089</t>
  </si>
  <si>
    <t>TRX090</t>
  </si>
  <si>
    <t>TRX091</t>
  </si>
  <si>
    <t>TRX092</t>
  </si>
  <si>
    <t>TRX093</t>
  </si>
  <si>
    <t>TRX094</t>
  </si>
  <si>
    <t>TRX095</t>
  </si>
  <si>
    <t>TRX096</t>
  </si>
  <si>
    <t>TRX097</t>
  </si>
  <si>
    <t>TRX098</t>
  </si>
  <si>
    <t>TRX099</t>
  </si>
  <si>
    <t>TRX100</t>
  </si>
  <si>
    <t>TRX101</t>
  </si>
  <si>
    <t>TRX102</t>
  </si>
  <si>
    <t>TRX103</t>
  </si>
  <si>
    <t>TRX104</t>
  </si>
  <si>
    <t>TRX105</t>
  </si>
  <si>
    <t>TRX106</t>
  </si>
  <si>
    <t>TRX107</t>
  </si>
  <si>
    <t>TRX108</t>
  </si>
  <si>
    <t>TRX109</t>
  </si>
  <si>
    <t>TRX110</t>
  </si>
  <si>
    <t>TRX111</t>
  </si>
  <si>
    <t>TRX112</t>
  </si>
  <si>
    <t>TRX113</t>
  </si>
  <si>
    <t>TRX114</t>
  </si>
  <si>
    <t>TRX115</t>
  </si>
  <si>
    <t>TRX116</t>
  </si>
  <si>
    <t>TRX117</t>
  </si>
  <si>
    <t>TRX118</t>
  </si>
  <si>
    <t>TRX119</t>
  </si>
  <si>
    <t>TRX120</t>
  </si>
  <si>
    <t>TRX121</t>
  </si>
  <si>
    <t>TRX122</t>
  </si>
  <si>
    <t>TRX123</t>
  </si>
  <si>
    <t>TRX124</t>
  </si>
  <si>
    <t>TRX125</t>
  </si>
  <si>
    <t>TRX126</t>
  </si>
  <si>
    <t>TRX127</t>
  </si>
  <si>
    <t>TRX128</t>
  </si>
  <si>
    <t>TRX129</t>
  </si>
  <si>
    <t>TRX130</t>
  </si>
  <si>
    <t>TRX131</t>
  </si>
  <si>
    <t>TRX132</t>
  </si>
  <si>
    <t>TRX133</t>
  </si>
  <si>
    <t>TRX134</t>
  </si>
  <si>
    <t>TRX135</t>
  </si>
  <si>
    <t>TRX136</t>
  </si>
  <si>
    <t>TRX137</t>
  </si>
  <si>
    <t>TRX138</t>
  </si>
  <si>
    <t>TRX139</t>
  </si>
  <si>
    <t>TRX140</t>
  </si>
  <si>
    <t>TRX141</t>
  </si>
  <si>
    <t>TRX142</t>
  </si>
  <si>
    <t>TRX143</t>
  </si>
  <si>
    <t>TRX144</t>
  </si>
  <si>
    <t>TRX145</t>
  </si>
  <si>
    <t>TRX146</t>
  </si>
  <si>
    <t>TRX147</t>
  </si>
  <si>
    <t>TRX148</t>
  </si>
  <si>
    <t>TRX149</t>
  </si>
  <si>
    <t>TRX150</t>
  </si>
  <si>
    <t>TRX151</t>
  </si>
  <si>
    <t>TRX152</t>
  </si>
  <si>
    <t>TRX153</t>
  </si>
  <si>
    <t>TRX154</t>
  </si>
  <si>
    <t>TRX155</t>
  </si>
  <si>
    <t>TRX156</t>
  </si>
  <si>
    <t>TRX157</t>
  </si>
  <si>
    <t>TRX158</t>
  </si>
  <si>
    <t>TRX159</t>
  </si>
  <si>
    <t>TRX160</t>
  </si>
  <si>
    <t>TRX161</t>
  </si>
  <si>
    <t>TRX162</t>
  </si>
  <si>
    <t>TRX163</t>
  </si>
  <si>
    <t>TRX164</t>
  </si>
  <si>
    <t>TRX165</t>
  </si>
  <si>
    <t>TRX166</t>
  </si>
  <si>
    <t>TRX167</t>
  </si>
  <si>
    <t>TRX168</t>
  </si>
  <si>
    <t>TRX169</t>
  </si>
  <si>
    <t>TRX170</t>
  </si>
  <si>
    <t>TRX171</t>
  </si>
  <si>
    <t>TRX172</t>
  </si>
  <si>
    <t>TRX173</t>
  </si>
  <si>
    <t>TRX174</t>
  </si>
  <si>
    <t>TRX175</t>
  </si>
  <si>
    <t>TRX176</t>
  </si>
  <si>
    <t>TRX177</t>
  </si>
  <si>
    <t>TRX178</t>
  </si>
  <si>
    <t>TRX179</t>
  </si>
  <si>
    <t>TRX180</t>
  </si>
  <si>
    <t>TRX181</t>
  </si>
  <si>
    <t>TRX182</t>
  </si>
  <si>
    <t>TRX183</t>
  </si>
  <si>
    <t>TRX184</t>
  </si>
  <si>
    <t>TRX185</t>
  </si>
  <si>
    <t>TRX186</t>
  </si>
  <si>
    <t>TRX187</t>
  </si>
  <si>
    <t>TRX188</t>
  </si>
  <si>
    <t>TRX189</t>
  </si>
  <si>
    <t>TRX190</t>
  </si>
  <si>
    <t>TRX191</t>
  </si>
  <si>
    <t>TRX192</t>
  </si>
  <si>
    <t>TRX193</t>
  </si>
  <si>
    <t>TRX194</t>
  </si>
  <si>
    <t>TRX195</t>
  </si>
  <si>
    <t>TRX196</t>
  </si>
  <si>
    <t>TRX197</t>
  </si>
  <si>
    <t>TRX198</t>
  </si>
  <si>
    <t>TRX199</t>
  </si>
  <si>
    <t>TRX200</t>
  </si>
  <si>
    <t>TRX201</t>
  </si>
  <si>
    <t>TRX202</t>
  </si>
  <si>
    <t>TRX203</t>
  </si>
  <si>
    <t>TRX204</t>
  </si>
  <si>
    <t>TRX205</t>
  </si>
  <si>
    <t>TRX206</t>
  </si>
  <si>
    <t>TRX207</t>
  </si>
  <si>
    <t>TRX208</t>
  </si>
  <si>
    <t>TRX209</t>
  </si>
  <si>
    <t>TRX210</t>
  </si>
  <si>
    <t>TRX211</t>
  </si>
  <si>
    <t>TRX212</t>
  </si>
  <si>
    <t>TRX213</t>
  </si>
  <si>
    <t>TRX214</t>
  </si>
  <si>
    <t>TRX215</t>
  </si>
  <si>
    <t>TRX216</t>
  </si>
  <si>
    <t>TRX217</t>
  </si>
  <si>
    <t>TRX218</t>
  </si>
  <si>
    <t>TRX219</t>
  </si>
  <si>
    <t>TRX220</t>
  </si>
  <si>
    <t>TRX221</t>
  </si>
  <si>
    <t>TRX222</t>
  </si>
  <si>
    <t>TRX223</t>
  </si>
  <si>
    <t>TRX224</t>
  </si>
  <si>
    <t>TRX225</t>
  </si>
  <si>
    <t>TRX226</t>
  </si>
  <si>
    <t>TRX227</t>
  </si>
  <si>
    <t>TRX228</t>
  </si>
  <si>
    <t>TRX229</t>
  </si>
  <si>
    <t>TRX230</t>
  </si>
  <si>
    <t>TRX231</t>
  </si>
  <si>
    <t>TRX232</t>
  </si>
  <si>
    <t>TRX233</t>
  </si>
  <si>
    <t>TRX234</t>
  </si>
  <si>
    <t>TRX235</t>
  </si>
  <si>
    <t>TRX236</t>
  </si>
  <si>
    <t>TRX237</t>
  </si>
  <si>
    <t>TRX238</t>
  </si>
  <si>
    <t>TRX239</t>
  </si>
  <si>
    <t>TRX240</t>
  </si>
  <si>
    <t>TRX241</t>
  </si>
  <si>
    <t>TRX242</t>
  </si>
  <si>
    <t>TRX243</t>
  </si>
  <si>
    <t>TRX244</t>
  </si>
  <si>
    <t>TRX245</t>
  </si>
  <si>
    <t>TRX246</t>
  </si>
  <si>
    <t>TRX247</t>
  </si>
  <si>
    <t>TRX248</t>
  </si>
  <si>
    <t>TRX249</t>
  </si>
  <si>
    <t>TRX250</t>
  </si>
  <si>
    <t>TRX251</t>
  </si>
  <si>
    <t>TRX252</t>
  </si>
  <si>
    <t>TRX253</t>
  </si>
  <si>
    <t>TRX254</t>
  </si>
  <si>
    <t>TRX255</t>
  </si>
  <si>
    <t>TRX256</t>
  </si>
  <si>
    <t>TRX257</t>
  </si>
  <si>
    <t>TRX258</t>
  </si>
  <si>
    <t>TRX259</t>
  </si>
  <si>
    <t>TRX260</t>
  </si>
  <si>
    <t>TRX261</t>
  </si>
  <si>
    <t>TRX262</t>
  </si>
  <si>
    <t>TRX263</t>
  </si>
  <si>
    <t>TRX264</t>
  </si>
  <si>
    <t>TRX265</t>
  </si>
  <si>
    <t>TRX266</t>
  </si>
  <si>
    <t>TRX267</t>
  </si>
  <si>
    <t>TRX268</t>
  </si>
  <si>
    <t>TRX269</t>
  </si>
  <si>
    <t>TRX270</t>
  </si>
  <si>
    <t>TRX271</t>
  </si>
  <si>
    <t>TRX272</t>
  </si>
  <si>
    <t>TRX273</t>
  </si>
  <si>
    <t>TRX274</t>
  </si>
  <si>
    <t>TRX275</t>
  </si>
  <si>
    <t>TRX276</t>
  </si>
  <si>
    <t>TRX277</t>
  </si>
  <si>
    <t>TRX278</t>
  </si>
  <si>
    <t>TRX279</t>
  </si>
  <si>
    <t>TRX280</t>
  </si>
  <si>
    <t>TRX281</t>
  </si>
  <si>
    <t>TRX282</t>
  </si>
  <si>
    <t>TRX283</t>
  </si>
  <si>
    <t>TRX284</t>
  </si>
  <si>
    <t>TRX285</t>
  </si>
  <si>
    <t>TRX286</t>
  </si>
  <si>
    <t>TRX287</t>
  </si>
  <si>
    <t>TRX288</t>
  </si>
  <si>
    <t>TRX289</t>
  </si>
  <si>
    <t>TRX290</t>
  </si>
  <si>
    <t>TRX291</t>
  </si>
  <si>
    <t>TRX292</t>
  </si>
  <si>
    <t>TRX293</t>
  </si>
  <si>
    <t>TRX294</t>
  </si>
  <si>
    <t>TRX295</t>
  </si>
  <si>
    <t>TRX296</t>
  </si>
  <si>
    <t>TRX297</t>
  </si>
  <si>
    <t>TRX298</t>
  </si>
  <si>
    <t>TRX299</t>
  </si>
  <si>
    <t>TRX300</t>
  </si>
  <si>
    <t>TRX301</t>
  </si>
  <si>
    <t>TRX302</t>
  </si>
  <si>
    <t>TRX303</t>
  </si>
  <si>
    <t>TRX304</t>
  </si>
  <si>
    <t>TRX305</t>
  </si>
  <si>
    <t>TRX306</t>
  </si>
  <si>
    <t>TRX307</t>
  </si>
  <si>
    <t>TRX308</t>
  </si>
  <si>
    <t>TRX309</t>
  </si>
  <si>
    <t>TRX310</t>
  </si>
  <si>
    <t>TRX311</t>
  </si>
  <si>
    <t>TRX312</t>
  </si>
  <si>
    <t>TRX313</t>
  </si>
  <si>
    <t>TRX314</t>
  </si>
  <si>
    <t>TRX315</t>
  </si>
  <si>
    <t>TRX316</t>
  </si>
  <si>
    <t>TRX317</t>
  </si>
  <si>
    <t>TRX318</t>
  </si>
  <si>
    <t>TRX319</t>
  </si>
  <si>
    <t>TRX320</t>
  </si>
  <si>
    <t>TRX321</t>
  </si>
  <si>
    <t>TRX322</t>
  </si>
  <si>
    <t>TRX323</t>
  </si>
  <si>
    <t>TRX324</t>
  </si>
  <si>
    <t>TRX325</t>
  </si>
  <si>
    <t>TRX326</t>
  </si>
  <si>
    <t>TRX327</t>
  </si>
  <si>
    <t>TRX328</t>
  </si>
  <si>
    <t>TRX329</t>
  </si>
  <si>
    <t>TRX330</t>
  </si>
  <si>
    <t>TRX331</t>
  </si>
  <si>
    <t>TRX332</t>
  </si>
  <si>
    <t>TRX333</t>
  </si>
  <si>
    <t>TRX334</t>
  </si>
  <si>
    <t>TRX335</t>
  </si>
  <si>
    <t>TRX336</t>
  </si>
  <si>
    <t>TRX337</t>
  </si>
  <si>
    <t>TRX338</t>
  </si>
  <si>
    <t>TRX339</t>
  </si>
  <si>
    <t>TRX340</t>
  </si>
  <si>
    <t>TRX341</t>
  </si>
  <si>
    <t>TRX342</t>
  </si>
  <si>
    <t>TRX343</t>
  </si>
  <si>
    <t>TRX344</t>
  </si>
  <si>
    <t>TRX345</t>
  </si>
  <si>
    <t>TRX346</t>
  </si>
  <si>
    <t>TRX347</t>
  </si>
  <si>
    <t>TRX348</t>
  </si>
  <si>
    <t>TRX349</t>
  </si>
  <si>
    <t>TRX350</t>
  </si>
  <si>
    <t>TRX351</t>
  </si>
  <si>
    <t>TRX352</t>
  </si>
  <si>
    <t>TRX353</t>
  </si>
  <si>
    <t>TRX354</t>
  </si>
  <si>
    <t>TRX355</t>
  </si>
  <si>
    <t>TRX356</t>
  </si>
  <si>
    <t>TRX357</t>
  </si>
  <si>
    <t>TRX358</t>
  </si>
  <si>
    <t>TRX359</t>
  </si>
  <si>
    <t>TRX360</t>
  </si>
  <si>
    <t>TRX361</t>
  </si>
  <si>
    <t>TRX362</t>
  </si>
  <si>
    <t>TRX363</t>
  </si>
  <si>
    <t>TRX364</t>
  </si>
  <si>
    <t>TRX365</t>
  </si>
  <si>
    <t>TRX366</t>
  </si>
  <si>
    <t>TRX367</t>
  </si>
  <si>
    <t>TRX368</t>
  </si>
  <si>
    <t>TRX369</t>
  </si>
  <si>
    <t>TRX370</t>
  </si>
  <si>
    <t>TRX371</t>
  </si>
  <si>
    <t>TRX372</t>
  </si>
  <si>
    <t>TRX373</t>
  </si>
  <si>
    <t>TRX374</t>
  </si>
  <si>
    <t>TRX375</t>
  </si>
  <si>
    <t>TRX376</t>
  </si>
  <si>
    <t>TRX377</t>
  </si>
  <si>
    <t>TRX378</t>
  </si>
  <si>
    <t>TRX379</t>
  </si>
  <si>
    <t>TRX380</t>
  </si>
  <si>
    <t>TRX381</t>
  </si>
  <si>
    <t>TRX382</t>
  </si>
  <si>
    <t>TRX383</t>
  </si>
  <si>
    <t>TRX384</t>
  </si>
  <si>
    <t>TRX385</t>
  </si>
  <si>
    <t>TRX386</t>
  </si>
  <si>
    <t>TRX387</t>
  </si>
  <si>
    <t>TRX388</t>
  </si>
  <si>
    <t>TRX389</t>
  </si>
  <si>
    <t>TRX390</t>
  </si>
  <si>
    <t>TRX391</t>
  </si>
  <si>
    <t>TRX392</t>
  </si>
  <si>
    <t>TRX393</t>
  </si>
  <si>
    <t>TRX394</t>
  </si>
  <si>
    <t>TRX395</t>
  </si>
  <si>
    <t>TRX396</t>
  </si>
  <si>
    <t>TRX397</t>
  </si>
  <si>
    <t>TRX398</t>
  </si>
  <si>
    <t>TRX399</t>
  </si>
  <si>
    <t>TRX400</t>
  </si>
  <si>
    <t>TRX401</t>
  </si>
  <si>
    <t>TRX402</t>
  </si>
  <si>
    <t>TRX403</t>
  </si>
  <si>
    <t>TRX404</t>
  </si>
  <si>
    <t>TRX405</t>
  </si>
  <si>
    <t>TRX406</t>
  </si>
  <si>
    <t>TRX407</t>
  </si>
  <si>
    <t>TRX408</t>
  </si>
  <si>
    <t>TRX409</t>
  </si>
  <si>
    <t>TRX410</t>
  </si>
  <si>
    <t>TRX411</t>
  </si>
  <si>
    <t>TRX412</t>
  </si>
  <si>
    <t>TRX413</t>
  </si>
  <si>
    <t>TRX414</t>
  </si>
  <si>
    <t>TRX415</t>
  </si>
  <si>
    <t>TRX416</t>
  </si>
  <si>
    <t>TRX417</t>
  </si>
  <si>
    <t>TRX418</t>
  </si>
  <si>
    <t>TRX419</t>
  </si>
  <si>
    <t>TRX420</t>
  </si>
  <si>
    <t>TRX421</t>
  </si>
  <si>
    <t>TRX422</t>
  </si>
  <si>
    <t>TRX423</t>
  </si>
  <si>
    <t>TRX424</t>
  </si>
  <si>
    <t>TRX425</t>
  </si>
  <si>
    <t>TRX426</t>
  </si>
  <si>
    <t>TRX427</t>
  </si>
  <si>
    <t>TRX428</t>
  </si>
  <si>
    <t>TRX429</t>
  </si>
  <si>
    <t>TRX430</t>
  </si>
  <si>
    <t>TRX431</t>
  </si>
  <si>
    <t>TRX432</t>
  </si>
  <si>
    <t>TRX433</t>
  </si>
  <si>
    <t>TRX434</t>
  </si>
  <si>
    <t>TRX435</t>
  </si>
  <si>
    <t>TRX436</t>
  </si>
  <si>
    <t>TRX437</t>
  </si>
  <si>
    <t>TRX438</t>
  </si>
  <si>
    <t>TRX439</t>
  </si>
  <si>
    <t>TRX440</t>
  </si>
  <si>
    <t>TRX441</t>
  </si>
  <si>
    <t>TRX442</t>
  </si>
  <si>
    <t>TRX443</t>
  </si>
  <si>
    <t>TRX444</t>
  </si>
  <si>
    <t>TRX445</t>
  </si>
  <si>
    <t>TRX446</t>
  </si>
  <si>
    <t>TRX447</t>
  </si>
  <si>
    <t>TRX448</t>
  </si>
  <si>
    <t>TRX449</t>
  </si>
  <si>
    <t>TRX450</t>
  </si>
  <si>
    <t>TRX451</t>
  </si>
  <si>
    <t>TRX452</t>
  </si>
  <si>
    <t>TRX453</t>
  </si>
  <si>
    <t>TRX454</t>
  </si>
  <si>
    <t>TRX455</t>
  </si>
  <si>
    <t>TRX456</t>
  </si>
  <si>
    <t>TRX457</t>
  </si>
  <si>
    <t>TRX458</t>
  </si>
  <si>
    <t>TRX459</t>
  </si>
  <si>
    <t>TRX460</t>
  </si>
  <si>
    <t>TRX461</t>
  </si>
  <si>
    <t>TRX462</t>
  </si>
  <si>
    <t>TRX463</t>
  </si>
  <si>
    <t>TRX464</t>
  </si>
  <si>
    <t>TRX465</t>
  </si>
  <si>
    <t>TRX466</t>
  </si>
  <si>
    <t>TRX467</t>
  </si>
  <si>
    <t>TRX468</t>
  </si>
  <si>
    <t>TRX469</t>
  </si>
  <si>
    <t>TRX470</t>
  </si>
  <si>
    <t>TRX471</t>
  </si>
  <si>
    <t>TRX472</t>
  </si>
  <si>
    <t>TRX473</t>
  </si>
  <si>
    <t>TRX474</t>
  </si>
  <si>
    <t>TRX475</t>
  </si>
  <si>
    <t>TRX476</t>
  </si>
  <si>
    <t>TRX477</t>
  </si>
  <si>
    <t>TRX478</t>
  </si>
  <si>
    <t>TRX479</t>
  </si>
  <si>
    <t>TRX480</t>
  </si>
  <si>
    <t>TRX481</t>
  </si>
  <si>
    <t>TRX482</t>
  </si>
  <si>
    <t>TRX483</t>
  </si>
  <si>
    <t>TRX484</t>
  </si>
  <si>
    <t>TRX485</t>
  </si>
  <si>
    <t>TRX486</t>
  </si>
  <si>
    <t>TRX487</t>
  </si>
  <si>
    <t>TRX488</t>
  </si>
  <si>
    <t>TRX489</t>
  </si>
  <si>
    <t>TRX490</t>
  </si>
  <si>
    <t>TRX491</t>
  </si>
  <si>
    <t>TRX492</t>
  </si>
  <si>
    <t>TRX493</t>
  </si>
  <si>
    <t>TRX494</t>
  </si>
  <si>
    <t>TRX495</t>
  </si>
  <si>
    <t>TRX496</t>
  </si>
  <si>
    <t>TRX497</t>
  </si>
  <si>
    <t>TRX498</t>
  </si>
  <si>
    <t>TRX499</t>
  </si>
  <si>
    <t>TRX500</t>
  </si>
  <si>
    <t>TRX501</t>
  </si>
  <si>
    <t>TRX502</t>
  </si>
  <si>
    <t>TRX503</t>
  </si>
  <si>
    <t>TRX504</t>
  </si>
  <si>
    <t>TRX505</t>
  </si>
  <si>
    <t>TRX506</t>
  </si>
  <si>
    <t>TRX507</t>
  </si>
  <si>
    <t>TRX508</t>
  </si>
  <si>
    <t>TRX509</t>
  </si>
  <si>
    <t>TRX510</t>
  </si>
  <si>
    <t>TRX511</t>
  </si>
  <si>
    <t>TRX512</t>
  </si>
  <si>
    <t>TRX513</t>
  </si>
  <si>
    <t>TRX514</t>
  </si>
  <si>
    <t>TRX515</t>
  </si>
  <si>
    <t>TRX516</t>
  </si>
  <si>
    <t>TRX517</t>
  </si>
  <si>
    <t>TRX518</t>
  </si>
  <si>
    <t>TRX519</t>
  </si>
  <si>
    <t>TRX520</t>
  </si>
  <si>
    <t>TRX521</t>
  </si>
  <si>
    <t>TRX522</t>
  </si>
  <si>
    <t>TRX523</t>
  </si>
  <si>
    <t>TRX524</t>
  </si>
  <si>
    <t>TRX525</t>
  </si>
  <si>
    <t>TRX526</t>
  </si>
  <si>
    <t>TRX527</t>
  </si>
  <si>
    <t>TRX528</t>
  </si>
  <si>
    <t>TRX529</t>
  </si>
  <si>
    <t>TRX530</t>
  </si>
  <si>
    <t>TRX531</t>
  </si>
  <si>
    <t>TRX532</t>
  </si>
  <si>
    <t>TRX533</t>
  </si>
  <si>
    <t>TRX534</t>
  </si>
  <si>
    <t>TRX535</t>
  </si>
  <si>
    <t>TRX536</t>
  </si>
  <si>
    <t>TRX537</t>
  </si>
  <si>
    <t>TRX538</t>
  </si>
  <si>
    <t>TRX539</t>
  </si>
  <si>
    <t>TRX540</t>
  </si>
  <si>
    <t>TRX541</t>
  </si>
  <si>
    <t>TRX542</t>
  </si>
  <si>
    <t>TRX543</t>
  </si>
  <si>
    <t>TRX544</t>
  </si>
  <si>
    <t>TRX545</t>
  </si>
  <si>
    <t>TRX546</t>
  </si>
  <si>
    <t>TRX547</t>
  </si>
  <si>
    <t>TRX548</t>
  </si>
  <si>
    <t>TRX549</t>
  </si>
  <si>
    <t>TRX550</t>
  </si>
  <si>
    <t>TRX551</t>
  </si>
  <si>
    <t>TRX552</t>
  </si>
  <si>
    <t>TRX553</t>
  </si>
  <si>
    <t>TRX554</t>
  </si>
  <si>
    <t>TRX555</t>
  </si>
  <si>
    <t>TRX556</t>
  </si>
  <si>
    <t>TRX557</t>
  </si>
  <si>
    <t>TRX558</t>
  </si>
  <si>
    <t>TRX559</t>
  </si>
  <si>
    <t>TRX560</t>
  </si>
  <si>
    <t>TRX561</t>
  </si>
  <si>
    <t>TRX562</t>
  </si>
  <si>
    <t>TRX563</t>
  </si>
  <si>
    <t>TRX564</t>
  </si>
  <si>
    <t>TRX565</t>
  </si>
  <si>
    <t>TRX566</t>
  </si>
  <si>
    <t>TRX567</t>
  </si>
  <si>
    <t>TRX568</t>
  </si>
  <si>
    <t>TRX569</t>
  </si>
  <si>
    <t>TRX570</t>
  </si>
  <si>
    <t>TRX571</t>
  </si>
  <si>
    <t>TRX572</t>
  </si>
  <si>
    <t>TRX573</t>
  </si>
  <si>
    <t>TRX574</t>
  </si>
  <si>
    <t>TRX575</t>
  </si>
  <si>
    <t>TRX576</t>
  </si>
  <si>
    <t>TRX577</t>
  </si>
  <si>
    <t>TRX578</t>
  </si>
  <si>
    <t>TRX579</t>
  </si>
  <si>
    <t>TRX580</t>
  </si>
  <si>
    <t>TRX581</t>
  </si>
  <si>
    <t>TRX582</t>
  </si>
  <si>
    <t>TRX583</t>
  </si>
  <si>
    <t>TRX584</t>
  </si>
  <si>
    <t>TRX585</t>
  </si>
  <si>
    <t>TRX586</t>
  </si>
  <si>
    <t>TRX587</t>
  </si>
  <si>
    <t>TRX588</t>
  </si>
  <si>
    <t>TRX589</t>
  </si>
  <si>
    <t>TRX590</t>
  </si>
  <si>
    <t>TRX591</t>
  </si>
  <si>
    <t>TRX592</t>
  </si>
  <si>
    <t>TRX593</t>
  </si>
  <si>
    <t>TRX594</t>
  </si>
  <si>
    <t>TRX595</t>
  </si>
  <si>
    <t>TRX596</t>
  </si>
  <si>
    <t>TRX597</t>
  </si>
  <si>
    <t>TRX598</t>
  </si>
  <si>
    <t>TRX599</t>
  </si>
  <si>
    <t>TRX600</t>
  </si>
  <si>
    <t>TRX601</t>
  </si>
  <si>
    <t>TRX602</t>
  </si>
  <si>
    <t>TRX603</t>
  </si>
  <si>
    <t>TRX604</t>
  </si>
  <si>
    <t>TRX605</t>
  </si>
  <si>
    <t>TRX606</t>
  </si>
  <si>
    <t>TRX607</t>
  </si>
  <si>
    <t>TRX608</t>
  </si>
  <si>
    <t>TRX609</t>
  </si>
  <si>
    <t>TRX610</t>
  </si>
  <si>
    <t>TRX611</t>
  </si>
  <si>
    <t>TRX612</t>
  </si>
  <si>
    <t>TRX613</t>
  </si>
  <si>
    <t>TRX614</t>
  </si>
  <si>
    <t>TRX615</t>
  </si>
  <si>
    <t>TRX616</t>
  </si>
  <si>
    <t>TRX617</t>
  </si>
  <si>
    <t>TRX618</t>
  </si>
  <si>
    <t>TRX619</t>
  </si>
  <si>
    <t>TRX620</t>
  </si>
  <si>
    <t>TRX621</t>
  </si>
  <si>
    <t>TRX622</t>
  </si>
  <si>
    <t>TRX623</t>
  </si>
  <si>
    <t>TRX624</t>
  </si>
  <si>
    <t>TRX625</t>
  </si>
  <si>
    <t>TRX626</t>
  </si>
  <si>
    <t>TRX627</t>
  </si>
  <si>
    <t>TRX628</t>
  </si>
  <si>
    <t>TRX629</t>
  </si>
  <si>
    <t>TRX630</t>
  </si>
  <si>
    <t>TRX631</t>
  </si>
  <si>
    <t>TRX632</t>
  </si>
  <si>
    <t>TRX633</t>
  </si>
  <si>
    <t>TRX634</t>
  </si>
  <si>
    <t>TRX635</t>
  </si>
  <si>
    <t>TRX636</t>
  </si>
  <si>
    <t>TRX637</t>
  </si>
  <si>
    <t>TRX638</t>
  </si>
  <si>
    <t>TRX639</t>
  </si>
  <si>
    <t>TRX640</t>
  </si>
  <si>
    <t>TRX641</t>
  </si>
  <si>
    <t>TRX642</t>
  </si>
  <si>
    <t>TRX643</t>
  </si>
  <si>
    <t>TRX644</t>
  </si>
  <si>
    <t>TRX645</t>
  </si>
  <si>
    <t>TRX646</t>
  </si>
  <si>
    <t>TRX647</t>
  </si>
  <si>
    <t>TRX648</t>
  </si>
  <si>
    <t>TRX649</t>
  </si>
  <si>
    <t>TRX650</t>
  </si>
  <si>
    <t>TRX651</t>
  </si>
  <si>
    <t>TRX652</t>
  </si>
  <si>
    <t>TRX653</t>
  </si>
  <si>
    <t>TRX654</t>
  </si>
  <si>
    <t>TRX655</t>
  </si>
  <si>
    <t>TRX656</t>
  </si>
  <si>
    <t>TRX657</t>
  </si>
  <si>
    <t>TRX658</t>
  </si>
  <si>
    <t>TRX659</t>
  </si>
  <si>
    <t>TRX660</t>
  </si>
  <si>
    <t>TRX661</t>
  </si>
  <si>
    <t>TRX662</t>
  </si>
  <si>
    <t>TRX663</t>
  </si>
  <si>
    <t>TRX664</t>
  </si>
  <si>
    <t>TRX665</t>
  </si>
  <si>
    <t>TRX666</t>
  </si>
  <si>
    <t>TRX667</t>
  </si>
  <si>
    <t>TRX668</t>
  </si>
  <si>
    <t>TRX669</t>
  </si>
  <si>
    <t>TRX670</t>
  </si>
  <si>
    <t>TRX671</t>
  </si>
  <si>
    <t>TRX672</t>
  </si>
  <si>
    <t>TRX673</t>
  </si>
  <si>
    <t>TRX674</t>
  </si>
  <si>
    <t>TRX675</t>
  </si>
  <si>
    <t>TRX676</t>
  </si>
  <si>
    <t>TRX677</t>
  </si>
  <si>
    <t>TRX678</t>
  </si>
  <si>
    <t>TRX679</t>
  </si>
  <si>
    <t>TRX680</t>
  </si>
  <si>
    <t>TRX681</t>
  </si>
  <si>
    <t>TRX682</t>
  </si>
  <si>
    <t>TRX683</t>
  </si>
  <si>
    <t>TRX684</t>
  </si>
  <si>
    <t>TRX685</t>
  </si>
  <si>
    <t>TRX686</t>
  </si>
  <si>
    <t>TRX687</t>
  </si>
  <si>
    <t>TRX688</t>
  </si>
  <si>
    <t>TRX689</t>
  </si>
  <si>
    <t>TRX690</t>
  </si>
  <si>
    <t>TRX691</t>
  </si>
  <si>
    <t>TRX692</t>
  </si>
  <si>
    <t>TRX693</t>
  </si>
  <si>
    <t>TRX694</t>
  </si>
  <si>
    <t>TRX695</t>
  </si>
  <si>
    <t>TRX696</t>
  </si>
  <si>
    <t>TRX697</t>
  </si>
  <si>
    <t>TRX698</t>
  </si>
  <si>
    <t>TRX699</t>
  </si>
  <si>
    <t>TRX700</t>
  </si>
  <si>
    <t>Siti Lestari</t>
  </si>
  <si>
    <t>Eko Prasetyo</t>
  </si>
  <si>
    <t>Nama Pelanggan</t>
  </si>
  <si>
    <t>Bulan (Teks)</t>
  </si>
  <si>
    <t>Bulan (Angka)</t>
  </si>
  <si>
    <t>Dekode Status Pengiriman</t>
  </si>
  <si>
    <t>Pendapatan Kotor</t>
  </si>
  <si>
    <t>Nilai Diskon</t>
  </si>
  <si>
    <t>Pendapatan Bersih</t>
  </si>
  <si>
    <t>Kategori Harga</t>
  </si>
  <si>
    <t>ID Transaksi</t>
  </si>
  <si>
    <t>Tanggal Transaksi</t>
  </si>
  <si>
    <t>Nama Produk</t>
  </si>
  <si>
    <t>Kategori Produk</t>
  </si>
  <si>
    <t>Channel Penjualan</t>
  </si>
  <si>
    <t>Jumlah Beli</t>
  </si>
  <si>
    <t>Harga Satuan</t>
  </si>
  <si>
    <t>Diskon Persen</t>
  </si>
  <si>
    <t>Kode Status Pengiriman</t>
  </si>
  <si>
    <t>KETERANGAN</t>
  </si>
  <si>
    <t>Total Pendapatan Bersih</t>
  </si>
  <si>
    <t>Rata Rata Nilai Transaksi</t>
  </si>
  <si>
    <t>Transaksi Termahal</t>
  </si>
  <si>
    <t>Transaksi Termurah</t>
  </si>
  <si>
    <t>Jumlah Transaksi Dibatalkan</t>
  </si>
  <si>
    <t>Pendapatan (Website)</t>
  </si>
  <si>
    <t>Value</t>
  </si>
  <si>
    <t>Laptop yang terjual (MobileAPP)</t>
  </si>
  <si>
    <t>INSIGHT UTAMA DAN KESIMPULAN ANALISIS PENJUALAN 2024</t>
  </si>
  <si>
    <t>Row Labels</t>
  </si>
  <si>
    <t>Grand Total</t>
  </si>
  <si>
    <t>Sum of Pendapatan Bersih</t>
  </si>
  <si>
    <t>Bersih (Smartphone &amp; Jakarta)</t>
  </si>
  <si>
    <t>January</t>
  </si>
  <si>
    <t>March</t>
  </si>
  <si>
    <t>April</t>
  </si>
  <si>
    <t>May</t>
  </si>
  <si>
    <t>June</t>
  </si>
  <si>
    <t>July</t>
  </si>
  <si>
    <t>August</t>
  </si>
  <si>
    <t>September</t>
  </si>
  <si>
    <t>October</t>
  </si>
  <si>
    <t>November</t>
  </si>
  <si>
    <t>December</t>
  </si>
  <si>
    <t>1). Kategori Laptop Merupakan Pendorong Pendapatan Utama.</t>
  </si>
  <si>
    <t>2). Website Adalah Channel Penjualan Paling Bernilai.</t>
  </si>
  <si>
    <t>3). Pasar Sangat Terkonsentrasi di Jakarta.</t>
  </si>
  <si>
    <t xml:space="preserve">Laptop menyumbang 56% dari total revenue (Rp 5,7 Miliar), meskipun jumlah transaksinya setara dengan kategori lain. </t>
  </si>
  <si>
    <t>Analisa Pendapatan per Kategori Produk</t>
  </si>
  <si>
    <t>Ringkasan Kinerja Penjualan</t>
  </si>
  <si>
    <t>Analisa Pendapatan per Chanel</t>
  </si>
  <si>
    <t xml:space="preserve">Nilai per transaksi yang sangat tinggi menjadikan segmen ini paling krusial untuk diprioritaskan dalam strategi stok dan </t>
  </si>
  <si>
    <t>pemasaran.</t>
  </si>
  <si>
    <t>Website memimpin dalam perolehan pendapatan total (Rp 4,5 Miliar) dan memiliki nilai transaksi rata-rata tertinggi</t>
  </si>
  <si>
    <t xml:space="preserve">(Rp 16,8 Juta).  Ini mengindikasikan bahwa pelanggan di platform web cenderung membeli produk dengan harga premium </t>
  </si>
  <si>
    <t>dibandingkan channel lainnya.</t>
  </si>
  <si>
    <t>Jakarta adalah pasar utama yang mendominasi penjualan dengan kontribusi hampir 50% dari total pendapatan</t>
  </si>
  <si>
    <t xml:space="preserve">(Rp 5 Miliar). Terdapat peluang signifikan untuk bertumbuh dengan mengintensifkan strategi pemasaran di pasar </t>
  </si>
  <si>
    <t>sekunder  yang  kuat seperti Bandung dan Surabaya.</t>
  </si>
  <si>
    <t>Analisa Pendapatan per Kota</t>
  </si>
  <si>
    <t>Rata Rata Pendapatan Bersih</t>
  </si>
  <si>
    <t>Total Pendapatan Kotor</t>
  </si>
  <si>
    <t>Trend Pendapatan Bulanan</t>
  </si>
  <si>
    <t>DASHBOARD KINERJA PENJUALAN 2024</t>
  </si>
  <si>
    <t>Pesentase Keuntungan</t>
  </si>
  <si>
    <t>Dibatalkan</t>
  </si>
  <si>
    <t>Dikirim</t>
  </si>
  <si>
    <t>Return</t>
  </si>
  <si>
    <t>Terkirim</t>
  </si>
  <si>
    <t>Count of ID Transaksi</t>
  </si>
  <si>
    <t>Analisa Status Pengiriman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</si>
</sst>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Rp&quot;* #,##0_-;\-&quot;Rp&quot;* #,##0_-;_-&quot;Rp&quot;* &quot;-&quot;_-;_-@_-"/>
    <numFmt numFmtId="44" formatCode="_-&quot;Rp&quot;* #,##0.00_-;\-&quot;Rp&quot;* #,##0.00_-;_-&quot;Rp&quot;* &quot;-&quot;??_-;_-@_-"/>
    <numFmt numFmtId="164" formatCode="_-[$Rp-3809]* #,##0_-;\-[$Rp-3809]* #,##0_-;_-[$Rp-38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8"/>
      <color theme="1"/>
      <name val="Calibri"/>
      <family val="2"/>
      <scheme val="minor"/>
    </font>
    <font>
      <sz val="12"/>
      <color theme="1"/>
      <name val="Calibri"/>
      <family val="2"/>
      <scheme val="minor"/>
    </font>
    <font>
      <b/>
      <sz val="18"/>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59999389629810485"/>
        <bgColor indexed="64"/>
      </patternFill>
    </fill>
  </fills>
  <borders count="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22" fontId="0" fillId="0" borderId="0" xfId="0" applyNumberFormat="1"/>
    <xf numFmtId="42" fontId="0" fillId="0" borderId="0" xfId="1" applyNumberFormat="1" applyFont="1"/>
    <xf numFmtId="164" fontId="0" fillId="0" borderId="0" xfId="1" applyNumberFormat="1" applyFont="1"/>
    <xf numFmtId="42" fontId="0" fillId="0" borderId="0" xfId="0" applyNumberFormat="1"/>
    <xf numFmtId="0" fontId="0" fillId="0" borderId="0" xfId="0" pivotButton="1"/>
    <xf numFmtId="0" fontId="0" fillId="0" borderId="0" xfId="0"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3" fillId="0" borderId="0" xfId="0" applyFont="1" applyAlignment="1">
      <alignment horizontal="center" vertical="center"/>
    </xf>
    <xf numFmtId="42" fontId="0" fillId="0" borderId="4" xfId="1" applyNumberFormat="1" applyFont="1" applyBorder="1" applyAlignment="1">
      <alignment horizontal="right"/>
    </xf>
    <xf numFmtId="0" fontId="0" fillId="0" borderId="4" xfId="0" applyBorder="1" applyAlignment="1">
      <alignment horizontal="right"/>
    </xf>
    <xf numFmtId="164" fontId="0" fillId="0" borderId="0" xfId="0" applyNumberFormat="1"/>
    <xf numFmtId="0" fontId="0" fillId="3" borderId="0" xfId="0" applyFill="1"/>
    <xf numFmtId="9" fontId="0" fillId="0" borderId="6" xfId="2" applyFont="1" applyBorder="1" applyAlignment="1">
      <alignment horizontal="right"/>
    </xf>
    <xf numFmtId="0" fontId="0" fillId="0" borderId="7" xfId="0" applyBorder="1" applyAlignment="1">
      <alignment horizontal="left"/>
    </xf>
    <xf numFmtId="164" fontId="0" fillId="0" borderId="8" xfId="0" applyNumberFormat="1" applyBorder="1" applyAlignment="1">
      <alignment horizontal="right"/>
    </xf>
    <xf numFmtId="0" fontId="4" fillId="0" borderId="0" xfId="0" applyFont="1" applyAlignment="1">
      <alignment horizontal="left"/>
    </xf>
    <xf numFmtId="0" fontId="3" fillId="0" borderId="0" xfId="0" applyFont="1" applyAlignment="1">
      <alignment horizontal="center" vertical="center"/>
    </xf>
    <xf numFmtId="0" fontId="5" fillId="2" borderId="0" xfId="0" applyFont="1" applyFill="1" applyAlignment="1">
      <alignment horizontal="center"/>
    </xf>
  </cellXfs>
  <cellStyles count="3">
    <cellStyle name="Currency" xfId="1" builtinId="4"/>
    <cellStyle name="Normal" xfId="0" builtinId="0"/>
    <cellStyle name="Percent" xfId="2" builtinId="5"/>
  </cellStyles>
  <dxfs count="16">
    <dxf>
      <numFmt numFmtId="32" formatCode="_-&quot;Rp&quot;* #,##0_-;\-&quot;Rp&quot;* #,##0_-;_-&quot;Rp&quot;* &quot;-&quot;_-;_-@_-"/>
    </dxf>
    <dxf>
      <numFmt numFmtId="32" formatCode="_-&quot;Rp&quot;* #,##0_-;\-&quot;Rp&quot;* #,##0_-;_-&quot;Rp&quot;* &quot;-&quot;_-;_-@_-"/>
    </dxf>
    <dxf>
      <numFmt numFmtId="164" formatCode="_-[$Rp-3809]* #,##0_-;\-[$Rp-3809]* #,##0_-;_-[$Rp-3809]* &quot;-&quot;_-;_-@_-"/>
    </dxf>
    <dxf>
      <numFmt numFmtId="0" formatCode="General"/>
    </dxf>
    <dxf>
      <numFmt numFmtId="0" formatCode="General"/>
    </dxf>
    <dxf>
      <numFmt numFmtId="0" formatCode="General"/>
    </dxf>
    <dxf>
      <numFmt numFmtId="32" formatCode="_-&quot;Rp&quot;* #,##0_-;\-&quot;Rp&quot;* #,##0_-;_-&quot;Rp&quot;* &quot;-&quot;_-;_-@_-"/>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[Testing (Latian).xlsx]Analisa!PivotTable10</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sz="1000" b="1"/>
              <a:t>TREN</a:t>
            </a:r>
            <a:r>
              <a:rPr lang="en-ID" sz="1000" b="1" baseline="0"/>
              <a:t> PENDAPATAN BULANAN</a:t>
            </a:r>
            <a:endParaRPr lang="en-ID" sz="10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Analisa!$C$71</c:f>
              <c:strCache>
                <c:ptCount val="1"/>
                <c:pt idx="0">
                  <c:v>Total Pendapatan Kotor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Analisa!$B$72:$B$83</c:f>
              <c:strCache>
                <c:ptCount val="11"/>
                <c:pt idx="0">
                  <c:v>January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Analisa!$C$72:$C$83</c:f>
              <c:numCache>
                <c:formatCode>_-[$Rp-3809]* #,##0_-;\-[$Rp-3809]* #,##0_-;_-[$Rp-3809]* "-"_-;_-@_-</c:formatCode>
                <c:ptCount val="11"/>
                <c:pt idx="0">
                  <c:v>940200000</c:v>
                </c:pt>
                <c:pt idx="1">
                  <c:v>760400000</c:v>
                </c:pt>
                <c:pt idx="2">
                  <c:v>1220100000</c:v>
                </c:pt>
                <c:pt idx="3">
                  <c:v>790100000</c:v>
                </c:pt>
                <c:pt idx="4">
                  <c:v>1051300000</c:v>
                </c:pt>
                <c:pt idx="5">
                  <c:v>805500000</c:v>
                </c:pt>
                <c:pt idx="6">
                  <c:v>1125700000</c:v>
                </c:pt>
                <c:pt idx="7">
                  <c:v>800700000</c:v>
                </c:pt>
                <c:pt idx="8">
                  <c:v>970500000</c:v>
                </c:pt>
                <c:pt idx="9">
                  <c:v>943000000</c:v>
                </c:pt>
                <c:pt idx="10">
                  <c:v>983500000</c:v>
                </c:pt>
              </c:numCache>
            </c:numRef>
          </c:val>
          <c:smooth val="0"/>
          <c:extLst>
            <c:ext xmlns:c16="http://schemas.microsoft.com/office/drawing/2014/chart" uri="{C3380CC4-5D6E-409C-BE32-E72D297353CC}">
              <c16:uniqueId val="{00000000-4FB7-4A04-9118-023FE7085C86}"/>
            </c:ext>
          </c:extLst>
        </c:ser>
        <c:ser>
          <c:idx val="1"/>
          <c:order val="1"/>
          <c:tx>
            <c:strRef>
              <c:f>Analisa!$D$71</c:f>
              <c:strCache>
                <c:ptCount val="1"/>
                <c:pt idx="0">
                  <c:v>Total Pendapatan Bersih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Analisa!$B$72:$B$83</c:f>
              <c:strCache>
                <c:ptCount val="11"/>
                <c:pt idx="0">
                  <c:v>January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Analisa!$D$72:$D$83</c:f>
              <c:numCache>
                <c:formatCode>_("Rp"* #,##0_);_("Rp"* \(#,##0\);_("Rp"* "-"_);_(@_)</c:formatCode>
                <c:ptCount val="11"/>
                <c:pt idx="0">
                  <c:v>845290000</c:v>
                </c:pt>
                <c:pt idx="1">
                  <c:v>692655000</c:v>
                </c:pt>
                <c:pt idx="2">
                  <c:v>1080510000</c:v>
                </c:pt>
                <c:pt idx="3">
                  <c:v>715390000</c:v>
                </c:pt>
                <c:pt idx="4">
                  <c:v>945920000</c:v>
                </c:pt>
                <c:pt idx="5">
                  <c:v>747015000</c:v>
                </c:pt>
                <c:pt idx="6">
                  <c:v>967965000</c:v>
                </c:pt>
                <c:pt idx="7">
                  <c:v>736160000</c:v>
                </c:pt>
                <c:pt idx="8">
                  <c:v>855890000</c:v>
                </c:pt>
                <c:pt idx="9">
                  <c:v>842000000</c:v>
                </c:pt>
                <c:pt idx="10">
                  <c:v>864600000</c:v>
                </c:pt>
              </c:numCache>
            </c:numRef>
          </c:val>
          <c:smooth val="0"/>
          <c:extLst>
            <c:ext xmlns:c16="http://schemas.microsoft.com/office/drawing/2014/chart" uri="{C3380CC4-5D6E-409C-BE32-E72D297353CC}">
              <c16:uniqueId val="{00000001-4FB7-4A04-9118-023FE7085C86}"/>
            </c:ext>
          </c:extLst>
        </c:ser>
        <c:dLbls>
          <c:showLegendKey val="0"/>
          <c:showVal val="0"/>
          <c:showCatName val="0"/>
          <c:showSerName val="0"/>
          <c:showPercent val="0"/>
          <c:showBubbleSize val="0"/>
        </c:dLbls>
        <c:marker val="1"/>
        <c:smooth val="0"/>
        <c:axId val="1032378416"/>
        <c:axId val="1032380336"/>
      </c:lineChart>
      <c:catAx>
        <c:axId val="103237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Bulan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32380336"/>
        <c:crosses val="autoZero"/>
        <c:auto val="1"/>
        <c:lblAlgn val="ctr"/>
        <c:lblOffset val="100"/>
        <c:noMultiLvlLbl val="0"/>
      </c:catAx>
      <c:valAx>
        <c:axId val="103238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Rp-3809]* #,##0_-;\-[$Rp-3809]* #,##0_-;_-[$Rp-3809]*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3237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[Testing (Latian).xlsx]Analisa!Kinerja per Kategori Produk</c:name>
    <c:fmtId val="2"/>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ID" sz="1000" b="1"/>
              <a:t>PENDAPATAN</a:t>
            </a:r>
            <a:r>
              <a:rPr lang="en-ID" sz="1000" b="1" baseline="0"/>
              <a:t> PER KATEGORI PRODUK</a:t>
            </a:r>
            <a:endParaRPr lang="en-ID" sz="1000" b="1"/>
          </a:p>
        </c:rich>
      </c:tx>
      <c:layout>
        <c:manualLayout>
          <c:xMode val="edge"/>
          <c:yMode val="edge"/>
          <c:x val="0.23117449051195318"/>
          <c:y val="2.5369404498175201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253501531238423"/>
          <c:y val="0.11626927924922544"/>
          <c:w val="0.40367303987955472"/>
          <c:h val="0.66873250859463484"/>
        </c:manualLayout>
      </c:layout>
      <c:bar3DChart>
        <c:barDir val="bar"/>
        <c:grouping val="clustered"/>
        <c:varyColors val="0"/>
        <c:ser>
          <c:idx val="0"/>
          <c:order val="0"/>
          <c:tx>
            <c:strRef>
              <c:f>Analisa!$C$38</c:f>
              <c:strCache>
                <c:ptCount val="1"/>
                <c:pt idx="0">
                  <c:v>Total Pendapatan Kotor</c:v>
                </c:pt>
              </c:strCache>
            </c:strRef>
          </c:tx>
          <c:spPr>
            <a:solidFill>
              <a:schemeClr val="accent1"/>
            </a:solidFill>
            <a:ln>
              <a:noFill/>
            </a:ln>
            <a:effectLst/>
            <a:sp3d/>
          </c:spPr>
          <c:invertIfNegative val="0"/>
          <c:cat>
            <c:strRef>
              <c:f>Analisa!$B$39:$B$44</c:f>
              <c:strCache>
                <c:ptCount val="5"/>
                <c:pt idx="0">
                  <c:v>Aksesoris</c:v>
                </c:pt>
                <c:pt idx="1">
                  <c:v>Audio</c:v>
                </c:pt>
                <c:pt idx="2">
                  <c:v>Laptop</c:v>
                </c:pt>
                <c:pt idx="3">
                  <c:v>Monitor</c:v>
                </c:pt>
                <c:pt idx="4">
                  <c:v>Smartphone</c:v>
                </c:pt>
              </c:strCache>
            </c:strRef>
          </c:cat>
          <c:val>
            <c:numRef>
              <c:f>Analisa!$C$39:$C$44</c:f>
              <c:numCache>
                <c:formatCode>_-[$Rp-3809]* #,##0_-;\-[$Rp-3809]* #,##0_-;_-[$Rp-3809]* "-"_-;_-@_-</c:formatCode>
                <c:ptCount val="5"/>
                <c:pt idx="0">
                  <c:v>557700000</c:v>
                </c:pt>
                <c:pt idx="1">
                  <c:v>685000000</c:v>
                </c:pt>
                <c:pt idx="2">
                  <c:v>6562500000</c:v>
                </c:pt>
                <c:pt idx="3">
                  <c:v>1312500000</c:v>
                </c:pt>
                <c:pt idx="4">
                  <c:v>2327500000</c:v>
                </c:pt>
              </c:numCache>
            </c:numRef>
          </c:val>
          <c:extLst>
            <c:ext xmlns:c16="http://schemas.microsoft.com/office/drawing/2014/chart" uri="{C3380CC4-5D6E-409C-BE32-E72D297353CC}">
              <c16:uniqueId val="{00000000-35A5-42A4-999D-2848B702BA72}"/>
            </c:ext>
          </c:extLst>
        </c:ser>
        <c:ser>
          <c:idx val="1"/>
          <c:order val="1"/>
          <c:tx>
            <c:strRef>
              <c:f>Analisa!$D$38</c:f>
              <c:strCache>
                <c:ptCount val="1"/>
                <c:pt idx="0">
                  <c:v>Total Pendapatan Bersih</c:v>
                </c:pt>
              </c:strCache>
            </c:strRef>
          </c:tx>
          <c:spPr>
            <a:solidFill>
              <a:schemeClr val="accent2"/>
            </a:solidFill>
            <a:ln>
              <a:noFill/>
            </a:ln>
            <a:effectLst/>
            <a:sp3d/>
          </c:spPr>
          <c:invertIfNegative val="0"/>
          <c:cat>
            <c:strRef>
              <c:f>Analisa!$B$39:$B$44</c:f>
              <c:strCache>
                <c:ptCount val="5"/>
                <c:pt idx="0">
                  <c:v>Aksesoris</c:v>
                </c:pt>
                <c:pt idx="1">
                  <c:v>Audio</c:v>
                </c:pt>
                <c:pt idx="2">
                  <c:v>Laptop</c:v>
                </c:pt>
                <c:pt idx="3">
                  <c:v>Monitor</c:v>
                </c:pt>
                <c:pt idx="4">
                  <c:v>Smartphone</c:v>
                </c:pt>
              </c:strCache>
            </c:strRef>
          </c:cat>
          <c:val>
            <c:numRef>
              <c:f>Analisa!$D$39:$D$44</c:f>
              <c:numCache>
                <c:formatCode>_("Rp"* #,##0_);_("Rp"* \(#,##0\);_("Rp"* "-"_);_(@_)</c:formatCode>
                <c:ptCount val="5"/>
                <c:pt idx="0">
                  <c:v>535585000</c:v>
                </c:pt>
                <c:pt idx="1">
                  <c:v>667965000</c:v>
                </c:pt>
                <c:pt idx="2">
                  <c:v>5728575000</c:v>
                </c:pt>
                <c:pt idx="3">
                  <c:v>1149100000</c:v>
                </c:pt>
                <c:pt idx="4">
                  <c:v>2145550000</c:v>
                </c:pt>
              </c:numCache>
            </c:numRef>
          </c:val>
          <c:extLst>
            <c:ext xmlns:c16="http://schemas.microsoft.com/office/drawing/2014/chart" uri="{C3380CC4-5D6E-409C-BE32-E72D297353CC}">
              <c16:uniqueId val="{00000002-35A5-42A4-999D-2848B702BA72}"/>
            </c:ext>
          </c:extLst>
        </c:ser>
        <c:dLbls>
          <c:showLegendKey val="0"/>
          <c:showVal val="0"/>
          <c:showCatName val="0"/>
          <c:showSerName val="0"/>
          <c:showPercent val="0"/>
          <c:showBubbleSize val="0"/>
        </c:dLbls>
        <c:gapWidth val="150"/>
        <c:shape val="box"/>
        <c:axId val="1832739792"/>
        <c:axId val="1832733072"/>
        <c:axId val="0"/>
      </c:bar3DChart>
      <c:catAx>
        <c:axId val="18327397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Kategori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33072"/>
        <c:crosses val="autoZero"/>
        <c:auto val="1"/>
        <c:lblAlgn val="ctr"/>
        <c:lblOffset val="100"/>
        <c:noMultiLvlLbl val="0"/>
      </c:catAx>
      <c:valAx>
        <c:axId val="1832733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Value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Rp-3809]* #,##0_-;\-[$Rp-3809]* #,##0_-;_-[$Rp-3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3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[Testing (Latian).xlsx]Analisa!PivotTable2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sz="1000" b="1"/>
              <a:t>KONTRIBUSI</a:t>
            </a:r>
            <a:r>
              <a:rPr lang="en-ID" sz="1000" b="1" baseline="0"/>
              <a:t> PENDAPATAN PER CHANNEL</a:t>
            </a:r>
            <a:endParaRPr lang="en-ID" sz="10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2.1079747839740801E-2"/>
              <c:y val="4.565970831201865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2.4593039146364334E-2"/>
              <c:y val="-7.17509702046008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3.8646204372858137E-2"/>
              <c:y val="-2.60912618925820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3.1619621759611138E-2"/>
              <c:y val="-1.30456309462910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5.6212660905975473E-2"/>
              <c:y val="6.522815473145397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2.1079747839740835E-2"/>
              <c:y val="-7.82737856777462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Analisa!$C$49</c:f>
              <c:strCache>
                <c:ptCount val="1"/>
                <c:pt idx="0">
                  <c:v>Total Pendapatan Bersih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87-4083-B1A5-1169744764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87-4083-B1A5-1169744764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87-4083-B1A5-116974476415}"/>
              </c:ext>
            </c:extLst>
          </c:dPt>
          <c:dLbls>
            <c:dLbl>
              <c:idx val="0"/>
              <c:layout>
                <c:manualLayout>
                  <c:x val="-2.1079747839740801E-2"/>
                  <c:y val="4.56597083120186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887-4083-B1A5-116974476415}"/>
                </c:ext>
              </c:extLst>
            </c:dLbl>
            <c:dLbl>
              <c:idx val="1"/>
              <c:layout>
                <c:manualLayout>
                  <c:x val="-2.4593039146364334E-2"/>
                  <c:y val="-7.175097020460080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887-4083-B1A5-116974476415}"/>
                </c:ext>
              </c:extLst>
            </c:dLbl>
            <c:dLbl>
              <c:idx val="2"/>
              <c:layout>
                <c:manualLayout>
                  <c:x val="3.8646204372858137E-2"/>
                  <c:y val="-2.609126189258206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887-4083-B1A5-11697447641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Analisa!$B$50:$B$53</c:f>
              <c:strCache>
                <c:ptCount val="3"/>
                <c:pt idx="0">
                  <c:v>In-Store</c:v>
                </c:pt>
                <c:pt idx="1">
                  <c:v>Mobile App</c:v>
                </c:pt>
                <c:pt idx="2">
                  <c:v>Website</c:v>
                </c:pt>
              </c:strCache>
            </c:strRef>
          </c:cat>
          <c:val>
            <c:numRef>
              <c:f>Analisa!$C$50:$C$53</c:f>
              <c:numCache>
                <c:formatCode>_("Rp"* #,##0_);_("Rp"* \(#,##0\);_("Rp"* "-"_);_(@_)</c:formatCode>
                <c:ptCount val="3"/>
                <c:pt idx="0">
                  <c:v>1940500000</c:v>
                </c:pt>
                <c:pt idx="1">
                  <c:v>3824685000</c:v>
                </c:pt>
                <c:pt idx="2">
                  <c:v>4461590000</c:v>
                </c:pt>
              </c:numCache>
            </c:numRef>
          </c:val>
          <c:extLst>
            <c:ext xmlns:c16="http://schemas.microsoft.com/office/drawing/2014/chart" uri="{C3380CC4-5D6E-409C-BE32-E72D297353CC}">
              <c16:uniqueId val="{00000006-2887-4083-B1A5-116974476415}"/>
            </c:ext>
          </c:extLst>
        </c:ser>
        <c:ser>
          <c:idx val="1"/>
          <c:order val="1"/>
          <c:tx>
            <c:strRef>
              <c:f>Analisa!$D$49</c:f>
              <c:strCache>
                <c:ptCount val="1"/>
                <c:pt idx="0">
                  <c:v>Rata Rata Pendapatan Bersih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2887-4083-B1A5-1169744764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2887-4083-B1A5-1169744764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2887-4083-B1A5-116974476415}"/>
              </c:ext>
            </c:extLst>
          </c:dPt>
          <c:dLbls>
            <c:dLbl>
              <c:idx val="0"/>
              <c:layout>
                <c:manualLayout>
                  <c:x val="3.1619621759611138E-2"/>
                  <c:y val="-1.304563094629103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2887-4083-B1A5-116974476415}"/>
                </c:ext>
              </c:extLst>
            </c:dLbl>
            <c:dLbl>
              <c:idx val="1"/>
              <c:layout>
                <c:manualLayout>
                  <c:x val="5.6212660905975473E-2"/>
                  <c:y val="6.5228154731453974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2887-4083-B1A5-116974476415}"/>
                </c:ext>
              </c:extLst>
            </c:dLbl>
            <c:dLbl>
              <c:idx val="2"/>
              <c:layout>
                <c:manualLayout>
                  <c:x val="-2.1079747839740835E-2"/>
                  <c:y val="-7.827378567774620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2887-4083-B1A5-11697447641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Analisa!$B$50:$B$53</c:f>
              <c:strCache>
                <c:ptCount val="3"/>
                <c:pt idx="0">
                  <c:v>In-Store</c:v>
                </c:pt>
                <c:pt idx="1">
                  <c:v>Mobile App</c:v>
                </c:pt>
                <c:pt idx="2">
                  <c:v>Website</c:v>
                </c:pt>
              </c:strCache>
            </c:strRef>
          </c:cat>
          <c:val>
            <c:numRef>
              <c:f>Analisa!$D$50:$D$53</c:f>
              <c:numCache>
                <c:formatCode>_("Rp"* #,##0_);_("Rp"* \(#,##0\);_("Rp"* "-"_);_(@_)</c:formatCode>
                <c:ptCount val="3"/>
                <c:pt idx="0">
                  <c:v>10054404.14507772</c:v>
                </c:pt>
                <c:pt idx="1">
                  <c:v>15804483.47107438</c:v>
                </c:pt>
                <c:pt idx="2">
                  <c:v>16836188.679245282</c:v>
                </c:pt>
              </c:numCache>
            </c:numRef>
          </c:val>
          <c:extLst>
            <c:ext xmlns:c16="http://schemas.microsoft.com/office/drawing/2014/chart" uri="{C3380CC4-5D6E-409C-BE32-E72D297353CC}">
              <c16:uniqueId val="{0000000D-2887-4083-B1A5-116974476415}"/>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[Testing (Latian).xlsx]Analisa!PivotTable3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sz="1000" b="1"/>
              <a:t>TOP</a:t>
            </a:r>
            <a:r>
              <a:rPr lang="en-ID" sz="1000" b="1" baseline="0"/>
              <a:t> 5 KOTA PENJUALAN</a:t>
            </a:r>
            <a:endParaRPr lang="en-ID" sz="10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Analisa!$C$58</c:f>
              <c:strCache>
                <c:ptCount val="1"/>
                <c:pt idx="0">
                  <c:v>Total</c:v>
                </c:pt>
              </c:strCache>
            </c:strRef>
          </c:tx>
          <c:spPr>
            <a:solidFill>
              <a:schemeClr val="accent1"/>
            </a:solidFill>
            <a:ln>
              <a:noFill/>
            </a:ln>
            <a:effectLst/>
            <a:sp3d/>
          </c:spPr>
          <c:invertIfNegative val="0"/>
          <c:cat>
            <c:strRef>
              <c:f>Analisa!$B$59:$B$65</c:f>
              <c:strCache>
                <c:ptCount val="6"/>
                <c:pt idx="0">
                  <c:v>Bandung</c:v>
                </c:pt>
                <c:pt idx="1">
                  <c:v>Jakarta</c:v>
                </c:pt>
                <c:pt idx="2">
                  <c:v>Medan</c:v>
                </c:pt>
                <c:pt idx="3">
                  <c:v>Semarang</c:v>
                </c:pt>
                <c:pt idx="4">
                  <c:v>Surabaya</c:v>
                </c:pt>
                <c:pt idx="5">
                  <c:v>Yogyakarta</c:v>
                </c:pt>
              </c:strCache>
            </c:strRef>
          </c:cat>
          <c:val>
            <c:numRef>
              <c:f>Analisa!$C$59:$C$65</c:f>
              <c:numCache>
                <c:formatCode>_("Rp"* #,##0_);_("Rp"* \(#,##0\);_("Rp"* "-"_);_(@_)</c:formatCode>
                <c:ptCount val="6"/>
                <c:pt idx="0">
                  <c:v>2021700000</c:v>
                </c:pt>
                <c:pt idx="1">
                  <c:v>4515385000</c:v>
                </c:pt>
                <c:pt idx="2">
                  <c:v>514880000</c:v>
                </c:pt>
                <c:pt idx="3">
                  <c:v>703320000</c:v>
                </c:pt>
                <c:pt idx="4">
                  <c:v>1873685000</c:v>
                </c:pt>
                <c:pt idx="5">
                  <c:v>597805000</c:v>
                </c:pt>
              </c:numCache>
            </c:numRef>
          </c:val>
          <c:extLst>
            <c:ext xmlns:c16="http://schemas.microsoft.com/office/drawing/2014/chart" uri="{C3380CC4-5D6E-409C-BE32-E72D297353CC}">
              <c16:uniqueId val="{00000000-B87A-4733-AC6A-DD18785B49B1}"/>
            </c:ext>
          </c:extLst>
        </c:ser>
        <c:dLbls>
          <c:showLegendKey val="0"/>
          <c:showVal val="0"/>
          <c:showCatName val="0"/>
          <c:showSerName val="0"/>
          <c:showPercent val="0"/>
          <c:showBubbleSize val="0"/>
        </c:dLbls>
        <c:gapWidth val="150"/>
        <c:shape val="box"/>
        <c:axId val="1832761392"/>
        <c:axId val="1832761872"/>
        <c:axId val="0"/>
      </c:bar3DChart>
      <c:catAx>
        <c:axId val="183276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Kota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61872"/>
        <c:crosses val="autoZero"/>
        <c:auto val="1"/>
        <c:lblAlgn val="ctr"/>
        <c:lblOffset val="100"/>
        <c:noMultiLvlLbl val="0"/>
      </c:catAx>
      <c:valAx>
        <c:axId val="183276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Rp&quot;* #,##0_);_(&quot;Rp&quot;* \(#,##0\);_(&quot;Rp&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613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128867</xdr:colOff>
      <xdr:row>2</xdr:row>
      <xdr:rowOff>20410</xdr:rowOff>
    </xdr:from>
    <xdr:to>
      <xdr:col>8</xdr:col>
      <xdr:colOff>129267</xdr:colOff>
      <xdr:row>8</xdr:row>
      <xdr:rowOff>172046</xdr:rowOff>
    </xdr:to>
    <mc:AlternateContent xmlns:mc="http://schemas.openxmlformats.org/markup-compatibility/2006" xmlns:a14="http://schemas.microsoft.com/office/drawing/2010/main">
      <mc:Choice Requires="a14">
        <xdr:graphicFrame macro="">
          <xdr:nvGraphicFramePr>
            <xdr:cNvPr id="2" name="Bulan (Teks)">
              <a:extLst>
                <a:ext uri="{FF2B5EF4-FFF2-40B4-BE49-F238E27FC236}">
                  <a16:creationId xmlns:a16="http://schemas.microsoft.com/office/drawing/2014/main" id="{BDFB5A2D-4537-4525-8FA6-0309F35C5863}"/>
                </a:ext>
              </a:extLst>
            </xdr:cNvPr>
            <xdr:cNvGraphicFramePr/>
          </xdr:nvGraphicFramePr>
          <xdr:xfrm>
            <a:off x="0" y="0"/>
            <a:ext cx="0" cy="0"/>
          </xdr:xfrm>
          <a:graphic>
            <a:graphicData uri="http://schemas.microsoft.com/office/drawing/2010/slicer">
              <sle:slicer xmlns:sle="http://schemas.microsoft.com/office/drawing/2010/slicer" name="Bulan (Teks)"/>
            </a:graphicData>
          </a:graphic>
        </xdr:graphicFrame>
      </mc:Choice>
      <mc:Fallback xmlns="">
        <xdr:sp macro="" textlink="">
          <xdr:nvSpPr>
            <xdr:cNvPr id="0" name=""/>
            <xdr:cNvSpPr>
              <a:spLocks noTextEdit="1"/>
            </xdr:cNvSpPr>
          </xdr:nvSpPr>
          <xdr:spPr>
            <a:xfrm>
              <a:off x="3869594" y="505319"/>
              <a:ext cx="1247309" cy="12600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158750</xdr:colOff>
      <xdr:row>2</xdr:row>
      <xdr:rowOff>19050</xdr:rowOff>
    </xdr:from>
    <xdr:to>
      <xdr:col>3</xdr:col>
      <xdr:colOff>159150</xdr:colOff>
      <xdr:row>8</xdr:row>
      <xdr:rowOff>173407</xdr:rowOff>
    </xdr:to>
    <mc:AlternateContent xmlns:mc="http://schemas.openxmlformats.org/markup-compatibility/2006" xmlns:a14="http://schemas.microsoft.com/office/drawing/2010/main">
      <mc:Choice Requires="a14">
        <xdr:graphicFrame macro="">
          <xdr:nvGraphicFramePr>
            <xdr:cNvPr id="3" name="Kategori Produk">
              <a:extLst>
                <a:ext uri="{FF2B5EF4-FFF2-40B4-BE49-F238E27FC236}">
                  <a16:creationId xmlns:a16="http://schemas.microsoft.com/office/drawing/2014/main" id="{31350715-284C-405B-BA23-E99BF18D9E39}"/>
                </a:ext>
              </a:extLst>
            </xdr:cNvPr>
            <xdr:cNvGraphicFramePr/>
          </xdr:nvGraphicFramePr>
          <xdr:xfrm>
            <a:off x="0" y="0"/>
            <a:ext cx="0" cy="0"/>
          </xdr:xfrm>
          <a:graphic>
            <a:graphicData uri="http://schemas.microsoft.com/office/drawing/2010/slicer">
              <sle:slicer xmlns:sle="http://schemas.microsoft.com/office/drawing/2010/slicer" name="Kategori Produk"/>
            </a:graphicData>
          </a:graphic>
        </xdr:graphicFrame>
      </mc:Choice>
      <mc:Fallback xmlns="">
        <xdr:sp macro="" textlink="">
          <xdr:nvSpPr>
            <xdr:cNvPr id="0" name=""/>
            <xdr:cNvSpPr>
              <a:spLocks noTextEdit="1"/>
            </xdr:cNvSpPr>
          </xdr:nvSpPr>
          <xdr:spPr>
            <a:xfrm>
              <a:off x="782205" y="503959"/>
              <a:ext cx="1247309" cy="126272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596322</xdr:colOff>
      <xdr:row>2</xdr:row>
      <xdr:rowOff>20410</xdr:rowOff>
    </xdr:from>
    <xdr:to>
      <xdr:col>12</xdr:col>
      <xdr:colOff>387172</xdr:colOff>
      <xdr:row>8</xdr:row>
      <xdr:rowOff>172046</xdr:rowOff>
    </xdr:to>
    <mc:AlternateContent xmlns:mc="http://schemas.openxmlformats.org/markup-compatibility/2006" xmlns:a14="http://schemas.microsoft.com/office/drawing/2010/main">
      <mc:Choice Requires="a14">
        <xdr:graphicFrame macro="">
          <xdr:nvGraphicFramePr>
            <xdr:cNvPr id="4" name="Channel Penjualan">
              <a:extLst>
                <a:ext uri="{FF2B5EF4-FFF2-40B4-BE49-F238E27FC236}">
                  <a16:creationId xmlns:a16="http://schemas.microsoft.com/office/drawing/2014/main" id="{5F1E44A8-2231-4823-AB94-F498D902D1FB}"/>
                </a:ext>
              </a:extLst>
            </xdr:cNvPr>
            <xdr:cNvGraphicFramePr/>
          </xdr:nvGraphicFramePr>
          <xdr:xfrm>
            <a:off x="0" y="0"/>
            <a:ext cx="0" cy="0"/>
          </xdr:xfrm>
          <a:graphic>
            <a:graphicData uri="http://schemas.microsoft.com/office/drawing/2010/slicer">
              <sle:slicer xmlns:sle="http://schemas.microsoft.com/office/drawing/2010/slicer" name="Channel Penjualan"/>
            </a:graphicData>
          </a:graphic>
        </xdr:graphicFrame>
      </mc:Choice>
      <mc:Fallback xmlns="">
        <xdr:sp macro="" textlink="">
          <xdr:nvSpPr>
            <xdr:cNvPr id="0" name=""/>
            <xdr:cNvSpPr>
              <a:spLocks noTextEdit="1"/>
            </xdr:cNvSpPr>
          </xdr:nvSpPr>
          <xdr:spPr>
            <a:xfrm>
              <a:off x="6830867" y="505319"/>
              <a:ext cx="1037760" cy="12600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334819</xdr:colOff>
      <xdr:row>10</xdr:row>
      <xdr:rowOff>57727</xdr:rowOff>
    </xdr:from>
    <xdr:to>
      <xdr:col>6</xdr:col>
      <xdr:colOff>194092</xdr:colOff>
      <xdr:row>21</xdr:row>
      <xdr:rowOff>5727</xdr:rowOff>
    </xdr:to>
    <xdr:graphicFrame macro="">
      <xdr:nvGraphicFramePr>
        <xdr:cNvPr id="5" name="Chart 4">
          <a:extLst>
            <a:ext uri="{FF2B5EF4-FFF2-40B4-BE49-F238E27FC236}">
              <a16:creationId xmlns:a16="http://schemas.microsoft.com/office/drawing/2014/main" id="{29E6751D-50BE-4ED2-BB2B-BF2AD9B0A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277090</xdr:colOff>
      <xdr:row>10</xdr:row>
      <xdr:rowOff>57727</xdr:rowOff>
    </xdr:from>
    <xdr:to>
      <xdr:col>13</xdr:col>
      <xdr:colOff>179295</xdr:colOff>
      <xdr:row>21</xdr:row>
      <xdr:rowOff>5727</xdr:rowOff>
    </xdr:to>
    <xdr:graphicFrame macro="">
      <xdr:nvGraphicFramePr>
        <xdr:cNvPr id="6" name="Chart 5">
          <a:extLst>
            <a:ext uri="{FF2B5EF4-FFF2-40B4-BE49-F238E27FC236}">
              <a16:creationId xmlns:a16="http://schemas.microsoft.com/office/drawing/2014/main" id="{EBDCA2EB-E2D3-4E0C-82EB-1337C85CC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346364</xdr:colOff>
      <xdr:row>22</xdr:row>
      <xdr:rowOff>0</xdr:rowOff>
    </xdr:from>
    <xdr:to>
      <xdr:col>6</xdr:col>
      <xdr:colOff>205637</xdr:colOff>
      <xdr:row>32</xdr:row>
      <xdr:rowOff>132727</xdr:rowOff>
    </xdr:to>
    <xdr:graphicFrame macro="">
      <xdr:nvGraphicFramePr>
        <xdr:cNvPr id="7" name="Chart 6">
          <a:extLst>
            <a:ext uri="{FF2B5EF4-FFF2-40B4-BE49-F238E27FC236}">
              <a16:creationId xmlns:a16="http://schemas.microsoft.com/office/drawing/2014/main" id="{33A0882C-CFB3-4950-B23B-E2D67B741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288634</xdr:colOff>
      <xdr:row>22</xdr:row>
      <xdr:rowOff>46183</xdr:rowOff>
    </xdr:from>
    <xdr:to>
      <xdr:col>13</xdr:col>
      <xdr:colOff>147907</xdr:colOff>
      <xdr:row>32</xdr:row>
      <xdr:rowOff>178910</xdr:rowOff>
    </xdr:to>
    <xdr:graphicFrame macro="">
      <xdr:nvGraphicFramePr>
        <xdr:cNvPr id="8" name="Chart 7">
          <a:extLst>
            <a:ext uri="{FF2B5EF4-FFF2-40B4-BE49-F238E27FC236}">
              <a16:creationId xmlns:a16="http://schemas.microsoft.com/office/drawing/2014/main" id="{87155C84-8A7C-4CC0-A572-0AFE8BA21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393700</xdr:colOff>
      <xdr:row>2</xdr:row>
      <xdr:rowOff>115455</xdr:rowOff>
    </xdr:from>
    <xdr:to>
      <xdr:col>5</xdr:col>
      <xdr:colOff>400050</xdr:colOff>
      <xdr:row>5</xdr:row>
      <xdr:rowOff>6350</xdr:rowOff>
    </xdr:to>
    <xdr:sp macro="" textlink="">
      <xdr:nvSpPr>
        <xdr:cNvPr id="9" name="Rectangle: Rounded Corners 8">
          <a:extLst>
            <a:ext uri="{FF2B5EF4-FFF2-40B4-BE49-F238E27FC236}">
              <a16:creationId xmlns:a16="http://schemas.microsoft.com/office/drawing/2014/main" id="{532CAC67-0856-E2BB-4FDB-C15D5E5AC5D0}"/>
            </a:ext>
          </a:extLst>
        </xdr:cNvPr>
        <xdr:cNvSpPr/>
      </xdr:nvSpPr>
      <xdr:spPr>
        <a:xfrm>
          <a:off x="2260600" y="598055"/>
          <a:ext cx="1250950" cy="443345"/>
        </a:xfrm>
        <a:prstGeom prst="roundRect">
          <a:avLst/>
        </a:prstGeom>
        <a:solidFill>
          <a:schemeClr val="bg1"/>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3</xdr:col>
      <xdr:colOff>403784</xdr:colOff>
      <xdr:row>6</xdr:row>
      <xdr:rowOff>0</xdr:rowOff>
    </xdr:from>
    <xdr:to>
      <xdr:col>5</xdr:col>
      <xdr:colOff>411900</xdr:colOff>
      <xdr:row>8</xdr:row>
      <xdr:rowOff>75045</xdr:rowOff>
    </xdr:to>
    <xdr:sp macro="" textlink="">
      <xdr:nvSpPr>
        <xdr:cNvPr id="10" name="Rectangle: Rounded Corners 9">
          <a:extLst>
            <a:ext uri="{FF2B5EF4-FFF2-40B4-BE49-F238E27FC236}">
              <a16:creationId xmlns:a16="http://schemas.microsoft.com/office/drawing/2014/main" id="{7858CD62-6A84-4142-BE71-58FCE352082D}"/>
            </a:ext>
          </a:extLst>
        </xdr:cNvPr>
        <xdr:cNvSpPr/>
      </xdr:nvSpPr>
      <xdr:spPr>
        <a:xfrm>
          <a:off x="2270684" y="1219200"/>
          <a:ext cx="1252716" cy="443345"/>
        </a:xfrm>
        <a:prstGeom prst="roundRect">
          <a:avLst/>
        </a:prstGeom>
        <a:solidFill>
          <a:sysClr val="window" lastClr="FFFFFF"/>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8</xdr:col>
      <xdr:colOff>255157</xdr:colOff>
      <xdr:row>2</xdr:row>
      <xdr:rowOff>115455</xdr:rowOff>
    </xdr:from>
    <xdr:to>
      <xdr:col>10</xdr:col>
      <xdr:colOff>261507</xdr:colOff>
      <xdr:row>5</xdr:row>
      <xdr:rowOff>6350</xdr:rowOff>
    </xdr:to>
    <xdr:sp macro="" textlink="">
      <xdr:nvSpPr>
        <xdr:cNvPr id="11" name="Rectangle: Rounded Corners 10">
          <a:extLst>
            <a:ext uri="{FF2B5EF4-FFF2-40B4-BE49-F238E27FC236}">
              <a16:creationId xmlns:a16="http://schemas.microsoft.com/office/drawing/2014/main" id="{F82D2A6D-2EA8-45D4-B351-C669985B3DA3}"/>
            </a:ext>
          </a:extLst>
        </xdr:cNvPr>
        <xdr:cNvSpPr/>
      </xdr:nvSpPr>
      <xdr:spPr>
        <a:xfrm>
          <a:off x="5233557" y="598055"/>
          <a:ext cx="1250950" cy="443345"/>
        </a:xfrm>
        <a:prstGeom prst="roundRect">
          <a:avLst/>
        </a:prstGeom>
        <a:solidFill>
          <a:schemeClr val="bg1"/>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8</xdr:col>
      <xdr:colOff>266703</xdr:colOff>
      <xdr:row>6</xdr:row>
      <xdr:rowOff>576</xdr:rowOff>
    </xdr:from>
    <xdr:to>
      <xdr:col>10</xdr:col>
      <xdr:colOff>273053</xdr:colOff>
      <xdr:row>8</xdr:row>
      <xdr:rowOff>74986</xdr:rowOff>
    </xdr:to>
    <xdr:sp macro="" textlink="">
      <xdr:nvSpPr>
        <xdr:cNvPr id="12" name="Rectangle: Rounded Corners 11">
          <a:extLst>
            <a:ext uri="{FF2B5EF4-FFF2-40B4-BE49-F238E27FC236}">
              <a16:creationId xmlns:a16="http://schemas.microsoft.com/office/drawing/2014/main" id="{778676A9-DFB3-4C64-B18F-D0CC365F7B52}"/>
            </a:ext>
          </a:extLst>
        </xdr:cNvPr>
        <xdr:cNvSpPr/>
      </xdr:nvSpPr>
      <xdr:spPr>
        <a:xfrm>
          <a:off x="5245103" y="1219776"/>
          <a:ext cx="1250950" cy="442710"/>
        </a:xfrm>
        <a:prstGeom prst="roundRect">
          <a:avLst/>
        </a:prstGeom>
        <a:solidFill>
          <a:sysClr val="window" lastClr="FFFFFF"/>
        </a:solidFill>
        <a:ln>
          <a:solidFill>
            <a:schemeClr val="accent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3</xdr:col>
      <xdr:colOff>342901</xdr:colOff>
      <xdr:row>3</xdr:row>
      <xdr:rowOff>171449</xdr:rowOff>
    </xdr:from>
    <xdr:to>
      <xdr:col>5</xdr:col>
      <xdr:colOff>450850</xdr:colOff>
      <xdr:row>5</xdr:row>
      <xdr:rowOff>0</xdr:rowOff>
    </xdr:to>
    <xdr:sp macro="" textlink="">
      <xdr:nvSpPr>
        <xdr:cNvPr id="13" name="TextBox 12">
          <a:extLst>
            <a:ext uri="{FF2B5EF4-FFF2-40B4-BE49-F238E27FC236}">
              <a16:creationId xmlns:a16="http://schemas.microsoft.com/office/drawing/2014/main" id="{777506FF-3FFC-25DF-804A-26F1DD2A51AC}"/>
            </a:ext>
          </a:extLst>
        </xdr:cNvPr>
        <xdr:cNvSpPr txBox="1"/>
      </xdr:nvSpPr>
      <xdr:spPr>
        <a:xfrm>
          <a:off x="2209801" y="838199"/>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900" b="1">
              <a:solidFill>
                <a:schemeClr val="accent5"/>
              </a:solidFill>
            </a:rPr>
            <a:t>Total Pendapatan Bersih</a:t>
          </a:r>
        </a:p>
      </xdr:txBody>
    </xdr:sp>
    <xdr:clientData/>
  </xdr:twoCellAnchor>
  <xdr:twoCellAnchor>
    <xdr:from>
      <xdr:col>3</xdr:col>
      <xdr:colOff>349250</xdr:colOff>
      <xdr:row>2</xdr:row>
      <xdr:rowOff>152400</xdr:rowOff>
    </xdr:from>
    <xdr:to>
      <xdr:col>5</xdr:col>
      <xdr:colOff>457199</xdr:colOff>
      <xdr:row>3</xdr:row>
      <xdr:rowOff>165101</xdr:rowOff>
    </xdr:to>
    <xdr:sp macro="" textlink="Analisa!D83">
      <xdr:nvSpPr>
        <xdr:cNvPr id="17" name="TextBox 16">
          <a:extLst>
            <a:ext uri="{FF2B5EF4-FFF2-40B4-BE49-F238E27FC236}">
              <a16:creationId xmlns:a16="http://schemas.microsoft.com/office/drawing/2014/main" id="{370D0AC0-0F53-496B-9BF0-CD81EF4FAB62}"/>
            </a:ext>
          </a:extLst>
        </xdr:cNvPr>
        <xdr:cNvSpPr txBox="1"/>
      </xdr:nvSpPr>
      <xdr:spPr>
        <a:xfrm>
          <a:off x="2216150" y="635000"/>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10F0B5-6654-4915-A1F7-4FDB734E8464}" type="TxLink">
            <a:rPr lang="en-US" sz="1100" b="1" i="0" u="none" strike="noStrike">
              <a:solidFill>
                <a:schemeClr val="accent1"/>
              </a:solidFill>
              <a:latin typeface="Calibri"/>
              <a:ea typeface="Calibri"/>
              <a:cs typeface="Calibri"/>
            </a:rPr>
            <a:pPr marL="0" indent="0" algn="ctr"/>
            <a:t> Rp9.293.395.000 </a:t>
          </a:fld>
          <a:endParaRPr lang="en-ID" sz="1100" b="1" i="0" u="none" strike="noStrike">
            <a:solidFill>
              <a:schemeClr val="accent1"/>
            </a:solidFill>
            <a:latin typeface="Calibri"/>
            <a:ea typeface="Calibri"/>
            <a:cs typeface="Calibri"/>
          </a:endParaRPr>
        </a:p>
      </xdr:txBody>
    </xdr:sp>
    <xdr:clientData/>
  </xdr:twoCellAnchor>
  <xdr:twoCellAnchor>
    <xdr:from>
      <xdr:col>3</xdr:col>
      <xdr:colOff>355600</xdr:colOff>
      <xdr:row>7</xdr:row>
      <xdr:rowOff>57149</xdr:rowOff>
    </xdr:from>
    <xdr:to>
      <xdr:col>5</xdr:col>
      <xdr:colOff>463549</xdr:colOff>
      <xdr:row>8</xdr:row>
      <xdr:rowOff>69850</xdr:rowOff>
    </xdr:to>
    <xdr:sp macro="" textlink="">
      <xdr:nvSpPr>
        <xdr:cNvPr id="18" name="TextBox 17">
          <a:extLst>
            <a:ext uri="{FF2B5EF4-FFF2-40B4-BE49-F238E27FC236}">
              <a16:creationId xmlns:a16="http://schemas.microsoft.com/office/drawing/2014/main" id="{83ED29AD-4EAA-4F18-AC66-31BBF1B78BC1}"/>
            </a:ext>
          </a:extLst>
        </xdr:cNvPr>
        <xdr:cNvSpPr txBox="1"/>
      </xdr:nvSpPr>
      <xdr:spPr>
        <a:xfrm>
          <a:off x="2222500" y="1460499"/>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900" b="1">
              <a:solidFill>
                <a:schemeClr val="accent5"/>
              </a:solidFill>
            </a:rPr>
            <a:t>Total</a:t>
          </a:r>
          <a:r>
            <a:rPr lang="en-ID" sz="900" b="1" baseline="0">
              <a:solidFill>
                <a:schemeClr val="accent5"/>
              </a:solidFill>
            </a:rPr>
            <a:t> Dibatalkan</a:t>
          </a:r>
          <a:endParaRPr lang="en-ID" sz="900" b="1">
            <a:solidFill>
              <a:schemeClr val="accent5"/>
            </a:solidFill>
          </a:endParaRPr>
        </a:p>
      </xdr:txBody>
    </xdr:sp>
    <xdr:clientData/>
  </xdr:twoCellAnchor>
  <xdr:twoCellAnchor>
    <xdr:from>
      <xdr:col>3</xdr:col>
      <xdr:colOff>361949</xdr:colOff>
      <xdr:row>6</xdr:row>
      <xdr:rowOff>38100</xdr:rowOff>
    </xdr:from>
    <xdr:to>
      <xdr:col>5</xdr:col>
      <xdr:colOff>469898</xdr:colOff>
      <xdr:row>7</xdr:row>
      <xdr:rowOff>50801</xdr:rowOff>
    </xdr:to>
    <xdr:sp macro="" textlink="Analisa!C88">
      <xdr:nvSpPr>
        <xdr:cNvPr id="19" name="TextBox 18">
          <a:extLst>
            <a:ext uri="{FF2B5EF4-FFF2-40B4-BE49-F238E27FC236}">
              <a16:creationId xmlns:a16="http://schemas.microsoft.com/office/drawing/2014/main" id="{C93E161E-CA22-45C2-B07C-608B05439E7C}"/>
            </a:ext>
          </a:extLst>
        </xdr:cNvPr>
        <xdr:cNvSpPr txBox="1"/>
      </xdr:nvSpPr>
      <xdr:spPr>
        <a:xfrm>
          <a:off x="2228849" y="1257300"/>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376391-2FC3-4B41-9248-06ED8956FCFA}" type="TxLink">
            <a:rPr lang="en-US" sz="1100" b="1" i="0" u="none" strike="noStrike">
              <a:solidFill>
                <a:srgbClr val="FF0000"/>
              </a:solidFill>
              <a:latin typeface="Calibri"/>
              <a:ea typeface="Calibri"/>
              <a:cs typeface="Calibri"/>
            </a:rPr>
            <a:pPr marL="0" indent="0" algn="ctr"/>
            <a:t>29</a:t>
          </a:fld>
          <a:endParaRPr lang="en-US" sz="1100" b="1" i="0" u="none" strike="noStrike">
            <a:solidFill>
              <a:srgbClr val="FF0000"/>
            </a:solidFill>
            <a:latin typeface="Calibri"/>
            <a:ea typeface="Calibri"/>
            <a:cs typeface="Calibri"/>
          </a:endParaRPr>
        </a:p>
      </xdr:txBody>
    </xdr:sp>
    <xdr:clientData/>
  </xdr:twoCellAnchor>
  <xdr:twoCellAnchor>
    <xdr:from>
      <xdr:col>8</xdr:col>
      <xdr:colOff>196850</xdr:colOff>
      <xdr:row>3</xdr:row>
      <xdr:rowOff>165099</xdr:rowOff>
    </xdr:from>
    <xdr:to>
      <xdr:col>10</xdr:col>
      <xdr:colOff>304799</xdr:colOff>
      <xdr:row>4</xdr:row>
      <xdr:rowOff>177800</xdr:rowOff>
    </xdr:to>
    <xdr:sp macro="" textlink="">
      <xdr:nvSpPr>
        <xdr:cNvPr id="20" name="TextBox 19">
          <a:extLst>
            <a:ext uri="{FF2B5EF4-FFF2-40B4-BE49-F238E27FC236}">
              <a16:creationId xmlns:a16="http://schemas.microsoft.com/office/drawing/2014/main" id="{AFB2FF63-4464-43F2-BEEF-CBCC7E148F8B}"/>
            </a:ext>
          </a:extLst>
        </xdr:cNvPr>
        <xdr:cNvSpPr txBox="1"/>
      </xdr:nvSpPr>
      <xdr:spPr>
        <a:xfrm>
          <a:off x="5175250" y="831849"/>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900" b="1">
              <a:solidFill>
                <a:schemeClr val="accent5"/>
              </a:solidFill>
            </a:rPr>
            <a:t>Total Pendapatan Kotor</a:t>
          </a:r>
        </a:p>
      </xdr:txBody>
    </xdr:sp>
    <xdr:clientData/>
  </xdr:twoCellAnchor>
  <xdr:twoCellAnchor>
    <xdr:from>
      <xdr:col>8</xdr:col>
      <xdr:colOff>203199</xdr:colOff>
      <xdr:row>2</xdr:row>
      <xdr:rowOff>146050</xdr:rowOff>
    </xdr:from>
    <xdr:to>
      <xdr:col>10</xdr:col>
      <xdr:colOff>311148</xdr:colOff>
      <xdr:row>3</xdr:row>
      <xdr:rowOff>158751</xdr:rowOff>
    </xdr:to>
    <xdr:sp macro="" textlink="Analisa!C83">
      <xdr:nvSpPr>
        <xdr:cNvPr id="21" name="TextBox 20">
          <a:extLst>
            <a:ext uri="{FF2B5EF4-FFF2-40B4-BE49-F238E27FC236}">
              <a16:creationId xmlns:a16="http://schemas.microsoft.com/office/drawing/2014/main" id="{7DE19F1B-7922-4445-9F72-812A713A63B2}"/>
            </a:ext>
          </a:extLst>
        </xdr:cNvPr>
        <xdr:cNvSpPr txBox="1"/>
      </xdr:nvSpPr>
      <xdr:spPr>
        <a:xfrm>
          <a:off x="5181599" y="628650"/>
          <a:ext cx="1352549" cy="196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A87825-9D0C-401A-853B-8216A1ED92C4}" type="TxLink">
            <a:rPr lang="en-US" sz="1100" b="1" i="0" u="none" strike="noStrike">
              <a:solidFill>
                <a:schemeClr val="accent1"/>
              </a:solidFill>
              <a:latin typeface="Calibri"/>
              <a:ea typeface="Calibri"/>
              <a:cs typeface="Calibri"/>
            </a:rPr>
            <a:pPr algn="ctr"/>
            <a:t> Rp10.391.000.000 </a:t>
          </a:fld>
          <a:endParaRPr lang="en-US" sz="1100" b="1">
            <a:solidFill>
              <a:schemeClr val="accent1"/>
            </a:solidFill>
          </a:endParaRPr>
        </a:p>
      </xdr:txBody>
    </xdr:sp>
    <xdr:clientData/>
  </xdr:twoCellAnchor>
  <xdr:twoCellAnchor>
    <xdr:from>
      <xdr:col>8</xdr:col>
      <xdr:colOff>221096</xdr:colOff>
      <xdr:row>7</xdr:row>
      <xdr:rowOff>50799</xdr:rowOff>
    </xdr:from>
    <xdr:to>
      <xdr:col>10</xdr:col>
      <xdr:colOff>329045</xdr:colOff>
      <xdr:row>8</xdr:row>
      <xdr:rowOff>63500</xdr:rowOff>
    </xdr:to>
    <xdr:sp macro="" textlink="">
      <xdr:nvSpPr>
        <xdr:cNvPr id="22" name="TextBox 21">
          <a:extLst>
            <a:ext uri="{FF2B5EF4-FFF2-40B4-BE49-F238E27FC236}">
              <a16:creationId xmlns:a16="http://schemas.microsoft.com/office/drawing/2014/main" id="{5AE4A4BA-8A24-411E-ACF1-6E4CB37D6464}"/>
            </a:ext>
          </a:extLst>
        </xdr:cNvPr>
        <xdr:cNvSpPr txBox="1"/>
      </xdr:nvSpPr>
      <xdr:spPr>
        <a:xfrm>
          <a:off x="5208732" y="1459344"/>
          <a:ext cx="1354858" cy="19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900" b="1">
              <a:solidFill>
                <a:schemeClr val="accent5"/>
              </a:solidFill>
            </a:rPr>
            <a:t>Persentase</a:t>
          </a:r>
          <a:r>
            <a:rPr lang="en-ID" sz="900" b="1" baseline="0">
              <a:solidFill>
                <a:schemeClr val="accent5"/>
              </a:solidFill>
            </a:rPr>
            <a:t> Keuntungan</a:t>
          </a:r>
          <a:endParaRPr lang="en-ID" sz="900" b="1">
            <a:solidFill>
              <a:schemeClr val="accent5"/>
            </a:solidFill>
          </a:endParaRPr>
        </a:p>
      </xdr:txBody>
    </xdr:sp>
    <xdr:clientData/>
  </xdr:twoCellAnchor>
  <xdr:twoCellAnchor>
    <xdr:from>
      <xdr:col>8</xdr:col>
      <xdr:colOff>215899</xdr:colOff>
      <xdr:row>6</xdr:row>
      <xdr:rowOff>31750</xdr:rowOff>
    </xdr:from>
    <xdr:to>
      <xdr:col>10</xdr:col>
      <xdr:colOff>323848</xdr:colOff>
      <xdr:row>7</xdr:row>
      <xdr:rowOff>44451</xdr:rowOff>
    </xdr:to>
    <xdr:sp macro="" textlink="Analisa!C32">
      <xdr:nvSpPr>
        <xdr:cNvPr id="23" name="TextBox 22">
          <a:extLst>
            <a:ext uri="{FF2B5EF4-FFF2-40B4-BE49-F238E27FC236}">
              <a16:creationId xmlns:a16="http://schemas.microsoft.com/office/drawing/2014/main" id="{960C5A17-6922-47AF-8D4E-18B4EAA8407D}"/>
            </a:ext>
          </a:extLst>
        </xdr:cNvPr>
        <xdr:cNvSpPr txBox="1"/>
      </xdr:nvSpPr>
      <xdr:spPr>
        <a:xfrm>
          <a:off x="5203535" y="1255568"/>
          <a:ext cx="1354858" cy="197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953315-4601-45F0-A58E-CBC4C5BFF400}" type="TxLink">
            <a:rPr lang="en-US" sz="1100" b="1" i="0" u="none" strike="noStrike">
              <a:solidFill>
                <a:srgbClr val="92D050"/>
              </a:solidFill>
              <a:latin typeface="Calibri"/>
              <a:ea typeface="Calibri"/>
              <a:cs typeface="Calibri"/>
            </a:rPr>
            <a:pPr algn="ctr"/>
            <a:t>89%</a:t>
          </a:fld>
          <a:endParaRPr lang="en-ID" sz="1100" b="1">
            <a:solidFill>
              <a:srgbClr val="92D05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zal Cahyo Poernomo" refreshedDate="45884.652228703701" createdVersion="8" refreshedVersion="8" minRefreshableVersion="3" recordCount="700" xr:uid="{BEF1CB00-20BE-49B4-B8EE-27A264C8CF36}">
  <cacheSource type="worksheet">
    <worksheetSource name="DataPenjualan"/>
  </cacheSource>
  <cacheFields count="18">
    <cacheField name="ID Transaksi" numFmtId="0">
      <sharedItems/>
    </cacheField>
    <cacheField name="Tanggal Transaksi" numFmtId="22">
      <sharedItems containsSemiMixedTypes="0" containsNonDate="0" containsDate="1" containsString="0" minDate="2024-01-03T14:10:00" maxDate="2024-12-31T13:30:00"/>
    </cacheField>
    <cacheField name="Bulan (Teks)" numFmtId="0">
      <sharedItems count="12">
        <s v="January"/>
        <s v="February"/>
        <s v="March"/>
        <s v="April"/>
        <s v="May"/>
        <s v="June"/>
        <s v="July"/>
        <s v="August"/>
        <s v="September"/>
        <s v="October"/>
        <s v="November"/>
        <s v="December"/>
      </sharedItems>
    </cacheField>
    <cacheField name="Bulan (Angka)" numFmtId="22">
      <sharedItems/>
    </cacheField>
    <cacheField name="Nama Produk" numFmtId="0">
      <sharedItems count="20">
        <s v="iPhone 15"/>
        <s v="Samsung Galaxy S24"/>
        <s v="Sony WH-1000XM5"/>
        <s v="Dell XPS 15"/>
        <s v="Apple Watch Series 9"/>
        <s v="MacBook Air M2"/>
        <s v="JBL Charge 5"/>
        <s v="Samsung Odyssey G9"/>
        <s v="Logitech MX Master 3S"/>
        <s v="Google Pixel 8"/>
        <s v="AirPods Pro 2"/>
        <s v="ASUS ROG Zephyrus G14"/>
        <s v="Anker PowerCore 10000"/>
        <s v="LG UltraGear 27"/>
        <s v="Xiaomi 14"/>
        <s v="Lenovo ThinkPad X1 Carbon"/>
        <s v="Bose QuietComfort Ultra"/>
        <s v="HP Spectre x360"/>
        <s v="Samsung Galaxy Watch 6"/>
        <s v="Razer Blade 15"/>
      </sharedItems>
    </cacheField>
    <cacheField name="Kategori Produk" numFmtId="0">
      <sharedItems count="5">
        <s v="Smartphone"/>
        <s v="Audio"/>
        <s v="Laptop"/>
        <s v="Aksesoris"/>
        <s v="Monitor"/>
      </sharedItems>
    </cacheField>
    <cacheField name="Nama Pelanggan" numFmtId="0">
      <sharedItems/>
    </cacheField>
    <cacheField name="Kota" numFmtId="0">
      <sharedItems count="6">
        <s v="Jakarta"/>
        <s v="Bandung"/>
        <s v="Surabaya"/>
        <s v="Yogyakarta"/>
        <s v="Medan"/>
        <s v="Semarang"/>
      </sharedItems>
    </cacheField>
    <cacheField name="Channel Penjualan" numFmtId="0">
      <sharedItems count="3">
        <s v="Website"/>
        <s v="Mobile App"/>
        <s v="In-Store"/>
      </sharedItems>
    </cacheField>
    <cacheField name="Jumlah Beli" numFmtId="0">
      <sharedItems containsSemiMixedTypes="0" containsString="0" containsNumber="1" containsInteger="1" minValue="1" maxValue="3"/>
    </cacheField>
    <cacheField name="Harga Satuan" numFmtId="42">
      <sharedItems containsSemiMixedTypes="0" containsString="0" containsNumber="1" containsInteger="1" minValue="500000" maxValue="42000000"/>
    </cacheField>
    <cacheField name="Kategori Harga" numFmtId="0">
      <sharedItems/>
    </cacheField>
    <cacheField name="Diskon Persen" numFmtId="0">
      <sharedItems containsSemiMixedTypes="0" containsString="0" containsNumber="1" containsInteger="1" minValue="0" maxValue="25"/>
    </cacheField>
    <cacheField name="Kode Status Pengiriman" numFmtId="0">
      <sharedItems/>
    </cacheField>
    <cacheField name="Dekode Status Pengiriman" numFmtId="0">
      <sharedItems count="4">
        <s v="Terkirim"/>
        <s v="Dikirim"/>
        <s v="Return"/>
        <s v="Dibatalkan"/>
      </sharedItems>
    </cacheField>
    <cacheField name="Pendapatan Kotor" numFmtId="164">
      <sharedItems containsSemiMixedTypes="0" containsString="0" containsNumber="1" containsInteger="1" minValue="500000" maxValue="42000000"/>
    </cacheField>
    <cacheField name="Nilai Diskon" numFmtId="42">
      <sharedItems containsSemiMixedTypes="0" containsString="0" containsNumber="1" containsInteger="1" minValue="0" maxValue="10500000"/>
    </cacheField>
    <cacheField name="Pendapatan Bersih" numFmtId="42">
      <sharedItems containsSemiMixedTypes="0" containsString="0" containsNumber="1" containsInteger="1" minValue="425000" maxValue="42000000"/>
    </cacheField>
  </cacheFields>
  <extLst>
    <ext xmlns:x14="http://schemas.microsoft.com/office/spreadsheetml/2009/9/main" uri="{725AE2AE-9491-48be-B2B4-4EB974FC3084}">
      <x14:pivotCacheDefinition pivotCacheId="1065782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TRX001"/>
    <d v="2024-01-05T08:30:15"/>
    <x v="0"/>
    <s v="1"/>
    <x v="0"/>
    <x v="0"/>
    <s v="Budi Santoso"/>
    <x v="0"/>
    <x v="0"/>
    <n v="1"/>
    <n v="21000000"/>
    <s v="Premium"/>
    <n v="10"/>
    <s v="DLV-02"/>
    <x v="0"/>
    <n v="21000000"/>
    <n v="2100000"/>
    <n v="18900000"/>
  </r>
  <r>
    <s v="TRX002"/>
    <d v="2024-01-05T14:22:30"/>
    <x v="0"/>
    <s v="1"/>
    <x v="1"/>
    <x v="0"/>
    <s v="Siti Lestari"/>
    <x v="1"/>
    <x v="1"/>
    <n v="1"/>
    <n v="18500000"/>
    <s v="Premium"/>
    <n v="10"/>
    <s v="DLV-02"/>
    <x v="0"/>
    <n v="18500000"/>
    <n v="1850000"/>
    <n v="16650000"/>
  </r>
  <r>
    <s v="TRX003"/>
    <d v="2024-01-05T19:45:10"/>
    <x v="0"/>
    <s v="1"/>
    <x v="2"/>
    <x v="1"/>
    <s v="Agus Wijaya"/>
    <x v="0"/>
    <x v="2"/>
    <n v="2"/>
    <n v="5500000"/>
    <s v="Menengah"/>
    <n v="0"/>
    <s v="DLV-02"/>
    <x v="0"/>
    <n v="11000000"/>
    <n v="0"/>
    <n v="11000000"/>
  </r>
  <r>
    <s v="TRX004"/>
    <d v="2024-01-06T09:10:05"/>
    <x v="0"/>
    <s v="1"/>
    <x v="3"/>
    <x v="2"/>
    <s v="Dewi Puspita"/>
    <x v="2"/>
    <x v="0"/>
    <n v="1"/>
    <n v="32000000"/>
    <s v="Premium"/>
    <n v="15"/>
    <s v="SHP-01"/>
    <x v="1"/>
    <n v="32000000"/>
    <n v="4800000"/>
    <n v="27200000"/>
  </r>
  <r>
    <s v="TRX005"/>
    <d v="2024-01-06T11:55:45"/>
    <x v="0"/>
    <s v="1"/>
    <x v="4"/>
    <x v="3"/>
    <s v="Eko Prasetyo"/>
    <x v="3"/>
    <x v="1"/>
    <n v="1"/>
    <n v="7500000"/>
    <s v="Menengah"/>
    <n v="5"/>
    <s v="DLV-02"/>
    <x v="0"/>
    <n v="7500000"/>
    <n v="375000"/>
    <n v="7125000"/>
  </r>
  <r>
    <s v="TRX006"/>
    <d v="2024-01-06T16:20:00"/>
    <x v="0"/>
    <s v="1"/>
    <x v="5"/>
    <x v="2"/>
    <s v="Budi Santoso"/>
    <x v="0"/>
    <x v="0"/>
    <n v="1"/>
    <n v="23000000"/>
    <s v="Premium"/>
    <n v="10"/>
    <s v="DLV-02"/>
    <x v="0"/>
    <n v="23000000"/>
    <n v="2300000"/>
    <n v="20700000"/>
  </r>
  <r>
    <s v="TRX007"/>
    <d v="2024-01-07T21:05:30"/>
    <x v="0"/>
    <s v="1"/>
    <x v="6"/>
    <x v="1"/>
    <s v="Fitri Handayani"/>
    <x v="1"/>
    <x v="2"/>
    <n v="1"/>
    <n v="2500000"/>
    <s v="Terjangkau"/>
    <n v="0"/>
    <s v="DLV-02"/>
    <x v="0"/>
    <n v="2500000"/>
    <n v="0"/>
    <n v="2500000"/>
  </r>
  <r>
    <s v="TRX008"/>
    <d v="2024-01-07T13:15:20"/>
    <x v="0"/>
    <s v="1"/>
    <x v="7"/>
    <x v="4"/>
    <s v="Gilang Ramadhan"/>
    <x v="2"/>
    <x v="1"/>
    <n v="1"/>
    <n v="28000000"/>
    <s v="Premium"/>
    <n v="15"/>
    <s v="SHP-01"/>
    <x v="1"/>
    <n v="28000000"/>
    <n v="4200000"/>
    <n v="23800000"/>
  </r>
  <r>
    <s v="TRX009"/>
    <d v="2024-01-07T10:40:10"/>
    <x v="0"/>
    <s v="1"/>
    <x v="8"/>
    <x v="3"/>
    <s v="Hana Yuliana"/>
    <x v="0"/>
    <x v="0"/>
    <n v="1"/>
    <n v="1800000"/>
    <s v="Terjangkau"/>
    <n v="5"/>
    <s v="RTN-03"/>
    <x v="2"/>
    <n v="1800000"/>
    <n v="90000"/>
    <n v="1710000"/>
  </r>
  <r>
    <s v="TRX010"/>
    <d v="2024-01-08T18:00:55"/>
    <x v="0"/>
    <s v="1"/>
    <x v="9"/>
    <x v="0"/>
    <s v="Indra Maulana"/>
    <x v="4"/>
    <x v="1"/>
    <n v="1"/>
    <n v="15000000"/>
    <s v="Menengah"/>
    <n v="10"/>
    <s v="DLV-02"/>
    <x v="0"/>
    <n v="15000000"/>
    <n v="1500000"/>
    <n v="13500000"/>
  </r>
  <r>
    <s v="TRX011"/>
    <d v="2024-01-08T12:30:00"/>
    <x v="0"/>
    <s v="1"/>
    <x v="10"/>
    <x v="1"/>
    <s v="Joko Susilo"/>
    <x v="0"/>
    <x v="2"/>
    <n v="1"/>
    <n v="4000000"/>
    <s v="Terjangkau"/>
    <n v="0"/>
    <s v="DLV-02"/>
    <x v="0"/>
    <n v="4000000"/>
    <n v="0"/>
    <n v="4000000"/>
  </r>
  <r>
    <s v="TRX012"/>
    <d v="2024-01-08T15:10:40"/>
    <x v="0"/>
    <s v="1"/>
    <x v="11"/>
    <x v="2"/>
    <s v="Agus Wijaya"/>
    <x v="0"/>
    <x v="0"/>
    <n v="1"/>
    <n v="29500000"/>
    <s v="Premium"/>
    <n v="15"/>
    <s v="CNL-04"/>
    <x v="3"/>
    <n v="29500000"/>
    <n v="4425000"/>
    <n v="25075000"/>
  </r>
  <r>
    <s v="TRX013"/>
    <d v="2024-01-09T17:50:25"/>
    <x v="0"/>
    <s v="1"/>
    <x v="12"/>
    <x v="3"/>
    <s v="Siti Lestari"/>
    <x v="1"/>
    <x v="1"/>
    <n v="3"/>
    <n v="500000"/>
    <s v="Terjangkau"/>
    <n v="5"/>
    <s v="DLV-02"/>
    <x v="0"/>
    <n v="1500000"/>
    <n v="25000"/>
    <n v="1475000"/>
  </r>
  <r>
    <s v="TRX014"/>
    <d v="2024-01-09T20:25:15"/>
    <x v="0"/>
    <s v="1"/>
    <x v="13"/>
    <x v="4"/>
    <s v="Budi Santoso"/>
    <x v="0"/>
    <x v="0"/>
    <n v="1"/>
    <n v="9500000"/>
    <s v="Menengah"/>
    <n v="10"/>
    <s v="DLV-02"/>
    <x v="0"/>
    <n v="9500000"/>
    <n v="950000"/>
    <n v="8550000"/>
  </r>
  <r>
    <s v="TRX015"/>
    <d v="2024-01-09T14:05:05"/>
    <x v="0"/>
    <s v="1"/>
    <x v="14"/>
    <x v="0"/>
    <s v="Kartika Sari"/>
    <x v="5"/>
    <x v="2"/>
    <n v="1"/>
    <n v="12000000"/>
    <s v="Menengah"/>
    <n v="0"/>
    <s v="DLV-02"/>
    <x v="0"/>
    <n v="12000000"/>
    <n v="0"/>
    <n v="12000000"/>
  </r>
  <r>
    <s v="TRX016"/>
    <d v="2024-01-10T11:35:50"/>
    <x v="0"/>
    <s v="1"/>
    <x v="15"/>
    <x v="2"/>
    <s v="Lina Marlina"/>
    <x v="2"/>
    <x v="1"/>
    <n v="1"/>
    <n v="35000000"/>
    <s v="Premium"/>
    <n v="15"/>
    <s v="SHP-01"/>
    <x v="1"/>
    <n v="35000000"/>
    <n v="5250000"/>
    <n v="29750000"/>
  </r>
  <r>
    <s v="TRX017"/>
    <d v="2024-01-10T09:00:30"/>
    <x v="0"/>
    <s v="1"/>
    <x v="16"/>
    <x v="1"/>
    <s v="Mega Wati"/>
    <x v="0"/>
    <x v="0"/>
    <n v="1"/>
    <n v="6200000"/>
    <s v="Menengah"/>
    <n v="5"/>
    <s v="DLV-02"/>
    <x v="0"/>
    <n v="6200000"/>
    <n v="310000"/>
    <n v="5890000"/>
  </r>
  <r>
    <s v="TRX018"/>
    <d v="2024-01-10T10:10:20"/>
    <x v="0"/>
    <s v="1"/>
    <x v="17"/>
    <x v="2"/>
    <s v="Nanda Putra"/>
    <x v="1"/>
    <x v="1"/>
    <n v="1"/>
    <n v="26000000"/>
    <s v="Premium"/>
    <n v="10"/>
    <s v="DLV-02"/>
    <x v="0"/>
    <n v="26000000"/>
    <n v="2600000"/>
    <n v="23400000"/>
  </r>
  <r>
    <s v="TRX019"/>
    <d v="2024-01-11T16:45:10"/>
    <x v="0"/>
    <s v="1"/>
    <x v="18"/>
    <x v="3"/>
    <s v="Putri Amelia"/>
    <x v="0"/>
    <x v="2"/>
    <n v="1"/>
    <n v="5000000"/>
    <s v="Menengah"/>
    <n v="0"/>
    <s v="DLV-02"/>
    <x v="0"/>
    <n v="5000000"/>
    <n v="0"/>
    <n v="5000000"/>
  </r>
  <r>
    <s v="TRX020"/>
    <d v="2024-01-11T19:20:00"/>
    <x v="0"/>
    <s v="1"/>
    <x v="19"/>
    <x v="2"/>
    <s v="Budi Santoso"/>
    <x v="0"/>
    <x v="0"/>
    <n v="1"/>
    <n v="42000000"/>
    <s v="Premium"/>
    <n v="15"/>
    <s v="SHP-01"/>
    <x v="1"/>
    <n v="42000000"/>
    <n v="6300000"/>
    <n v="35700000"/>
  </r>
  <r>
    <s v="TRX021"/>
    <d v="2024-02-12T08:45:10"/>
    <x v="1"/>
    <s v="2"/>
    <x v="0"/>
    <x v="0"/>
    <s v="Eko Prasetyo"/>
    <x v="3"/>
    <x v="0"/>
    <n v="1"/>
    <n v="21000000"/>
    <s v="Premium"/>
    <n v="10"/>
    <s v="DLV-02"/>
    <x v="0"/>
    <n v="21000000"/>
    <n v="2100000"/>
    <n v="18900000"/>
  </r>
  <r>
    <s v="TRX022"/>
    <d v="2024-02-12T15:30:20"/>
    <x v="1"/>
    <s v="2"/>
    <x v="1"/>
    <x v="0"/>
    <s v="Fitri Handayani"/>
    <x v="1"/>
    <x v="1"/>
    <n v="1"/>
    <n v="18500000"/>
    <s v="Premium"/>
    <n v="10"/>
    <s v="DLV-02"/>
    <x v="0"/>
    <n v="18500000"/>
    <n v="1850000"/>
    <n v="16650000"/>
  </r>
  <r>
    <s v="TRX023"/>
    <d v="2024-02-12T20:00:00"/>
    <x v="1"/>
    <s v="2"/>
    <x v="2"/>
    <x v="1"/>
    <s v="Gilang Ramadhan"/>
    <x v="2"/>
    <x v="2"/>
    <n v="1"/>
    <n v="5500000"/>
    <s v="Menengah"/>
    <n v="0"/>
    <s v="DLV-02"/>
    <x v="0"/>
    <n v="5500000"/>
    <n v="0"/>
    <n v="5500000"/>
  </r>
  <r>
    <s v="TRX024"/>
    <d v="2024-02-13T09:30:00"/>
    <x v="1"/>
    <s v="2"/>
    <x v="3"/>
    <x v="2"/>
    <s v="Hana Yuliana"/>
    <x v="0"/>
    <x v="0"/>
    <n v="1"/>
    <n v="32000000"/>
    <s v="Premium"/>
    <n v="15"/>
    <s v="SHP-01"/>
    <x v="1"/>
    <n v="32000000"/>
    <n v="4800000"/>
    <n v="27200000"/>
  </r>
  <r>
    <s v="TRX025"/>
    <d v="2024-02-13T12:10:30"/>
    <x v="1"/>
    <s v="2"/>
    <x v="4"/>
    <x v="3"/>
    <s v="Indra Maulana"/>
    <x v="4"/>
    <x v="1"/>
    <n v="2"/>
    <n v="7500000"/>
    <s v="Menengah"/>
    <n v="5"/>
    <s v="DLV-02"/>
    <x v="0"/>
    <n v="15000000"/>
    <n v="375000"/>
    <n v="14625000"/>
  </r>
  <r>
    <s v="TRX026"/>
    <d v="2024-02-13T17:00:15"/>
    <x v="1"/>
    <s v="2"/>
    <x v="5"/>
    <x v="2"/>
    <s v="Joko Susilo"/>
    <x v="0"/>
    <x v="0"/>
    <n v="1"/>
    <n v="23000000"/>
    <s v="Premium"/>
    <n v="10"/>
    <s v="DLV-02"/>
    <x v="0"/>
    <n v="23000000"/>
    <n v="2300000"/>
    <n v="20700000"/>
  </r>
  <r>
    <s v="TRX027"/>
    <d v="2024-02-14T21:30:50"/>
    <x v="1"/>
    <s v="2"/>
    <x v="6"/>
    <x v="1"/>
    <s v="Kartika Sari"/>
    <x v="5"/>
    <x v="2"/>
    <n v="1"/>
    <n v="2500000"/>
    <s v="Terjangkau"/>
    <n v="0"/>
    <s v="DLV-02"/>
    <x v="0"/>
    <n v="2500000"/>
    <n v="0"/>
    <n v="2500000"/>
  </r>
  <r>
    <s v="TRX028"/>
    <d v="2024-02-14T14:00:45"/>
    <x v="1"/>
    <s v="2"/>
    <x v="7"/>
    <x v="4"/>
    <s v="Lina Marlina"/>
    <x v="2"/>
    <x v="1"/>
    <n v="1"/>
    <n v="28000000"/>
    <s v="Premium"/>
    <n v="15"/>
    <s v="SHP-01"/>
    <x v="1"/>
    <n v="28000000"/>
    <n v="4200000"/>
    <n v="23800000"/>
  </r>
  <r>
    <s v="TRX029"/>
    <d v="2024-02-14T11:00:00"/>
    <x v="1"/>
    <s v="2"/>
    <x v="8"/>
    <x v="3"/>
    <s v="Mega Wati"/>
    <x v="0"/>
    <x v="0"/>
    <n v="1"/>
    <n v="1800000"/>
    <s v="Terjangkau"/>
    <n v="5"/>
    <s v="DLV-02"/>
    <x v="0"/>
    <n v="1800000"/>
    <n v="90000"/>
    <n v="1710000"/>
  </r>
  <r>
    <s v="TRX030"/>
    <d v="2024-02-15T18:30:30"/>
    <x v="1"/>
    <s v="2"/>
    <x v="9"/>
    <x v="0"/>
    <s v="Nanda Putra"/>
    <x v="1"/>
    <x v="1"/>
    <n v="1"/>
    <n v="15000000"/>
    <s v="Menengah"/>
    <n v="10"/>
    <s v="RTN-03"/>
    <x v="2"/>
    <n v="15000000"/>
    <n v="1500000"/>
    <n v="13500000"/>
  </r>
  <r>
    <s v="TRX031"/>
    <d v="2024-02-15T13:00:10"/>
    <x v="1"/>
    <s v="2"/>
    <x v="10"/>
    <x v="1"/>
    <s v="Putri Amelia"/>
    <x v="0"/>
    <x v="2"/>
    <n v="1"/>
    <n v="4000000"/>
    <s v="Terjangkau"/>
    <n v="0"/>
    <s v="DLV-02"/>
    <x v="0"/>
    <n v="4000000"/>
    <n v="0"/>
    <n v="4000000"/>
  </r>
  <r>
    <s v="TRX032"/>
    <d v="2024-02-15T16:00:00"/>
    <x v="1"/>
    <s v="2"/>
    <x v="11"/>
    <x v="2"/>
    <s v="Siti Lestari"/>
    <x v="1"/>
    <x v="0"/>
    <n v="1"/>
    <n v="29500000"/>
    <s v="Premium"/>
    <n v="15"/>
    <s v="DLV-02"/>
    <x v="0"/>
    <n v="29500000"/>
    <n v="4425000"/>
    <n v="25075000"/>
  </r>
  <r>
    <s v="TRX033"/>
    <d v="2024-02-16T18:20:20"/>
    <x v="1"/>
    <s v="2"/>
    <x v="12"/>
    <x v="3"/>
    <s v="Budi Santoso"/>
    <x v="0"/>
    <x v="1"/>
    <n v="1"/>
    <n v="500000"/>
    <s v="Terjangkau"/>
    <n v="5"/>
    <s v="DLV-02"/>
    <x v="0"/>
    <n v="500000"/>
    <n v="25000"/>
    <n v="475000"/>
  </r>
  <r>
    <s v="TRX034"/>
    <d v="2024-02-16T20:45:00"/>
    <x v="1"/>
    <s v="2"/>
    <x v="13"/>
    <x v="4"/>
    <s v="Agus Wijaya"/>
    <x v="0"/>
    <x v="0"/>
    <n v="1"/>
    <n v="9500000"/>
    <s v="Menengah"/>
    <n v="10"/>
    <s v="CNL-04"/>
    <x v="3"/>
    <n v="9500000"/>
    <n v="950000"/>
    <n v="8550000"/>
  </r>
  <r>
    <s v="TRX035"/>
    <d v="2024-02-16T14:30:40"/>
    <x v="1"/>
    <s v="2"/>
    <x v="14"/>
    <x v="0"/>
    <s v="Dewi Puspita"/>
    <x v="2"/>
    <x v="2"/>
    <n v="1"/>
    <n v="12000000"/>
    <s v="Menengah"/>
    <n v="0"/>
    <s v="DLV-02"/>
    <x v="0"/>
    <n v="12000000"/>
    <n v="0"/>
    <n v="12000000"/>
  </r>
  <r>
    <s v="TRX036"/>
    <d v="2024-02-17T11:50:10"/>
    <x v="1"/>
    <s v="2"/>
    <x v="15"/>
    <x v="2"/>
    <s v="Hana Yuliana"/>
    <x v="0"/>
    <x v="1"/>
    <n v="1"/>
    <n v="35000000"/>
    <s v="Premium"/>
    <n v="15"/>
    <s v="SHP-01"/>
    <x v="1"/>
    <n v="35000000"/>
    <n v="5250000"/>
    <n v="29750000"/>
  </r>
  <r>
    <s v="TRX037"/>
    <d v="2024-02-17T09:15:00"/>
    <x v="1"/>
    <s v="2"/>
    <x v="16"/>
    <x v="1"/>
    <s v="Eko Prasetyo"/>
    <x v="3"/>
    <x v="0"/>
    <n v="1"/>
    <n v="6200000"/>
    <s v="Menengah"/>
    <n v="5"/>
    <s v="DLV-02"/>
    <x v="0"/>
    <n v="6200000"/>
    <n v="310000"/>
    <n v="5890000"/>
  </r>
  <r>
    <s v="TRX038"/>
    <d v="2024-02-17T10:30:00"/>
    <x v="1"/>
    <s v="2"/>
    <x v="17"/>
    <x v="2"/>
    <s v="Fitri Handayani"/>
    <x v="1"/>
    <x v="1"/>
    <n v="1"/>
    <n v="26000000"/>
    <s v="Premium"/>
    <n v="10"/>
    <s v="DLV-02"/>
    <x v="0"/>
    <n v="26000000"/>
    <n v="2600000"/>
    <n v="23400000"/>
  </r>
  <r>
    <s v="TRX039"/>
    <d v="2024-02-18T17:00:00"/>
    <x v="1"/>
    <s v="2"/>
    <x v="18"/>
    <x v="3"/>
    <s v="Gilang Ramadhan"/>
    <x v="2"/>
    <x v="2"/>
    <n v="2"/>
    <n v="5000000"/>
    <s v="Menengah"/>
    <n v="0"/>
    <s v="DLV-02"/>
    <x v="0"/>
    <n v="10000000"/>
    <n v="0"/>
    <n v="10000000"/>
  </r>
  <r>
    <s v="TRX040"/>
    <d v="2024-02-18T19:40:00"/>
    <x v="1"/>
    <s v="2"/>
    <x v="19"/>
    <x v="2"/>
    <s v="Budi Santoso"/>
    <x v="0"/>
    <x v="0"/>
    <n v="1"/>
    <n v="42000000"/>
    <s v="Premium"/>
    <n v="15"/>
    <s v="SHP-01"/>
    <x v="1"/>
    <n v="42000000"/>
    <n v="6300000"/>
    <n v="35700000"/>
  </r>
  <r>
    <s v="TRX041"/>
    <d v="2024-03-10T09:00:00"/>
    <x v="2"/>
    <s v="3"/>
    <x v="0"/>
    <x v="0"/>
    <s v="Indra Maulana"/>
    <x v="4"/>
    <x v="0"/>
    <n v="1"/>
    <n v="21000000"/>
    <s v="Premium"/>
    <n v="10"/>
    <s v="DLV-02"/>
    <x v="0"/>
    <n v="21000000"/>
    <n v="2100000"/>
    <n v="18900000"/>
  </r>
  <r>
    <s v="TRX042"/>
    <d v="2024-03-10T16:00:00"/>
    <x v="2"/>
    <s v="3"/>
    <x v="1"/>
    <x v="0"/>
    <s v="Joko Susilo"/>
    <x v="0"/>
    <x v="1"/>
    <n v="1"/>
    <n v="18500000"/>
    <s v="Premium"/>
    <n v="10"/>
    <s v="DLV-02"/>
    <x v="0"/>
    <n v="18500000"/>
    <n v="1850000"/>
    <n v="16650000"/>
  </r>
  <r>
    <s v="TRX043"/>
    <d v="2024-03-10T20:30:00"/>
    <x v="2"/>
    <s v="3"/>
    <x v="2"/>
    <x v="1"/>
    <s v="Kartika Sari"/>
    <x v="5"/>
    <x v="2"/>
    <n v="1"/>
    <n v="5500000"/>
    <s v="Menengah"/>
    <n v="0"/>
    <s v="DLV-02"/>
    <x v="0"/>
    <n v="5500000"/>
    <n v="0"/>
    <n v="5500000"/>
  </r>
  <r>
    <s v="TRX044"/>
    <d v="2024-03-11T10:00:00"/>
    <x v="2"/>
    <s v="3"/>
    <x v="3"/>
    <x v="2"/>
    <s v="Lina Marlina"/>
    <x v="2"/>
    <x v="0"/>
    <n v="1"/>
    <n v="32000000"/>
    <s v="Premium"/>
    <n v="15"/>
    <s v="SHP-01"/>
    <x v="1"/>
    <n v="32000000"/>
    <n v="4800000"/>
    <n v="27200000"/>
  </r>
  <r>
    <s v="TRX045"/>
    <d v="2024-03-11T12:45:00"/>
    <x v="2"/>
    <s v="3"/>
    <x v="4"/>
    <x v="3"/>
    <s v="Mega Wati"/>
    <x v="0"/>
    <x v="1"/>
    <n v="1"/>
    <n v="7500000"/>
    <s v="Menengah"/>
    <n v="5"/>
    <s v="DLV-02"/>
    <x v="0"/>
    <n v="7500000"/>
    <n v="375000"/>
    <n v="7125000"/>
  </r>
  <r>
    <s v="TRX046"/>
    <d v="2024-03-11T17:30:00"/>
    <x v="2"/>
    <s v="3"/>
    <x v="5"/>
    <x v="2"/>
    <s v="Nanda Putra"/>
    <x v="1"/>
    <x v="0"/>
    <n v="1"/>
    <n v="23000000"/>
    <s v="Premium"/>
    <n v="10"/>
    <s v="DLV-02"/>
    <x v="0"/>
    <n v="23000000"/>
    <n v="2300000"/>
    <n v="20700000"/>
  </r>
  <r>
    <s v="TRX047"/>
    <d v="2024-03-12T22:00:00"/>
    <x v="2"/>
    <s v="3"/>
    <x v="6"/>
    <x v="1"/>
    <s v="Putri Amelia"/>
    <x v="0"/>
    <x v="2"/>
    <n v="1"/>
    <n v="2500000"/>
    <s v="Terjangkau"/>
    <n v="0"/>
    <s v="RTN-03"/>
    <x v="2"/>
    <n v="2500000"/>
    <n v="0"/>
    <n v="2500000"/>
  </r>
  <r>
    <s v="TRX048"/>
    <d v="2024-03-12T14:30:00"/>
    <x v="2"/>
    <s v="3"/>
    <x v="7"/>
    <x v="4"/>
    <s v="Siti Lestari"/>
    <x v="1"/>
    <x v="1"/>
    <n v="1"/>
    <n v="28000000"/>
    <s v="Premium"/>
    <n v="15"/>
    <s v="SHP-01"/>
    <x v="1"/>
    <n v="28000000"/>
    <n v="4200000"/>
    <n v="23800000"/>
  </r>
  <r>
    <s v="TRX049"/>
    <d v="2024-03-12T11:30:00"/>
    <x v="2"/>
    <s v="3"/>
    <x v="8"/>
    <x v="3"/>
    <s v="Budi Santoso"/>
    <x v="0"/>
    <x v="0"/>
    <n v="2"/>
    <n v="1800000"/>
    <s v="Terjangkau"/>
    <n v="5"/>
    <s v="DLV-02"/>
    <x v="0"/>
    <n v="3600000"/>
    <n v="90000"/>
    <n v="3510000"/>
  </r>
  <r>
    <s v="TRX050"/>
    <d v="2024-03-13T19:00:00"/>
    <x v="2"/>
    <s v="3"/>
    <x v="9"/>
    <x v="0"/>
    <s v="Agus Wijaya"/>
    <x v="0"/>
    <x v="1"/>
    <n v="1"/>
    <n v="15000000"/>
    <s v="Menengah"/>
    <n v="10"/>
    <s v="DLV-02"/>
    <x v="0"/>
    <n v="15000000"/>
    <n v="1500000"/>
    <n v="13500000"/>
  </r>
  <r>
    <s v="TRX051"/>
    <d v="2024-03-13T13:30:00"/>
    <x v="2"/>
    <s v="3"/>
    <x v="10"/>
    <x v="1"/>
    <s v="Dewi Puspita"/>
    <x v="2"/>
    <x v="2"/>
    <n v="1"/>
    <n v="4000000"/>
    <s v="Terjangkau"/>
    <n v="0"/>
    <s v="DLV-02"/>
    <x v="0"/>
    <n v="4000000"/>
    <n v="0"/>
    <n v="4000000"/>
  </r>
  <r>
    <s v="TRX052"/>
    <d v="2024-03-13T16:30:00"/>
    <x v="2"/>
    <s v="3"/>
    <x v="11"/>
    <x v="2"/>
    <s v="Eko Prasetyo"/>
    <x v="3"/>
    <x v="0"/>
    <n v="1"/>
    <n v="29500000"/>
    <s v="Premium"/>
    <n v="15"/>
    <s v="DLV-02"/>
    <x v="0"/>
    <n v="29500000"/>
    <n v="4425000"/>
    <n v="25075000"/>
  </r>
  <r>
    <s v="TRX053"/>
    <d v="2024-03-14T18:50:00"/>
    <x v="2"/>
    <s v="3"/>
    <x v="12"/>
    <x v="3"/>
    <s v="Fitri Handayani"/>
    <x v="1"/>
    <x v="1"/>
    <n v="1"/>
    <n v="500000"/>
    <s v="Terjangkau"/>
    <n v="5"/>
    <s v="DLV-02"/>
    <x v="0"/>
    <n v="500000"/>
    <n v="25000"/>
    <n v="475000"/>
  </r>
  <r>
    <s v="TRX054"/>
    <d v="2024-03-14T21:15:00"/>
    <x v="2"/>
    <s v="3"/>
    <x v="13"/>
    <x v="4"/>
    <s v="Gilang Ramadhan"/>
    <x v="2"/>
    <x v="0"/>
    <n v="1"/>
    <n v="9500000"/>
    <s v="Menengah"/>
    <n v="10"/>
    <s v="DLV-02"/>
    <x v="0"/>
    <n v="9500000"/>
    <n v="950000"/>
    <n v="8550000"/>
  </r>
  <r>
    <s v="TRX055"/>
    <d v="2024-03-14T15:00:00"/>
    <x v="2"/>
    <s v="3"/>
    <x v="14"/>
    <x v="0"/>
    <s v="Hana Yuliana"/>
    <x v="0"/>
    <x v="2"/>
    <n v="1"/>
    <n v="12000000"/>
    <s v="Menengah"/>
    <n v="0"/>
    <s v="DLV-02"/>
    <x v="0"/>
    <n v="12000000"/>
    <n v="0"/>
    <n v="12000000"/>
  </r>
  <r>
    <s v="TRX056"/>
    <d v="2024-03-15T12:20:00"/>
    <x v="2"/>
    <s v="3"/>
    <x v="15"/>
    <x v="2"/>
    <s v="Joko Susilo"/>
    <x v="0"/>
    <x v="1"/>
    <n v="1"/>
    <n v="35000000"/>
    <s v="Premium"/>
    <n v="15"/>
    <s v="SHP-01"/>
    <x v="1"/>
    <n v="35000000"/>
    <n v="5250000"/>
    <n v="29750000"/>
  </r>
  <r>
    <s v="TRX057"/>
    <d v="2024-03-15T09:45:00"/>
    <x v="2"/>
    <s v="3"/>
    <x v="16"/>
    <x v="1"/>
    <s v="Indra Maulana"/>
    <x v="4"/>
    <x v="0"/>
    <n v="1"/>
    <n v="6200000"/>
    <s v="Menengah"/>
    <n v="5"/>
    <s v="CNL-04"/>
    <x v="3"/>
    <n v="6200000"/>
    <n v="310000"/>
    <n v="5890000"/>
  </r>
  <r>
    <s v="TRX058"/>
    <d v="2024-03-15T11:00:00"/>
    <x v="2"/>
    <s v="3"/>
    <x v="17"/>
    <x v="2"/>
    <s v="Kartika Sari"/>
    <x v="5"/>
    <x v="1"/>
    <n v="1"/>
    <n v="26000000"/>
    <s v="Premium"/>
    <n v="10"/>
    <s v="DLV-02"/>
    <x v="0"/>
    <n v="26000000"/>
    <n v="2600000"/>
    <n v="23400000"/>
  </r>
  <r>
    <s v="TRX059"/>
    <d v="2024-03-16T17:30:00"/>
    <x v="2"/>
    <s v="3"/>
    <x v="18"/>
    <x v="3"/>
    <s v="Lina Marlina"/>
    <x v="2"/>
    <x v="2"/>
    <n v="1"/>
    <n v="5000000"/>
    <s v="Menengah"/>
    <n v="0"/>
    <s v="DLV-02"/>
    <x v="0"/>
    <n v="5000000"/>
    <n v="0"/>
    <n v="5000000"/>
  </r>
  <r>
    <s v="TRX060"/>
    <d v="2024-03-16T20:10:00"/>
    <x v="2"/>
    <s v="3"/>
    <x v="19"/>
    <x v="2"/>
    <s v="Budi Santoso"/>
    <x v="0"/>
    <x v="0"/>
    <n v="1"/>
    <n v="42000000"/>
    <s v="Premium"/>
    <n v="15"/>
    <s v="SHP-01"/>
    <x v="1"/>
    <n v="42000000"/>
    <n v="6300000"/>
    <n v="35700000"/>
  </r>
  <r>
    <s v="TRX061"/>
    <d v="2024-04-01T10:00:00"/>
    <x v="3"/>
    <s v="4"/>
    <x v="0"/>
    <x v="0"/>
    <s v="Mega Wati"/>
    <x v="0"/>
    <x v="0"/>
    <n v="1"/>
    <n v="21000000"/>
    <s v="Premium"/>
    <n v="10"/>
    <s v="DLV-02"/>
    <x v="0"/>
    <n v="21000000"/>
    <n v="2100000"/>
    <n v="18900000"/>
  </r>
  <r>
    <s v="TRX062"/>
    <d v="2024-04-01T16:30:00"/>
    <x v="3"/>
    <s v="4"/>
    <x v="1"/>
    <x v="0"/>
    <s v="Nanda Putra"/>
    <x v="1"/>
    <x v="1"/>
    <n v="1"/>
    <n v="18500000"/>
    <s v="Premium"/>
    <n v="10"/>
    <s v="DLV-02"/>
    <x v="0"/>
    <n v="18500000"/>
    <n v="1850000"/>
    <n v="16650000"/>
  </r>
  <r>
    <s v="TRX063"/>
    <d v="2024-04-01T21:00:00"/>
    <x v="3"/>
    <s v="4"/>
    <x v="2"/>
    <x v="1"/>
    <s v="Putri Amelia"/>
    <x v="0"/>
    <x v="2"/>
    <n v="1"/>
    <n v="5500000"/>
    <s v="Menengah"/>
    <n v="0"/>
    <s v="DLV-02"/>
    <x v="0"/>
    <n v="5500000"/>
    <n v="0"/>
    <n v="5500000"/>
  </r>
  <r>
    <s v="TRX064"/>
    <d v="2024-04-02T10:30:00"/>
    <x v="3"/>
    <s v="4"/>
    <x v="3"/>
    <x v="2"/>
    <s v="Siti Lestari"/>
    <x v="1"/>
    <x v="0"/>
    <n v="1"/>
    <n v="32000000"/>
    <s v="Premium"/>
    <n v="15"/>
    <s v="SHP-01"/>
    <x v="1"/>
    <n v="32000000"/>
    <n v="4800000"/>
    <n v="27200000"/>
  </r>
  <r>
    <s v="TRX065"/>
    <d v="2024-04-02T13:15:00"/>
    <x v="3"/>
    <s v="4"/>
    <x v="4"/>
    <x v="3"/>
    <s v="Budi Santoso"/>
    <x v="0"/>
    <x v="1"/>
    <n v="1"/>
    <n v="7500000"/>
    <s v="Menengah"/>
    <n v="5"/>
    <s v="DLV-02"/>
    <x v="0"/>
    <n v="7500000"/>
    <n v="375000"/>
    <n v="7125000"/>
  </r>
  <r>
    <s v="TRX066"/>
    <d v="2024-04-02T18:00:00"/>
    <x v="3"/>
    <s v="4"/>
    <x v="5"/>
    <x v="2"/>
    <s v="Agus Wijaya"/>
    <x v="0"/>
    <x v="0"/>
    <n v="1"/>
    <n v="23000000"/>
    <s v="Premium"/>
    <n v="10"/>
    <s v="DLV-02"/>
    <x v="0"/>
    <n v="23000000"/>
    <n v="2300000"/>
    <n v="20700000"/>
  </r>
  <r>
    <s v="TRX067"/>
    <d v="2024-04-03T22:30:00"/>
    <x v="3"/>
    <s v="4"/>
    <x v="6"/>
    <x v="1"/>
    <s v="Dewi Puspita"/>
    <x v="2"/>
    <x v="2"/>
    <n v="2"/>
    <n v="2500000"/>
    <s v="Terjangkau"/>
    <n v="0"/>
    <s v="DLV-02"/>
    <x v="0"/>
    <n v="5000000"/>
    <n v="0"/>
    <n v="5000000"/>
  </r>
  <r>
    <s v="TRX068"/>
    <d v="2024-04-03T15:00:00"/>
    <x v="3"/>
    <s v="4"/>
    <x v="7"/>
    <x v="4"/>
    <s v="Eko Prasetyo"/>
    <x v="3"/>
    <x v="1"/>
    <n v="1"/>
    <n v="28000000"/>
    <s v="Premium"/>
    <n v="15"/>
    <s v="SHP-01"/>
    <x v="1"/>
    <n v="28000000"/>
    <n v="4200000"/>
    <n v="23800000"/>
  </r>
  <r>
    <s v="TRX069"/>
    <d v="2024-04-03T12:00:00"/>
    <x v="3"/>
    <s v="4"/>
    <x v="8"/>
    <x v="3"/>
    <s v="Fitri Handayani"/>
    <x v="1"/>
    <x v="0"/>
    <n v="1"/>
    <n v="1800000"/>
    <s v="Terjangkau"/>
    <n v="5"/>
    <s v="DLV-02"/>
    <x v="0"/>
    <n v="1800000"/>
    <n v="90000"/>
    <n v="1710000"/>
  </r>
  <r>
    <s v="TRX070"/>
    <d v="2024-04-04T19:30:00"/>
    <x v="3"/>
    <s v="4"/>
    <x v="9"/>
    <x v="0"/>
    <s v="Gilang Ramadhan"/>
    <x v="2"/>
    <x v="1"/>
    <n v="1"/>
    <n v="15000000"/>
    <s v="Menengah"/>
    <n v="10"/>
    <s v="DLV-02"/>
    <x v="0"/>
    <n v="15000000"/>
    <n v="1500000"/>
    <n v="13500000"/>
  </r>
  <r>
    <s v="TRX071"/>
    <d v="2024-04-04T14:00:00"/>
    <x v="3"/>
    <s v="4"/>
    <x v="10"/>
    <x v="1"/>
    <s v="Hana Yuliana"/>
    <x v="0"/>
    <x v="2"/>
    <n v="1"/>
    <n v="4000000"/>
    <s v="Terjangkau"/>
    <n v="0"/>
    <s v="DLV-02"/>
    <x v="0"/>
    <n v="4000000"/>
    <n v="0"/>
    <n v="4000000"/>
  </r>
  <r>
    <s v="TRX072"/>
    <d v="2024-04-04T17:00:00"/>
    <x v="3"/>
    <s v="4"/>
    <x v="11"/>
    <x v="2"/>
    <s v="Indra Maulana"/>
    <x v="4"/>
    <x v="0"/>
    <n v="1"/>
    <n v="29500000"/>
    <s v="Premium"/>
    <n v="15"/>
    <s v="RTN-03"/>
    <x v="2"/>
    <n v="29500000"/>
    <n v="4425000"/>
    <n v="25075000"/>
  </r>
  <r>
    <s v="TRX073"/>
    <d v="2024-04-05T19:20:00"/>
    <x v="3"/>
    <s v="4"/>
    <x v="12"/>
    <x v="3"/>
    <s v="Joko Susilo"/>
    <x v="0"/>
    <x v="1"/>
    <n v="1"/>
    <n v="500000"/>
    <s v="Terjangkau"/>
    <n v="5"/>
    <s v="DLV-02"/>
    <x v="0"/>
    <n v="500000"/>
    <n v="25000"/>
    <n v="475000"/>
  </r>
  <r>
    <s v="TRX074"/>
    <d v="2024-04-05T21:45:00"/>
    <x v="3"/>
    <s v="4"/>
    <x v="13"/>
    <x v="4"/>
    <s v="Kartika Sari"/>
    <x v="5"/>
    <x v="0"/>
    <n v="1"/>
    <n v="9500000"/>
    <s v="Menengah"/>
    <n v="10"/>
    <s v="DLV-02"/>
    <x v="0"/>
    <n v="9500000"/>
    <n v="950000"/>
    <n v="8550000"/>
  </r>
  <r>
    <s v="TRX075"/>
    <d v="2024-04-05T15:30:00"/>
    <x v="3"/>
    <s v="4"/>
    <x v="14"/>
    <x v="0"/>
    <s v="Lina Marlina"/>
    <x v="2"/>
    <x v="2"/>
    <n v="1"/>
    <n v="12000000"/>
    <s v="Menengah"/>
    <n v="0"/>
    <s v="DLV-02"/>
    <x v="0"/>
    <n v="12000000"/>
    <n v="0"/>
    <n v="12000000"/>
  </r>
  <r>
    <s v="TRX076"/>
    <d v="2024-04-06T12:50:00"/>
    <x v="3"/>
    <s v="4"/>
    <x v="15"/>
    <x v="2"/>
    <s v="Nanda Putra"/>
    <x v="1"/>
    <x v="1"/>
    <n v="1"/>
    <n v="35000000"/>
    <s v="Premium"/>
    <n v="15"/>
    <s v="SHP-01"/>
    <x v="1"/>
    <n v="35000000"/>
    <n v="5250000"/>
    <n v="29750000"/>
  </r>
  <r>
    <s v="TRX077"/>
    <d v="2024-04-06T10:15:00"/>
    <x v="3"/>
    <s v="4"/>
    <x v="16"/>
    <x v="1"/>
    <s v="Mega Wati"/>
    <x v="0"/>
    <x v="0"/>
    <n v="1"/>
    <n v="6200000"/>
    <s v="Menengah"/>
    <n v="5"/>
    <s v="DLV-02"/>
    <x v="0"/>
    <n v="6200000"/>
    <n v="310000"/>
    <n v="5890000"/>
  </r>
  <r>
    <s v="TRX078"/>
    <d v="2024-04-06T11:30:00"/>
    <x v="3"/>
    <s v="4"/>
    <x v="17"/>
    <x v="2"/>
    <s v="Putri Amelia"/>
    <x v="0"/>
    <x v="1"/>
    <n v="1"/>
    <n v="26000000"/>
    <s v="Premium"/>
    <n v="10"/>
    <s v="CNL-04"/>
    <x v="3"/>
    <n v="26000000"/>
    <n v="2600000"/>
    <n v="23400000"/>
  </r>
  <r>
    <s v="TRX079"/>
    <d v="2024-04-07T18:00:00"/>
    <x v="3"/>
    <s v="4"/>
    <x v="18"/>
    <x v="3"/>
    <s v="Siti Lestari"/>
    <x v="1"/>
    <x v="2"/>
    <n v="1"/>
    <n v="5000000"/>
    <s v="Menengah"/>
    <n v="0"/>
    <s v="DLV-02"/>
    <x v="0"/>
    <n v="5000000"/>
    <n v="0"/>
    <n v="5000000"/>
  </r>
  <r>
    <s v="TRX080"/>
    <d v="2024-04-07T20:40:00"/>
    <x v="3"/>
    <s v="4"/>
    <x v="19"/>
    <x v="2"/>
    <s v="Budi Santoso"/>
    <x v="0"/>
    <x v="0"/>
    <n v="1"/>
    <n v="42000000"/>
    <s v="Premium"/>
    <n v="15"/>
    <s v="SHP-01"/>
    <x v="1"/>
    <n v="42000000"/>
    <n v="6300000"/>
    <n v="35700000"/>
  </r>
  <r>
    <s v="TRX081"/>
    <d v="2024-05-20T08:30:00"/>
    <x v="4"/>
    <s v="5"/>
    <x v="0"/>
    <x v="0"/>
    <s v="Agus Wijaya"/>
    <x v="0"/>
    <x v="0"/>
    <n v="1"/>
    <n v="21000000"/>
    <s v="Premium"/>
    <n v="5"/>
    <s v="DLV-02"/>
    <x v="0"/>
    <n v="21000000"/>
    <n v="1050000"/>
    <n v="19950000"/>
  </r>
  <r>
    <s v="TRX082"/>
    <d v="2024-05-20T15:00:00"/>
    <x v="4"/>
    <s v="5"/>
    <x v="1"/>
    <x v="0"/>
    <s v="Dewi Puspita"/>
    <x v="2"/>
    <x v="1"/>
    <n v="1"/>
    <n v="18500000"/>
    <s v="Premium"/>
    <n v="5"/>
    <s v="DLV-02"/>
    <x v="0"/>
    <n v="18500000"/>
    <n v="925000"/>
    <n v="17575000"/>
  </r>
  <r>
    <s v="TRX083"/>
    <d v="2024-05-20T19:30:00"/>
    <x v="4"/>
    <s v="5"/>
    <x v="2"/>
    <x v="1"/>
    <s v="Eko Prasetyo"/>
    <x v="3"/>
    <x v="2"/>
    <n v="1"/>
    <n v="5500000"/>
    <s v="Menengah"/>
    <n v="0"/>
    <s v="DLV-02"/>
    <x v="0"/>
    <n v="5500000"/>
    <n v="0"/>
    <n v="5500000"/>
  </r>
  <r>
    <s v="TRX084"/>
    <d v="2024-05-21T10:00:00"/>
    <x v="4"/>
    <s v="5"/>
    <x v="3"/>
    <x v="2"/>
    <s v="Fitri Handayani"/>
    <x v="1"/>
    <x v="0"/>
    <n v="1"/>
    <n v="32000000"/>
    <s v="Premium"/>
    <n v="10"/>
    <s v="SHP-01"/>
    <x v="1"/>
    <n v="32000000"/>
    <n v="3200000"/>
    <n v="28800000"/>
  </r>
  <r>
    <s v="TRX085"/>
    <d v="2024-05-21T12:30:00"/>
    <x v="4"/>
    <s v="5"/>
    <x v="4"/>
    <x v="3"/>
    <s v="Gilang Ramadhan"/>
    <x v="2"/>
    <x v="1"/>
    <n v="1"/>
    <n v="7500000"/>
    <s v="Menengah"/>
    <n v="5"/>
    <s v="DLV-02"/>
    <x v="0"/>
    <n v="7500000"/>
    <n v="375000"/>
    <n v="7125000"/>
  </r>
  <r>
    <s v="TRX086"/>
    <d v="2024-05-21T17:00:00"/>
    <x v="4"/>
    <s v="5"/>
    <x v="5"/>
    <x v="2"/>
    <s v="Hana Yuliana"/>
    <x v="0"/>
    <x v="0"/>
    <n v="1"/>
    <n v="23000000"/>
    <s v="Premium"/>
    <n v="10"/>
    <s v="DLV-02"/>
    <x v="0"/>
    <n v="23000000"/>
    <n v="2300000"/>
    <n v="20700000"/>
  </r>
  <r>
    <s v="TRX087"/>
    <d v="2024-05-22T21:30:00"/>
    <x v="4"/>
    <s v="5"/>
    <x v="6"/>
    <x v="1"/>
    <s v="Indra Maulana"/>
    <x v="4"/>
    <x v="2"/>
    <n v="1"/>
    <n v="2500000"/>
    <s v="Terjangkau"/>
    <n v="0"/>
    <s v="DLV-02"/>
    <x v="0"/>
    <n v="2500000"/>
    <n v="0"/>
    <n v="2500000"/>
  </r>
  <r>
    <s v="TRX088"/>
    <d v="2024-05-22T14:00:00"/>
    <x v="4"/>
    <s v="5"/>
    <x v="7"/>
    <x v="4"/>
    <s v="Joko Susilo"/>
    <x v="0"/>
    <x v="1"/>
    <n v="1"/>
    <n v="28000000"/>
    <s v="Premium"/>
    <n v="10"/>
    <s v="SHP-01"/>
    <x v="1"/>
    <n v="28000000"/>
    <n v="2800000"/>
    <n v="25200000"/>
  </r>
  <r>
    <s v="TRX089"/>
    <d v="2024-05-22T11:00:00"/>
    <x v="4"/>
    <s v="5"/>
    <x v="8"/>
    <x v="3"/>
    <s v="Kartika Sari"/>
    <x v="5"/>
    <x v="0"/>
    <n v="1"/>
    <n v="1800000"/>
    <s v="Terjangkau"/>
    <n v="5"/>
    <s v="DLV-02"/>
    <x v="0"/>
    <n v="1800000"/>
    <n v="90000"/>
    <n v="1710000"/>
  </r>
  <r>
    <s v="TRX090"/>
    <d v="2024-05-23T18:30:00"/>
    <x v="4"/>
    <s v="5"/>
    <x v="9"/>
    <x v="0"/>
    <s v="Lina Marlina"/>
    <x v="2"/>
    <x v="1"/>
    <n v="1"/>
    <n v="15000000"/>
    <s v="Menengah"/>
    <n v="5"/>
    <s v="RTN-03"/>
    <x v="2"/>
    <n v="15000000"/>
    <n v="750000"/>
    <n v="14250000"/>
  </r>
  <r>
    <s v="TRX091"/>
    <d v="2024-05-23T13:00:00"/>
    <x v="4"/>
    <s v="5"/>
    <x v="10"/>
    <x v="1"/>
    <s v="Mega Wati"/>
    <x v="0"/>
    <x v="2"/>
    <n v="2"/>
    <n v="4000000"/>
    <s v="Terjangkau"/>
    <n v="0"/>
    <s v="DLV-02"/>
    <x v="0"/>
    <n v="8000000"/>
    <n v="0"/>
    <n v="8000000"/>
  </r>
  <r>
    <s v="TRX092"/>
    <d v="2024-05-23T16:00:00"/>
    <x v="4"/>
    <s v="5"/>
    <x v="11"/>
    <x v="2"/>
    <s v="Nanda Putra"/>
    <x v="1"/>
    <x v="0"/>
    <n v="1"/>
    <n v="29500000"/>
    <s v="Premium"/>
    <n v="10"/>
    <s v="DLV-02"/>
    <x v="0"/>
    <n v="29500000"/>
    <n v="2950000"/>
    <n v="26550000"/>
  </r>
  <r>
    <s v="TRX093"/>
    <d v="2024-05-24T18:20:00"/>
    <x v="4"/>
    <s v="5"/>
    <x v="12"/>
    <x v="3"/>
    <s v="Putri Amelia"/>
    <x v="0"/>
    <x v="1"/>
    <n v="1"/>
    <n v="500000"/>
    <s v="Terjangkau"/>
    <n v="5"/>
    <s v="DLV-02"/>
    <x v="0"/>
    <n v="500000"/>
    <n v="25000"/>
    <n v="475000"/>
  </r>
  <r>
    <s v="TRX094"/>
    <d v="2024-05-24T20:45:00"/>
    <x v="4"/>
    <s v="5"/>
    <x v="13"/>
    <x v="4"/>
    <s v="Siti Lestari"/>
    <x v="1"/>
    <x v="0"/>
    <n v="1"/>
    <n v="9500000"/>
    <s v="Menengah"/>
    <n v="5"/>
    <s v="DLV-02"/>
    <x v="0"/>
    <n v="9500000"/>
    <n v="475000"/>
    <n v="9025000"/>
  </r>
  <r>
    <s v="TRX095"/>
    <d v="2024-05-24T14:30:00"/>
    <x v="4"/>
    <s v="5"/>
    <x v="14"/>
    <x v="0"/>
    <s v="Budi Santoso"/>
    <x v="0"/>
    <x v="2"/>
    <n v="1"/>
    <n v="12000000"/>
    <s v="Menengah"/>
    <n v="0"/>
    <s v="DLV-02"/>
    <x v="0"/>
    <n v="12000000"/>
    <n v="0"/>
    <n v="12000000"/>
  </r>
  <r>
    <s v="TRX096"/>
    <d v="2024-05-25T11:50:00"/>
    <x v="4"/>
    <s v="5"/>
    <x v="15"/>
    <x v="2"/>
    <s v="Agus Wijaya"/>
    <x v="0"/>
    <x v="1"/>
    <n v="1"/>
    <n v="35000000"/>
    <s v="Premium"/>
    <n v="10"/>
    <s v="SHP-01"/>
    <x v="1"/>
    <n v="35000000"/>
    <n v="3500000"/>
    <n v="31500000"/>
  </r>
  <r>
    <s v="TRX097"/>
    <d v="2024-05-25T09:15:00"/>
    <x v="4"/>
    <s v="5"/>
    <x v="16"/>
    <x v="1"/>
    <s v="Dewi Puspita"/>
    <x v="2"/>
    <x v="0"/>
    <n v="1"/>
    <n v="6200000"/>
    <s v="Menengah"/>
    <n v="5"/>
    <s v="DLV-02"/>
    <x v="0"/>
    <n v="6200000"/>
    <n v="310000"/>
    <n v="5890000"/>
  </r>
  <r>
    <s v="TRX098"/>
    <d v="2024-05-25T10:30:00"/>
    <x v="4"/>
    <s v="5"/>
    <x v="17"/>
    <x v="2"/>
    <s v="Eko Prasetyo"/>
    <x v="3"/>
    <x v="1"/>
    <n v="1"/>
    <n v="26000000"/>
    <s v="Premium"/>
    <n v="5"/>
    <s v="CNL-04"/>
    <x v="3"/>
    <n v="26000000"/>
    <n v="1300000"/>
    <n v="24700000"/>
  </r>
  <r>
    <s v="TRX099"/>
    <d v="2024-05-26T17:00:00"/>
    <x v="4"/>
    <s v="5"/>
    <x v="18"/>
    <x v="3"/>
    <s v="Fitri Handayani"/>
    <x v="1"/>
    <x v="2"/>
    <n v="1"/>
    <n v="5000000"/>
    <s v="Menengah"/>
    <n v="0"/>
    <s v="DLV-02"/>
    <x v="0"/>
    <n v="5000000"/>
    <n v="0"/>
    <n v="5000000"/>
  </r>
  <r>
    <s v="TRX100"/>
    <d v="2024-05-26T19:40:00"/>
    <x v="4"/>
    <s v="5"/>
    <x v="19"/>
    <x v="2"/>
    <s v="Budi Santoso"/>
    <x v="0"/>
    <x v="0"/>
    <n v="1"/>
    <n v="42000000"/>
    <s v="Premium"/>
    <n v="10"/>
    <s v="SHP-01"/>
    <x v="1"/>
    <n v="42000000"/>
    <n v="4200000"/>
    <n v="37800000"/>
  </r>
  <r>
    <s v="TRX101"/>
    <d v="2024-06-15T09:00:00"/>
    <x v="5"/>
    <s v="6"/>
    <x v="0"/>
    <x v="0"/>
    <s v="Gilang Ramadhan"/>
    <x v="2"/>
    <x v="0"/>
    <n v="1"/>
    <n v="21000000"/>
    <s v="Premium"/>
    <n v="15"/>
    <s v="DLV-02"/>
    <x v="0"/>
    <n v="21000000"/>
    <n v="3150000"/>
    <n v="17850000"/>
  </r>
  <r>
    <s v="TRX102"/>
    <d v="2024-06-15T16:00:00"/>
    <x v="5"/>
    <s v="6"/>
    <x v="1"/>
    <x v="0"/>
    <s v="Hana Yuliana"/>
    <x v="0"/>
    <x v="1"/>
    <n v="1"/>
    <n v="18500000"/>
    <s v="Premium"/>
    <n v="15"/>
    <s v="DLV-02"/>
    <x v="0"/>
    <n v="18500000"/>
    <n v="2775000"/>
    <n v="15725000"/>
  </r>
  <r>
    <s v="TRX103"/>
    <d v="2024-06-15T20:30:00"/>
    <x v="5"/>
    <s v="6"/>
    <x v="2"/>
    <x v="1"/>
    <s v="Indra Maulana"/>
    <x v="4"/>
    <x v="2"/>
    <n v="1"/>
    <n v="5500000"/>
    <s v="Menengah"/>
    <n v="0"/>
    <s v="DLV-02"/>
    <x v="0"/>
    <n v="5500000"/>
    <n v="0"/>
    <n v="5500000"/>
  </r>
  <r>
    <s v="TRX104"/>
    <d v="2024-06-16T10:00:00"/>
    <x v="5"/>
    <s v="6"/>
    <x v="3"/>
    <x v="2"/>
    <s v="Joko Susilo"/>
    <x v="0"/>
    <x v="0"/>
    <n v="1"/>
    <n v="32000000"/>
    <s v="Premium"/>
    <n v="20"/>
    <s v="SHP-01"/>
    <x v="1"/>
    <n v="32000000"/>
    <n v="6400000"/>
    <n v="25600000"/>
  </r>
  <r>
    <s v="TRX105"/>
    <d v="2024-06-16T12:45:00"/>
    <x v="5"/>
    <s v="6"/>
    <x v="4"/>
    <x v="3"/>
    <s v="Kartika Sari"/>
    <x v="5"/>
    <x v="1"/>
    <n v="1"/>
    <n v="7500000"/>
    <s v="Menengah"/>
    <n v="10"/>
    <s v="DLV-02"/>
    <x v="0"/>
    <n v="7500000"/>
    <n v="750000"/>
    <n v="6750000"/>
  </r>
  <r>
    <s v="TRX106"/>
    <d v="2024-06-16T17:30:00"/>
    <x v="5"/>
    <s v="6"/>
    <x v="5"/>
    <x v="2"/>
    <s v="Lina Marlina"/>
    <x v="2"/>
    <x v="0"/>
    <n v="1"/>
    <n v="23000000"/>
    <s v="Premium"/>
    <n v="15"/>
    <s v="DLV-02"/>
    <x v="0"/>
    <n v="23000000"/>
    <n v="3450000"/>
    <n v="19550000"/>
  </r>
  <r>
    <s v="TRX107"/>
    <d v="2024-06-17T22:00:00"/>
    <x v="5"/>
    <s v="6"/>
    <x v="6"/>
    <x v="1"/>
    <s v="Mega Wati"/>
    <x v="0"/>
    <x v="2"/>
    <n v="1"/>
    <n v="2500000"/>
    <s v="Terjangkau"/>
    <n v="0"/>
    <s v="DLV-02"/>
    <x v="0"/>
    <n v="2500000"/>
    <n v="0"/>
    <n v="2500000"/>
  </r>
  <r>
    <s v="TRX108"/>
    <d v="2024-06-17T14:30:00"/>
    <x v="5"/>
    <s v="6"/>
    <x v="7"/>
    <x v="4"/>
    <s v="Nanda Putra"/>
    <x v="1"/>
    <x v="1"/>
    <n v="1"/>
    <n v="28000000"/>
    <s v="Premium"/>
    <n v="20"/>
    <s v="SHP-01"/>
    <x v="1"/>
    <n v="28000000"/>
    <n v="5600000"/>
    <n v="22400000"/>
  </r>
  <r>
    <s v="TRX109"/>
    <d v="2024-06-17T11:30:00"/>
    <x v="5"/>
    <s v="6"/>
    <x v="8"/>
    <x v="3"/>
    <s v="Putri Amelia"/>
    <x v="0"/>
    <x v="0"/>
    <n v="1"/>
    <n v="1800000"/>
    <s v="Terjangkau"/>
    <n v="10"/>
    <s v="DLV-02"/>
    <x v="0"/>
    <n v="1800000"/>
    <n v="180000"/>
    <n v="1620000"/>
  </r>
  <r>
    <s v="TRX110"/>
    <d v="2024-06-18T19:00:00"/>
    <x v="5"/>
    <s v="6"/>
    <x v="9"/>
    <x v="0"/>
    <s v="Siti Lestari"/>
    <x v="1"/>
    <x v="1"/>
    <n v="1"/>
    <n v="15000000"/>
    <s v="Menengah"/>
    <n v="15"/>
    <s v="DLV-02"/>
    <x v="0"/>
    <n v="15000000"/>
    <n v="2250000"/>
    <n v="12750000"/>
  </r>
  <r>
    <s v="TRX111"/>
    <d v="2024-06-18T13:30:00"/>
    <x v="5"/>
    <s v="6"/>
    <x v="10"/>
    <x v="1"/>
    <s v="Budi Santoso"/>
    <x v="0"/>
    <x v="2"/>
    <n v="1"/>
    <n v="4000000"/>
    <s v="Terjangkau"/>
    <n v="0"/>
    <s v="DLV-02"/>
    <x v="0"/>
    <n v="4000000"/>
    <n v="0"/>
    <n v="4000000"/>
  </r>
  <r>
    <s v="TRX112"/>
    <d v="2024-06-18T16:30:00"/>
    <x v="5"/>
    <s v="6"/>
    <x v="11"/>
    <x v="2"/>
    <s v="Agus Wijaya"/>
    <x v="0"/>
    <x v="0"/>
    <n v="1"/>
    <n v="29500000"/>
    <s v="Premium"/>
    <n v="20"/>
    <s v="RTN-03"/>
    <x v="2"/>
    <n v="29500000"/>
    <n v="5900000"/>
    <n v="23600000"/>
  </r>
  <r>
    <s v="TRX113"/>
    <d v="2024-06-19T18:50:00"/>
    <x v="5"/>
    <s v="6"/>
    <x v="12"/>
    <x v="3"/>
    <s v="Dewi Puspita"/>
    <x v="2"/>
    <x v="1"/>
    <n v="2"/>
    <n v="500000"/>
    <s v="Terjangkau"/>
    <n v="10"/>
    <s v="DLV-02"/>
    <x v="0"/>
    <n v="1000000"/>
    <n v="50000"/>
    <n v="950000"/>
  </r>
  <r>
    <s v="TRX114"/>
    <d v="2024-06-19T21:15:00"/>
    <x v="5"/>
    <s v="6"/>
    <x v="13"/>
    <x v="4"/>
    <s v="Eko Prasetyo"/>
    <x v="3"/>
    <x v="0"/>
    <n v="1"/>
    <n v="9500000"/>
    <s v="Menengah"/>
    <n v="15"/>
    <s v="DLV-02"/>
    <x v="0"/>
    <n v="9500000"/>
    <n v="1425000"/>
    <n v="8075000"/>
  </r>
  <r>
    <s v="TRX115"/>
    <d v="2024-06-19T15:00:00"/>
    <x v="5"/>
    <s v="6"/>
    <x v="14"/>
    <x v="0"/>
    <s v="Fitri Handayani"/>
    <x v="1"/>
    <x v="2"/>
    <n v="1"/>
    <n v="12000000"/>
    <s v="Menengah"/>
    <n v="0"/>
    <s v="DLV-02"/>
    <x v="0"/>
    <n v="12000000"/>
    <n v="0"/>
    <n v="12000000"/>
  </r>
  <r>
    <s v="TRX116"/>
    <d v="2024-06-20T12:20:00"/>
    <x v="5"/>
    <s v="6"/>
    <x v="15"/>
    <x v="2"/>
    <s v="Gilang Ramadhan"/>
    <x v="2"/>
    <x v="1"/>
    <n v="1"/>
    <n v="35000000"/>
    <s v="Premium"/>
    <n v="20"/>
    <s v="SHP-01"/>
    <x v="1"/>
    <n v="35000000"/>
    <n v="7000000"/>
    <n v="28000000"/>
  </r>
  <r>
    <s v="TRX117"/>
    <d v="2024-06-20T09:45:00"/>
    <x v="5"/>
    <s v="6"/>
    <x v="16"/>
    <x v="1"/>
    <s v="Hana Yuliana"/>
    <x v="0"/>
    <x v="0"/>
    <n v="1"/>
    <n v="6200000"/>
    <s v="Menengah"/>
    <n v="10"/>
    <s v="DLV-02"/>
    <x v="0"/>
    <n v="6200000"/>
    <n v="620000"/>
    <n v="5580000"/>
  </r>
  <r>
    <s v="TRX118"/>
    <d v="2024-06-20T11:00:00"/>
    <x v="5"/>
    <s v="6"/>
    <x v="17"/>
    <x v="2"/>
    <s v="Indra Maulana"/>
    <x v="4"/>
    <x v="1"/>
    <n v="1"/>
    <n v="26000000"/>
    <s v="Premium"/>
    <n v="15"/>
    <s v="DLV-02"/>
    <x v="0"/>
    <n v="26000000"/>
    <n v="3900000"/>
    <n v="22100000"/>
  </r>
  <r>
    <s v="TRX119"/>
    <d v="2024-06-21T17:30:00"/>
    <x v="5"/>
    <s v="6"/>
    <x v="18"/>
    <x v="3"/>
    <s v="Joko Susilo"/>
    <x v="0"/>
    <x v="2"/>
    <n v="1"/>
    <n v="5000000"/>
    <s v="Menengah"/>
    <n v="0"/>
    <s v="CNL-04"/>
    <x v="3"/>
    <n v="5000000"/>
    <n v="0"/>
    <n v="5000000"/>
  </r>
  <r>
    <s v="TRX120"/>
    <d v="2024-06-21T20:10:00"/>
    <x v="5"/>
    <s v="6"/>
    <x v="19"/>
    <x v="2"/>
    <s v="Budi Santoso"/>
    <x v="0"/>
    <x v="0"/>
    <n v="1"/>
    <n v="42000000"/>
    <s v="Premium"/>
    <n v="20"/>
    <s v="SHP-01"/>
    <x v="1"/>
    <n v="42000000"/>
    <n v="8400000"/>
    <n v="33600000"/>
  </r>
  <r>
    <s v="TRX121"/>
    <d v="2024-07-05T09:00:00"/>
    <x v="6"/>
    <s v="7"/>
    <x v="0"/>
    <x v="0"/>
    <s v="Kartika Sari"/>
    <x v="5"/>
    <x v="0"/>
    <n v="1"/>
    <n v="21000000"/>
    <s v="Premium"/>
    <n v="5"/>
    <s v="DLV-02"/>
    <x v="0"/>
    <n v="21000000"/>
    <n v="1050000"/>
    <n v="19950000"/>
  </r>
  <r>
    <s v="TRX122"/>
    <d v="2024-07-05T16:00:00"/>
    <x v="6"/>
    <s v="7"/>
    <x v="1"/>
    <x v="0"/>
    <s v="Lina Marlina"/>
    <x v="2"/>
    <x v="1"/>
    <n v="1"/>
    <n v="18500000"/>
    <s v="Premium"/>
    <n v="5"/>
    <s v="DLV-02"/>
    <x v="0"/>
    <n v="18500000"/>
    <n v="925000"/>
    <n v="17575000"/>
  </r>
  <r>
    <s v="TRX123"/>
    <d v="2024-07-05T20:30:00"/>
    <x v="6"/>
    <s v="7"/>
    <x v="2"/>
    <x v="1"/>
    <s v="Mega Wati"/>
    <x v="0"/>
    <x v="2"/>
    <n v="1"/>
    <n v="5500000"/>
    <s v="Menengah"/>
    <n v="0"/>
    <s v="DLV-02"/>
    <x v="0"/>
    <n v="5500000"/>
    <n v="0"/>
    <n v="5500000"/>
  </r>
  <r>
    <s v="TRX124"/>
    <d v="2024-07-06T10:00:00"/>
    <x v="6"/>
    <s v="7"/>
    <x v="3"/>
    <x v="2"/>
    <s v="Nanda Putra"/>
    <x v="1"/>
    <x v="0"/>
    <n v="1"/>
    <n v="32000000"/>
    <s v="Premium"/>
    <n v="10"/>
    <s v="SHP-01"/>
    <x v="1"/>
    <n v="32000000"/>
    <n v="3200000"/>
    <n v="28800000"/>
  </r>
  <r>
    <s v="TRX125"/>
    <d v="2024-07-06T12:45:00"/>
    <x v="6"/>
    <s v="7"/>
    <x v="4"/>
    <x v="3"/>
    <s v="Putri Amelia"/>
    <x v="0"/>
    <x v="1"/>
    <n v="1"/>
    <n v="7500000"/>
    <s v="Menengah"/>
    <n v="5"/>
    <s v="DLV-02"/>
    <x v="0"/>
    <n v="7500000"/>
    <n v="375000"/>
    <n v="7125000"/>
  </r>
  <r>
    <s v="TRX126"/>
    <d v="2024-07-06T17:30:00"/>
    <x v="6"/>
    <s v="7"/>
    <x v="5"/>
    <x v="2"/>
    <s v="Siti Lestari"/>
    <x v="1"/>
    <x v="0"/>
    <n v="1"/>
    <n v="23000000"/>
    <s v="Premium"/>
    <n v="10"/>
    <s v="DLV-02"/>
    <x v="0"/>
    <n v="23000000"/>
    <n v="2300000"/>
    <n v="20700000"/>
  </r>
  <r>
    <s v="TRX127"/>
    <d v="2024-07-07T22:00:00"/>
    <x v="6"/>
    <s v="7"/>
    <x v="6"/>
    <x v="1"/>
    <s v="Budi Santoso"/>
    <x v="0"/>
    <x v="2"/>
    <n v="1"/>
    <n v="2500000"/>
    <s v="Terjangkau"/>
    <n v="0"/>
    <s v="DLV-02"/>
    <x v="0"/>
    <n v="2500000"/>
    <n v="0"/>
    <n v="2500000"/>
  </r>
  <r>
    <s v="TRX128"/>
    <d v="2024-07-07T14:30:00"/>
    <x v="6"/>
    <s v="7"/>
    <x v="7"/>
    <x v="4"/>
    <s v="Agus Wijaya"/>
    <x v="0"/>
    <x v="1"/>
    <n v="1"/>
    <n v="28000000"/>
    <s v="Premium"/>
    <n v="10"/>
    <s v="SHP-01"/>
    <x v="1"/>
    <n v="28000000"/>
    <n v="2800000"/>
    <n v="25200000"/>
  </r>
  <r>
    <s v="TRX129"/>
    <d v="2024-07-07T11:30:00"/>
    <x v="6"/>
    <s v="7"/>
    <x v="8"/>
    <x v="3"/>
    <s v="Dewi Puspita"/>
    <x v="2"/>
    <x v="0"/>
    <n v="1"/>
    <n v="1800000"/>
    <s v="Terjangkau"/>
    <n v="5"/>
    <s v="DLV-02"/>
    <x v="0"/>
    <n v="1800000"/>
    <n v="90000"/>
    <n v="1710000"/>
  </r>
  <r>
    <s v="TRX130"/>
    <d v="2024-07-08T19:00:00"/>
    <x v="6"/>
    <s v="7"/>
    <x v="9"/>
    <x v="0"/>
    <s v="Eko Prasetyo"/>
    <x v="3"/>
    <x v="1"/>
    <n v="1"/>
    <n v="15000000"/>
    <s v="Menengah"/>
    <n v="5"/>
    <s v="DLV-02"/>
    <x v="0"/>
    <n v="15000000"/>
    <n v="750000"/>
    <n v="14250000"/>
  </r>
  <r>
    <s v="TRX131"/>
    <d v="2024-07-08T13:30:00"/>
    <x v="6"/>
    <s v="7"/>
    <x v="10"/>
    <x v="1"/>
    <s v="Fitri Handayani"/>
    <x v="1"/>
    <x v="2"/>
    <n v="1"/>
    <n v="4000000"/>
    <s v="Terjangkau"/>
    <n v="0"/>
    <s v="RTN-03"/>
    <x v="2"/>
    <n v="4000000"/>
    <n v="0"/>
    <n v="4000000"/>
  </r>
  <r>
    <s v="TRX132"/>
    <d v="2024-07-08T16:30:00"/>
    <x v="6"/>
    <s v="7"/>
    <x v="11"/>
    <x v="2"/>
    <s v="Gilang Ramadhan"/>
    <x v="2"/>
    <x v="0"/>
    <n v="1"/>
    <n v="29500000"/>
    <s v="Premium"/>
    <n v="10"/>
    <s v="DLV-02"/>
    <x v="0"/>
    <n v="29500000"/>
    <n v="2950000"/>
    <n v="26550000"/>
  </r>
  <r>
    <s v="TRX133"/>
    <d v="2024-07-09T18:50:00"/>
    <x v="6"/>
    <s v="7"/>
    <x v="12"/>
    <x v="3"/>
    <s v="Hana Yuliana"/>
    <x v="0"/>
    <x v="1"/>
    <n v="1"/>
    <n v="500000"/>
    <s v="Terjangkau"/>
    <n v="5"/>
    <s v="DLV-02"/>
    <x v="0"/>
    <n v="500000"/>
    <n v="25000"/>
    <n v="475000"/>
  </r>
  <r>
    <s v="TRX134"/>
    <d v="2024-07-09T21:15:00"/>
    <x v="6"/>
    <s v="7"/>
    <x v="13"/>
    <x v="4"/>
    <s v="Indra Maulana"/>
    <x v="4"/>
    <x v="0"/>
    <n v="1"/>
    <n v="9500000"/>
    <s v="Menengah"/>
    <n v="5"/>
    <s v="DLV-02"/>
    <x v="0"/>
    <n v="9500000"/>
    <n v="475000"/>
    <n v="9025000"/>
  </r>
  <r>
    <s v="TRX135"/>
    <d v="2024-07-09T15:00:00"/>
    <x v="6"/>
    <s v="7"/>
    <x v="14"/>
    <x v="0"/>
    <s v="Joko Susilo"/>
    <x v="0"/>
    <x v="2"/>
    <n v="1"/>
    <n v="12000000"/>
    <s v="Menengah"/>
    <n v="0"/>
    <s v="DLV-02"/>
    <x v="0"/>
    <n v="12000000"/>
    <n v="0"/>
    <n v="12000000"/>
  </r>
  <r>
    <s v="TRX136"/>
    <d v="2024-07-10T12:20:00"/>
    <x v="6"/>
    <s v="7"/>
    <x v="15"/>
    <x v="2"/>
    <s v="Kartika Sari"/>
    <x v="5"/>
    <x v="1"/>
    <n v="1"/>
    <n v="35000000"/>
    <s v="Premium"/>
    <n v="10"/>
    <s v="SHP-01"/>
    <x v="1"/>
    <n v="35000000"/>
    <n v="3500000"/>
    <n v="31500000"/>
  </r>
  <r>
    <s v="TRX137"/>
    <d v="2024-07-10T09:45:00"/>
    <x v="6"/>
    <s v="7"/>
    <x v="16"/>
    <x v="1"/>
    <s v="Lina Marlina"/>
    <x v="2"/>
    <x v="0"/>
    <n v="1"/>
    <n v="6200000"/>
    <s v="Menengah"/>
    <n v="5"/>
    <s v="DLV-02"/>
    <x v="0"/>
    <n v="6200000"/>
    <n v="310000"/>
    <n v="5890000"/>
  </r>
  <r>
    <s v="TRX138"/>
    <d v="2024-07-10T11:00:00"/>
    <x v="6"/>
    <s v="7"/>
    <x v="17"/>
    <x v="2"/>
    <s v="Mega Wati"/>
    <x v="0"/>
    <x v="1"/>
    <n v="1"/>
    <n v="26000000"/>
    <s v="Premium"/>
    <n v="5"/>
    <s v="DLV-02"/>
    <x v="0"/>
    <n v="26000000"/>
    <n v="1300000"/>
    <n v="24700000"/>
  </r>
  <r>
    <s v="TRX139"/>
    <d v="2024-07-11T17:30:00"/>
    <x v="6"/>
    <s v="7"/>
    <x v="18"/>
    <x v="3"/>
    <s v="Nanda Putra"/>
    <x v="1"/>
    <x v="2"/>
    <n v="1"/>
    <n v="5000000"/>
    <s v="Menengah"/>
    <n v="0"/>
    <s v="DLV-02"/>
    <x v="0"/>
    <n v="5000000"/>
    <n v="0"/>
    <n v="5000000"/>
  </r>
  <r>
    <s v="TRX140"/>
    <d v="2024-07-11T20:10:00"/>
    <x v="6"/>
    <s v="7"/>
    <x v="19"/>
    <x v="2"/>
    <s v="Budi Santoso"/>
    <x v="0"/>
    <x v="0"/>
    <n v="1"/>
    <n v="42000000"/>
    <s v="Premium"/>
    <n v="10"/>
    <s v="SHP-01"/>
    <x v="1"/>
    <n v="42000000"/>
    <n v="4200000"/>
    <n v="37800000"/>
  </r>
  <r>
    <s v="TRX141"/>
    <d v="2024-08-01T10:00:00"/>
    <x v="7"/>
    <s v="8"/>
    <x v="0"/>
    <x v="0"/>
    <s v="Putri Amelia"/>
    <x v="0"/>
    <x v="0"/>
    <n v="1"/>
    <n v="21000000"/>
    <s v="Premium"/>
    <n v="15"/>
    <s v="DLV-02"/>
    <x v="0"/>
    <n v="21000000"/>
    <n v="3150000"/>
    <n v="17850000"/>
  </r>
  <r>
    <s v="TRX142"/>
    <d v="2024-08-01T16:30:00"/>
    <x v="7"/>
    <s v="8"/>
    <x v="1"/>
    <x v="0"/>
    <s v="Siti Lestari"/>
    <x v="1"/>
    <x v="1"/>
    <n v="1"/>
    <n v="18500000"/>
    <s v="Premium"/>
    <n v="15"/>
    <s v="DLV-02"/>
    <x v="0"/>
    <n v="18500000"/>
    <n v="2775000"/>
    <n v="15725000"/>
  </r>
  <r>
    <s v="TRX143"/>
    <d v="2024-08-01T21:00:00"/>
    <x v="7"/>
    <s v="8"/>
    <x v="2"/>
    <x v="1"/>
    <s v="Budi Santoso"/>
    <x v="0"/>
    <x v="2"/>
    <n v="1"/>
    <n v="5500000"/>
    <s v="Menengah"/>
    <n v="0"/>
    <s v="CNL-04"/>
    <x v="3"/>
    <n v="5500000"/>
    <n v="0"/>
    <n v="5500000"/>
  </r>
  <r>
    <s v="TRX144"/>
    <d v="2024-08-02T10:30:00"/>
    <x v="7"/>
    <s v="8"/>
    <x v="3"/>
    <x v="2"/>
    <s v="Agus Wijaya"/>
    <x v="0"/>
    <x v="0"/>
    <n v="1"/>
    <n v="32000000"/>
    <s v="Premium"/>
    <n v="20"/>
    <s v="SHP-01"/>
    <x v="1"/>
    <n v="32000000"/>
    <n v="6400000"/>
    <n v="25600000"/>
  </r>
  <r>
    <s v="TRX145"/>
    <d v="2024-08-02T13:15:00"/>
    <x v="7"/>
    <s v="8"/>
    <x v="4"/>
    <x v="3"/>
    <s v="Dewi Puspita"/>
    <x v="2"/>
    <x v="1"/>
    <n v="1"/>
    <n v="7500000"/>
    <s v="Menengah"/>
    <n v="10"/>
    <s v="DLV-02"/>
    <x v="0"/>
    <n v="7500000"/>
    <n v="750000"/>
    <n v="6750000"/>
  </r>
  <r>
    <s v="TRX146"/>
    <d v="2024-08-02T18:00:00"/>
    <x v="7"/>
    <s v="8"/>
    <x v="5"/>
    <x v="2"/>
    <s v="Eko Prasetyo"/>
    <x v="3"/>
    <x v="0"/>
    <n v="1"/>
    <n v="23000000"/>
    <s v="Premium"/>
    <n v="15"/>
    <s v="DLV-02"/>
    <x v="0"/>
    <n v="23000000"/>
    <n v="3450000"/>
    <n v="19550000"/>
  </r>
  <r>
    <s v="TRX147"/>
    <d v="2024-08-03T22:30:00"/>
    <x v="7"/>
    <s v="8"/>
    <x v="6"/>
    <x v="1"/>
    <s v="Fitri Handayani"/>
    <x v="1"/>
    <x v="2"/>
    <n v="1"/>
    <n v="2500000"/>
    <s v="Terjangkau"/>
    <n v="0"/>
    <s v="DLV-02"/>
    <x v="0"/>
    <n v="2500000"/>
    <n v="0"/>
    <n v="2500000"/>
  </r>
  <r>
    <s v="TRX148"/>
    <d v="2024-08-03T15:00:00"/>
    <x v="7"/>
    <s v="8"/>
    <x v="7"/>
    <x v="4"/>
    <s v="Gilang Ramadhan"/>
    <x v="2"/>
    <x v="1"/>
    <n v="1"/>
    <n v="28000000"/>
    <s v="Premium"/>
    <n v="20"/>
    <s v="SHP-01"/>
    <x v="1"/>
    <n v="28000000"/>
    <n v="5600000"/>
    <n v="22400000"/>
  </r>
  <r>
    <s v="TRX149"/>
    <d v="2024-08-03T12:00:00"/>
    <x v="7"/>
    <s v="8"/>
    <x v="8"/>
    <x v="3"/>
    <s v="Hana Yuliana"/>
    <x v="0"/>
    <x v="0"/>
    <n v="1"/>
    <n v="1800000"/>
    <s v="Terjangkau"/>
    <n v="10"/>
    <s v="DLV-02"/>
    <x v="0"/>
    <n v="1800000"/>
    <n v="180000"/>
    <n v="1620000"/>
  </r>
  <r>
    <s v="TRX150"/>
    <d v="2024-08-04T19:30:00"/>
    <x v="7"/>
    <s v="8"/>
    <x v="9"/>
    <x v="0"/>
    <s v="Indra Maulana"/>
    <x v="4"/>
    <x v="1"/>
    <n v="1"/>
    <n v="15000000"/>
    <s v="Menengah"/>
    <n v="15"/>
    <s v="DLV-02"/>
    <x v="0"/>
    <n v="15000000"/>
    <n v="2250000"/>
    <n v="12750000"/>
  </r>
  <r>
    <s v="TRX151"/>
    <d v="2024-08-04T14:00:00"/>
    <x v="7"/>
    <s v="8"/>
    <x v="10"/>
    <x v="1"/>
    <s v="Joko Susilo"/>
    <x v="0"/>
    <x v="2"/>
    <n v="1"/>
    <n v="4000000"/>
    <s v="Terjangkau"/>
    <n v="0"/>
    <s v="DLV-02"/>
    <x v="0"/>
    <n v="4000000"/>
    <n v="0"/>
    <n v="4000000"/>
  </r>
  <r>
    <s v="TRX152"/>
    <d v="2024-08-04T17:00:00"/>
    <x v="7"/>
    <s v="8"/>
    <x v="11"/>
    <x v="2"/>
    <s v="Kartika Sari"/>
    <x v="5"/>
    <x v="0"/>
    <n v="1"/>
    <n v="29500000"/>
    <s v="Premium"/>
    <n v="20"/>
    <s v="DLV-02"/>
    <x v="0"/>
    <n v="29500000"/>
    <n v="5900000"/>
    <n v="23600000"/>
  </r>
  <r>
    <s v="TRX153"/>
    <d v="2024-08-05T19:20:00"/>
    <x v="7"/>
    <s v="8"/>
    <x v="12"/>
    <x v="3"/>
    <s v="Lina Marlina"/>
    <x v="2"/>
    <x v="1"/>
    <n v="3"/>
    <n v="500000"/>
    <s v="Terjangkau"/>
    <n v="10"/>
    <s v="DLV-02"/>
    <x v="0"/>
    <n v="1500000"/>
    <n v="50000"/>
    <n v="1450000"/>
  </r>
  <r>
    <s v="TRX154"/>
    <d v="2024-08-05T21:45:00"/>
    <x v="7"/>
    <s v="8"/>
    <x v="13"/>
    <x v="4"/>
    <s v="Mega Wati"/>
    <x v="0"/>
    <x v="0"/>
    <n v="1"/>
    <n v="9500000"/>
    <s v="Menengah"/>
    <n v="15"/>
    <s v="DLV-02"/>
    <x v="0"/>
    <n v="9500000"/>
    <n v="1425000"/>
    <n v="8075000"/>
  </r>
  <r>
    <s v="TRX155"/>
    <d v="2024-08-05T15:30:00"/>
    <x v="7"/>
    <s v="8"/>
    <x v="14"/>
    <x v="0"/>
    <s v="Nanda Putra"/>
    <x v="1"/>
    <x v="2"/>
    <n v="1"/>
    <n v="12000000"/>
    <s v="Menengah"/>
    <n v="0"/>
    <s v="DLV-02"/>
    <x v="0"/>
    <n v="12000000"/>
    <n v="0"/>
    <n v="12000000"/>
  </r>
  <r>
    <s v="TRX156"/>
    <d v="2024-08-06T12:50:00"/>
    <x v="7"/>
    <s v="8"/>
    <x v="15"/>
    <x v="2"/>
    <s v="Siti Lestari"/>
    <x v="1"/>
    <x v="1"/>
    <n v="1"/>
    <n v="35000000"/>
    <s v="Premium"/>
    <n v="20"/>
    <s v="SHP-01"/>
    <x v="1"/>
    <n v="35000000"/>
    <n v="7000000"/>
    <n v="28000000"/>
  </r>
  <r>
    <s v="TRX157"/>
    <d v="2024-08-06T10:15:00"/>
    <x v="7"/>
    <s v="8"/>
    <x v="16"/>
    <x v="1"/>
    <s v="Putri Amelia"/>
    <x v="0"/>
    <x v="0"/>
    <n v="1"/>
    <n v="6200000"/>
    <s v="Menengah"/>
    <n v="10"/>
    <s v="RTN-03"/>
    <x v="2"/>
    <n v="6200000"/>
    <n v="620000"/>
    <n v="5580000"/>
  </r>
  <r>
    <s v="TRX158"/>
    <d v="2024-08-06T11:30:00"/>
    <x v="7"/>
    <s v="8"/>
    <x v="17"/>
    <x v="2"/>
    <s v="Budi Santoso"/>
    <x v="0"/>
    <x v="1"/>
    <n v="1"/>
    <n v="26000000"/>
    <s v="Premium"/>
    <n v="15"/>
    <s v="DLV-02"/>
    <x v="0"/>
    <n v="26000000"/>
    <n v="3900000"/>
    <n v="22100000"/>
  </r>
  <r>
    <s v="TRX159"/>
    <d v="2024-08-07T18:00:00"/>
    <x v="7"/>
    <s v="8"/>
    <x v="18"/>
    <x v="3"/>
    <s v="Agus Wijaya"/>
    <x v="0"/>
    <x v="2"/>
    <n v="1"/>
    <n v="5000000"/>
    <s v="Menengah"/>
    <n v="0"/>
    <s v="DLV-02"/>
    <x v="0"/>
    <n v="5000000"/>
    <n v="0"/>
    <n v="5000000"/>
  </r>
  <r>
    <s v="TRX160"/>
    <d v="2024-08-07T20:40:00"/>
    <x v="7"/>
    <s v="8"/>
    <x v="19"/>
    <x v="2"/>
    <s v="Budi Santoso"/>
    <x v="0"/>
    <x v="0"/>
    <n v="1"/>
    <n v="42000000"/>
    <s v="Premium"/>
    <n v="20"/>
    <s v="SHP-01"/>
    <x v="1"/>
    <n v="42000000"/>
    <n v="8400000"/>
    <n v="33600000"/>
  </r>
  <r>
    <s v="TRX161"/>
    <d v="2024-09-11T08:30:00"/>
    <x v="8"/>
    <s v="9"/>
    <x v="0"/>
    <x v="0"/>
    <s v="Dewi Puspita"/>
    <x v="2"/>
    <x v="0"/>
    <n v="1"/>
    <n v="21000000"/>
    <s v="Premium"/>
    <n v="5"/>
    <s v="DLV-02"/>
    <x v="0"/>
    <n v="21000000"/>
    <n v="1050000"/>
    <n v="19950000"/>
  </r>
  <r>
    <s v="TRX162"/>
    <d v="2024-09-11T15:00:00"/>
    <x v="8"/>
    <s v="9"/>
    <x v="1"/>
    <x v="0"/>
    <s v="Eko Prasetyo"/>
    <x v="3"/>
    <x v="1"/>
    <n v="1"/>
    <n v="18500000"/>
    <s v="Premium"/>
    <n v="5"/>
    <s v="DLV-02"/>
    <x v="0"/>
    <n v="18500000"/>
    <n v="925000"/>
    <n v="17575000"/>
  </r>
  <r>
    <s v="TRX163"/>
    <d v="2024-09-11T19:30:00"/>
    <x v="8"/>
    <s v="9"/>
    <x v="2"/>
    <x v="1"/>
    <s v="Fitri Handayani"/>
    <x v="1"/>
    <x v="2"/>
    <n v="1"/>
    <n v="5500000"/>
    <s v="Menengah"/>
    <n v="0"/>
    <s v="DLV-02"/>
    <x v="0"/>
    <n v="5500000"/>
    <n v="0"/>
    <n v="5500000"/>
  </r>
  <r>
    <s v="TRX164"/>
    <d v="2024-09-12T10:00:00"/>
    <x v="8"/>
    <s v="9"/>
    <x v="3"/>
    <x v="2"/>
    <s v="Gilang Ramadhan"/>
    <x v="2"/>
    <x v="0"/>
    <n v="1"/>
    <n v="32000000"/>
    <s v="Premium"/>
    <n v="10"/>
    <s v="SHP-01"/>
    <x v="1"/>
    <n v="32000000"/>
    <n v="3200000"/>
    <n v="28800000"/>
  </r>
  <r>
    <s v="TRX165"/>
    <d v="2024-09-12T12:30:00"/>
    <x v="8"/>
    <s v="9"/>
    <x v="4"/>
    <x v="3"/>
    <s v="Hana Yuliana"/>
    <x v="0"/>
    <x v="1"/>
    <n v="1"/>
    <n v="7500000"/>
    <s v="Menengah"/>
    <n v="5"/>
    <s v="DLV-02"/>
    <x v="0"/>
    <n v="7500000"/>
    <n v="375000"/>
    <n v="7125000"/>
  </r>
  <r>
    <s v="TRX166"/>
    <d v="2024-09-12T17:00:00"/>
    <x v="8"/>
    <s v="9"/>
    <x v="5"/>
    <x v="2"/>
    <s v="Indra Maulana"/>
    <x v="4"/>
    <x v="0"/>
    <n v="1"/>
    <n v="23000000"/>
    <s v="Premium"/>
    <n v="10"/>
    <s v="DLV-02"/>
    <x v="0"/>
    <n v="23000000"/>
    <n v="2300000"/>
    <n v="20700000"/>
  </r>
  <r>
    <s v="TRX167"/>
    <d v="2024-09-13T21:30:00"/>
    <x v="8"/>
    <s v="9"/>
    <x v="6"/>
    <x v="1"/>
    <s v="Joko Susilo"/>
    <x v="0"/>
    <x v="2"/>
    <n v="1"/>
    <n v="2500000"/>
    <s v="Terjangkau"/>
    <n v="0"/>
    <s v="DLV-02"/>
    <x v="0"/>
    <n v="2500000"/>
    <n v="0"/>
    <n v="2500000"/>
  </r>
  <r>
    <s v="TRX168"/>
    <d v="2024-09-13T14:00:00"/>
    <x v="8"/>
    <s v="9"/>
    <x v="7"/>
    <x v="4"/>
    <s v="Kartika Sari"/>
    <x v="5"/>
    <x v="1"/>
    <n v="1"/>
    <n v="28000000"/>
    <s v="Premium"/>
    <n v="10"/>
    <s v="SHP-01"/>
    <x v="1"/>
    <n v="28000000"/>
    <n v="2800000"/>
    <n v="25200000"/>
  </r>
  <r>
    <s v="TRX169"/>
    <d v="2024-09-13T11:00:00"/>
    <x v="8"/>
    <s v="9"/>
    <x v="8"/>
    <x v="3"/>
    <s v="Lina Marlina"/>
    <x v="2"/>
    <x v="0"/>
    <n v="1"/>
    <n v="1800000"/>
    <s v="Terjangkau"/>
    <n v="5"/>
    <s v="DLV-02"/>
    <x v="0"/>
    <n v="1800000"/>
    <n v="90000"/>
    <n v="1710000"/>
  </r>
  <r>
    <s v="TRX170"/>
    <d v="2024-09-14T18:30:00"/>
    <x v="8"/>
    <s v="9"/>
    <x v="9"/>
    <x v="0"/>
    <s v="Mega Wati"/>
    <x v="0"/>
    <x v="1"/>
    <n v="1"/>
    <n v="15000000"/>
    <s v="Menengah"/>
    <n v="5"/>
    <s v="DLV-02"/>
    <x v="0"/>
    <n v="15000000"/>
    <n v="750000"/>
    <n v="14250000"/>
  </r>
  <r>
    <s v="TRX171"/>
    <d v="2024-09-14T13:00:00"/>
    <x v="8"/>
    <s v="9"/>
    <x v="10"/>
    <x v="1"/>
    <s v="Nanda Putra"/>
    <x v="1"/>
    <x v="2"/>
    <n v="1"/>
    <n v="4000000"/>
    <s v="Terjangkau"/>
    <n v="0"/>
    <s v="DLV-02"/>
    <x v="0"/>
    <n v="4000000"/>
    <n v="0"/>
    <n v="4000000"/>
  </r>
  <r>
    <s v="TRX172"/>
    <d v="2024-09-14T16:00:00"/>
    <x v="8"/>
    <s v="9"/>
    <x v="11"/>
    <x v="2"/>
    <s v="Putri Amelia"/>
    <x v="0"/>
    <x v="0"/>
    <n v="1"/>
    <n v="29500000"/>
    <s v="Premium"/>
    <n v="10"/>
    <s v="DLV-02"/>
    <x v="0"/>
    <n v="29500000"/>
    <n v="2950000"/>
    <n v="26550000"/>
  </r>
  <r>
    <s v="TRX173"/>
    <d v="2024-09-15T18:20:00"/>
    <x v="8"/>
    <s v="9"/>
    <x v="12"/>
    <x v="3"/>
    <s v="Siti Lestari"/>
    <x v="1"/>
    <x v="1"/>
    <n v="1"/>
    <n v="500000"/>
    <s v="Terjangkau"/>
    <n v="5"/>
    <s v="CNL-04"/>
    <x v="3"/>
    <n v="500000"/>
    <n v="25000"/>
    <n v="475000"/>
  </r>
  <r>
    <s v="TRX174"/>
    <d v="2024-09-15T20:45:00"/>
    <x v="8"/>
    <s v="9"/>
    <x v="13"/>
    <x v="4"/>
    <s v="Budi Santoso"/>
    <x v="0"/>
    <x v="0"/>
    <n v="1"/>
    <n v="9500000"/>
    <s v="Menengah"/>
    <n v="5"/>
    <s v="DLV-02"/>
    <x v="0"/>
    <n v="9500000"/>
    <n v="475000"/>
    <n v="9025000"/>
  </r>
  <r>
    <s v="TRX175"/>
    <d v="2024-09-15T14:30:00"/>
    <x v="8"/>
    <s v="9"/>
    <x v="14"/>
    <x v="0"/>
    <s v="Agus Wijaya"/>
    <x v="0"/>
    <x v="2"/>
    <n v="1"/>
    <n v="12000000"/>
    <s v="Menengah"/>
    <n v="0"/>
    <s v="DLV-02"/>
    <x v="0"/>
    <n v="12000000"/>
    <n v="0"/>
    <n v="12000000"/>
  </r>
  <r>
    <s v="TRX176"/>
    <d v="2024-09-16T11:50:00"/>
    <x v="8"/>
    <s v="9"/>
    <x v="15"/>
    <x v="2"/>
    <s v="Dewi Puspita"/>
    <x v="2"/>
    <x v="1"/>
    <n v="1"/>
    <n v="35000000"/>
    <s v="Premium"/>
    <n v="10"/>
    <s v="SHP-01"/>
    <x v="1"/>
    <n v="35000000"/>
    <n v="3500000"/>
    <n v="31500000"/>
  </r>
  <r>
    <s v="TRX177"/>
    <d v="2024-09-16T09:15:00"/>
    <x v="8"/>
    <s v="9"/>
    <x v="16"/>
    <x v="1"/>
    <s v="Eko Prasetyo"/>
    <x v="3"/>
    <x v="0"/>
    <n v="1"/>
    <n v="6200000"/>
    <s v="Menengah"/>
    <n v="5"/>
    <s v="DLV-02"/>
    <x v="0"/>
    <n v="6200000"/>
    <n v="310000"/>
    <n v="5890000"/>
  </r>
  <r>
    <s v="TRX178"/>
    <d v="2024-09-16T10:30:00"/>
    <x v="8"/>
    <s v="9"/>
    <x v="17"/>
    <x v="2"/>
    <s v="Fitri Handayani"/>
    <x v="1"/>
    <x v="1"/>
    <n v="1"/>
    <n v="26000000"/>
    <s v="Premium"/>
    <n v="5"/>
    <s v="DLV-02"/>
    <x v="0"/>
    <n v="26000000"/>
    <n v="1300000"/>
    <n v="24700000"/>
  </r>
  <r>
    <s v="TRX179"/>
    <d v="2024-09-17T17:00:00"/>
    <x v="8"/>
    <s v="9"/>
    <x v="18"/>
    <x v="3"/>
    <s v="Gilang Ramadhan"/>
    <x v="2"/>
    <x v="2"/>
    <n v="1"/>
    <n v="5000000"/>
    <s v="Menengah"/>
    <n v="0"/>
    <s v="RTN-03"/>
    <x v="2"/>
    <n v="5000000"/>
    <n v="0"/>
    <n v="5000000"/>
  </r>
  <r>
    <s v="TRX180"/>
    <d v="2024-09-17T19:40:00"/>
    <x v="8"/>
    <s v="9"/>
    <x v="19"/>
    <x v="2"/>
    <s v="Budi Santoso"/>
    <x v="0"/>
    <x v="0"/>
    <n v="1"/>
    <n v="42000000"/>
    <s v="Premium"/>
    <n v="10"/>
    <s v="SHP-01"/>
    <x v="1"/>
    <n v="42000000"/>
    <n v="4200000"/>
    <n v="37800000"/>
  </r>
  <r>
    <s v="TRX181"/>
    <d v="2024-10-25T09:00:00"/>
    <x v="9"/>
    <s v="10"/>
    <x v="0"/>
    <x v="0"/>
    <s v="Hana Yuliana"/>
    <x v="0"/>
    <x v="0"/>
    <n v="1"/>
    <n v="21000000"/>
    <s v="Premium"/>
    <n v="15"/>
    <s v="DLV-02"/>
    <x v="0"/>
    <n v="21000000"/>
    <n v="3150000"/>
    <n v="17850000"/>
  </r>
  <r>
    <s v="TRX182"/>
    <d v="2024-10-25T16:00:00"/>
    <x v="9"/>
    <s v="10"/>
    <x v="1"/>
    <x v="0"/>
    <s v="Indra Maulana"/>
    <x v="4"/>
    <x v="1"/>
    <n v="1"/>
    <n v="18500000"/>
    <s v="Premium"/>
    <n v="15"/>
    <s v="DLV-02"/>
    <x v="0"/>
    <n v="18500000"/>
    <n v="2775000"/>
    <n v="15725000"/>
  </r>
  <r>
    <s v="TRX183"/>
    <d v="2024-10-25T20:30:00"/>
    <x v="9"/>
    <s v="10"/>
    <x v="2"/>
    <x v="1"/>
    <s v="Joko Susilo"/>
    <x v="0"/>
    <x v="2"/>
    <n v="2"/>
    <n v="5500000"/>
    <s v="Menengah"/>
    <n v="0"/>
    <s v="DLV-02"/>
    <x v="0"/>
    <n v="11000000"/>
    <n v="0"/>
    <n v="11000000"/>
  </r>
  <r>
    <s v="TRX184"/>
    <d v="2024-10-26T10:00:00"/>
    <x v="9"/>
    <s v="10"/>
    <x v="3"/>
    <x v="2"/>
    <s v="Kartika Sari"/>
    <x v="5"/>
    <x v="0"/>
    <n v="1"/>
    <n v="32000000"/>
    <s v="Premium"/>
    <n v="20"/>
    <s v="SHP-01"/>
    <x v="1"/>
    <n v="32000000"/>
    <n v="6400000"/>
    <n v="25600000"/>
  </r>
  <r>
    <s v="TRX185"/>
    <d v="2024-10-26T12:45:00"/>
    <x v="9"/>
    <s v="10"/>
    <x v="4"/>
    <x v="3"/>
    <s v="Lina Marlina"/>
    <x v="2"/>
    <x v="1"/>
    <n v="1"/>
    <n v="7500000"/>
    <s v="Menengah"/>
    <n v="10"/>
    <s v="DLV-02"/>
    <x v="0"/>
    <n v="7500000"/>
    <n v="750000"/>
    <n v="6750000"/>
  </r>
  <r>
    <s v="TRX186"/>
    <d v="2024-10-26T17:30:00"/>
    <x v="9"/>
    <s v="10"/>
    <x v="5"/>
    <x v="2"/>
    <s v="Mega Wati"/>
    <x v="0"/>
    <x v="0"/>
    <n v="1"/>
    <n v="23000000"/>
    <s v="Premium"/>
    <n v="15"/>
    <s v="DLV-02"/>
    <x v="0"/>
    <n v="23000000"/>
    <n v="3450000"/>
    <n v="19550000"/>
  </r>
  <r>
    <s v="TRX187"/>
    <d v="2024-10-27T22:00:00"/>
    <x v="9"/>
    <s v="10"/>
    <x v="6"/>
    <x v="1"/>
    <s v="Nanda Putra"/>
    <x v="1"/>
    <x v="2"/>
    <n v="1"/>
    <n v="2500000"/>
    <s v="Terjangkau"/>
    <n v="0"/>
    <s v="DLV-02"/>
    <x v="0"/>
    <n v="2500000"/>
    <n v="0"/>
    <n v="2500000"/>
  </r>
  <r>
    <s v="TRX188"/>
    <d v="2024-10-27T14:30:00"/>
    <x v="9"/>
    <s v="10"/>
    <x v="7"/>
    <x v="4"/>
    <s v="Putri Amelia"/>
    <x v="0"/>
    <x v="1"/>
    <n v="1"/>
    <n v="28000000"/>
    <s v="Premium"/>
    <n v="20"/>
    <s v="SHP-01"/>
    <x v="1"/>
    <n v="28000000"/>
    <n v="5600000"/>
    <n v="22400000"/>
  </r>
  <r>
    <s v="TRX189"/>
    <d v="2024-10-27T11:30:00"/>
    <x v="9"/>
    <s v="10"/>
    <x v="8"/>
    <x v="3"/>
    <s v="Siti Lestari"/>
    <x v="1"/>
    <x v="0"/>
    <n v="1"/>
    <n v="1800000"/>
    <s v="Terjangkau"/>
    <n v="10"/>
    <s v="DLV-02"/>
    <x v="0"/>
    <n v="1800000"/>
    <n v="180000"/>
    <n v="1620000"/>
  </r>
  <r>
    <s v="TRX190"/>
    <d v="2024-10-28T19:00:00"/>
    <x v="9"/>
    <s v="10"/>
    <x v="9"/>
    <x v="0"/>
    <s v="Budi Santoso"/>
    <x v="0"/>
    <x v="1"/>
    <n v="1"/>
    <n v="15000000"/>
    <s v="Menengah"/>
    <n v="15"/>
    <s v="DLV-02"/>
    <x v="0"/>
    <n v="15000000"/>
    <n v="2250000"/>
    <n v="12750000"/>
  </r>
  <r>
    <s v="TRX191"/>
    <d v="2024-10-28T13:30:00"/>
    <x v="9"/>
    <s v="10"/>
    <x v="10"/>
    <x v="1"/>
    <s v="Agus Wijaya"/>
    <x v="0"/>
    <x v="2"/>
    <n v="1"/>
    <n v="4000000"/>
    <s v="Terjangkau"/>
    <n v="0"/>
    <s v="DLV-02"/>
    <x v="0"/>
    <n v="4000000"/>
    <n v="0"/>
    <n v="4000000"/>
  </r>
  <r>
    <s v="TRX192"/>
    <d v="2024-10-28T16:30:00"/>
    <x v="9"/>
    <s v="10"/>
    <x v="11"/>
    <x v="2"/>
    <s v="Dewi Puspita"/>
    <x v="2"/>
    <x v="0"/>
    <n v="1"/>
    <n v="29500000"/>
    <s v="Premium"/>
    <n v="20"/>
    <s v="DLV-02"/>
    <x v="0"/>
    <n v="29500000"/>
    <n v="5900000"/>
    <n v="23600000"/>
  </r>
  <r>
    <s v="TRX193"/>
    <d v="2024-10-29T18:50:00"/>
    <x v="9"/>
    <s v="10"/>
    <x v="12"/>
    <x v="3"/>
    <s v="Eko Prasetyo"/>
    <x v="3"/>
    <x v="1"/>
    <n v="1"/>
    <n v="500000"/>
    <s v="Terjangkau"/>
    <n v="10"/>
    <s v="DLV-02"/>
    <x v="0"/>
    <n v="500000"/>
    <n v="50000"/>
    <n v="450000"/>
  </r>
  <r>
    <s v="TRX194"/>
    <d v="2024-10-29T21:15:00"/>
    <x v="9"/>
    <s v="10"/>
    <x v="13"/>
    <x v="4"/>
    <s v="Fitri Handayani"/>
    <x v="1"/>
    <x v="0"/>
    <n v="1"/>
    <n v="9500000"/>
    <s v="Menengah"/>
    <n v="15"/>
    <s v="DLV-02"/>
    <x v="0"/>
    <n v="9500000"/>
    <n v="1425000"/>
    <n v="8075000"/>
  </r>
  <r>
    <s v="TRX195"/>
    <d v="2024-10-29T15:00:00"/>
    <x v="9"/>
    <s v="10"/>
    <x v="14"/>
    <x v="0"/>
    <s v="Gilang Ramadhan"/>
    <x v="2"/>
    <x v="2"/>
    <n v="1"/>
    <n v="12000000"/>
    <s v="Menengah"/>
    <n v="0"/>
    <s v="DLV-02"/>
    <x v="0"/>
    <n v="12000000"/>
    <n v="0"/>
    <n v="12000000"/>
  </r>
  <r>
    <s v="TRX196"/>
    <d v="2024-10-30T12:20:00"/>
    <x v="9"/>
    <s v="10"/>
    <x v="15"/>
    <x v="2"/>
    <s v="Hana Yuliana"/>
    <x v="0"/>
    <x v="1"/>
    <n v="1"/>
    <n v="35000000"/>
    <s v="Premium"/>
    <n v="20"/>
    <s v="SHP-01"/>
    <x v="1"/>
    <n v="35000000"/>
    <n v="7000000"/>
    <n v="28000000"/>
  </r>
  <r>
    <s v="TRX197"/>
    <d v="2024-10-30T09:45:00"/>
    <x v="9"/>
    <s v="10"/>
    <x v="16"/>
    <x v="1"/>
    <s v="Indra Maulana"/>
    <x v="4"/>
    <x v="0"/>
    <n v="1"/>
    <n v="6200000"/>
    <s v="Menengah"/>
    <n v="10"/>
    <s v="DLV-02"/>
    <x v="0"/>
    <n v="6200000"/>
    <n v="620000"/>
    <n v="5580000"/>
  </r>
  <r>
    <s v="TRX198"/>
    <d v="2024-10-30T11:00:00"/>
    <x v="9"/>
    <s v="10"/>
    <x v="17"/>
    <x v="2"/>
    <s v="Joko Susilo"/>
    <x v="0"/>
    <x v="1"/>
    <n v="1"/>
    <n v="26000000"/>
    <s v="Premium"/>
    <n v="15"/>
    <s v="CNL-04"/>
    <x v="3"/>
    <n v="26000000"/>
    <n v="3900000"/>
    <n v="22100000"/>
  </r>
  <r>
    <s v="TRX199"/>
    <d v="2024-10-31T17:30:00"/>
    <x v="9"/>
    <s v="10"/>
    <x v="18"/>
    <x v="3"/>
    <s v="Kartika Sari"/>
    <x v="5"/>
    <x v="2"/>
    <n v="1"/>
    <n v="5000000"/>
    <s v="Menengah"/>
    <n v="0"/>
    <s v="DLV-02"/>
    <x v="0"/>
    <n v="5000000"/>
    <n v="0"/>
    <n v="5000000"/>
  </r>
  <r>
    <s v="TRX200"/>
    <d v="2024-10-31T20:10:00"/>
    <x v="9"/>
    <s v="10"/>
    <x v="19"/>
    <x v="2"/>
    <s v="Budi Santoso"/>
    <x v="0"/>
    <x v="0"/>
    <n v="1"/>
    <n v="42000000"/>
    <s v="Premium"/>
    <n v="20"/>
    <s v="SHP-01"/>
    <x v="1"/>
    <n v="42000000"/>
    <n v="8400000"/>
    <n v="33600000"/>
  </r>
  <r>
    <s v="TRX201"/>
    <d v="2024-11-15T09:00:00"/>
    <x v="10"/>
    <s v="11"/>
    <x v="0"/>
    <x v="0"/>
    <s v="Lina Marlina"/>
    <x v="2"/>
    <x v="0"/>
    <n v="1"/>
    <n v="21000000"/>
    <s v="Premium"/>
    <n v="5"/>
    <s v="DLV-02"/>
    <x v="0"/>
    <n v="21000000"/>
    <n v="1050000"/>
    <n v="19950000"/>
  </r>
  <r>
    <s v="TRX202"/>
    <d v="2024-11-15T16:00:00"/>
    <x v="10"/>
    <s v="11"/>
    <x v="1"/>
    <x v="0"/>
    <s v="Mega Wati"/>
    <x v="0"/>
    <x v="1"/>
    <n v="1"/>
    <n v="18500000"/>
    <s v="Premium"/>
    <n v="5"/>
    <s v="RTN-03"/>
    <x v="2"/>
    <n v="18500000"/>
    <n v="925000"/>
    <n v="17575000"/>
  </r>
  <r>
    <s v="TRX203"/>
    <d v="2024-11-15T20:30:00"/>
    <x v="10"/>
    <s v="11"/>
    <x v="2"/>
    <x v="1"/>
    <s v="Nanda Putra"/>
    <x v="1"/>
    <x v="2"/>
    <n v="1"/>
    <n v="5500000"/>
    <s v="Menengah"/>
    <n v="0"/>
    <s v="DLV-02"/>
    <x v="0"/>
    <n v="5500000"/>
    <n v="0"/>
    <n v="5500000"/>
  </r>
  <r>
    <s v="TRX204"/>
    <d v="2024-11-16T10:00:00"/>
    <x v="10"/>
    <s v="11"/>
    <x v="3"/>
    <x v="2"/>
    <s v="Putri Amelia"/>
    <x v="0"/>
    <x v="0"/>
    <n v="1"/>
    <n v="32000000"/>
    <s v="Premium"/>
    <n v="10"/>
    <s v="SHP-01"/>
    <x v="1"/>
    <n v="32000000"/>
    <n v="3200000"/>
    <n v="28800000"/>
  </r>
  <r>
    <s v="TRX205"/>
    <d v="2024-11-16T12:45:00"/>
    <x v="10"/>
    <s v="11"/>
    <x v="4"/>
    <x v="3"/>
    <s v="Siti Lestari"/>
    <x v="1"/>
    <x v="1"/>
    <n v="1"/>
    <n v="7500000"/>
    <s v="Menengah"/>
    <n v="5"/>
    <s v="DLV-02"/>
    <x v="0"/>
    <n v="7500000"/>
    <n v="375000"/>
    <n v="7125000"/>
  </r>
  <r>
    <s v="TRX206"/>
    <d v="2024-11-16T17:30:00"/>
    <x v="10"/>
    <s v="11"/>
    <x v="5"/>
    <x v="2"/>
    <s v="Budi Santoso"/>
    <x v="0"/>
    <x v="0"/>
    <n v="1"/>
    <n v="23000000"/>
    <s v="Premium"/>
    <n v="10"/>
    <s v="DLV-02"/>
    <x v="0"/>
    <n v="23000000"/>
    <n v="2300000"/>
    <n v="20700000"/>
  </r>
  <r>
    <s v="TRX207"/>
    <d v="2024-11-17T22:00:00"/>
    <x v="10"/>
    <s v="11"/>
    <x v="6"/>
    <x v="1"/>
    <s v="Agus Wijaya"/>
    <x v="0"/>
    <x v="2"/>
    <n v="1"/>
    <n v="2500000"/>
    <s v="Terjangkau"/>
    <n v="0"/>
    <s v="DLV-02"/>
    <x v="0"/>
    <n v="2500000"/>
    <n v="0"/>
    <n v="2500000"/>
  </r>
  <r>
    <s v="TRX208"/>
    <d v="2024-11-17T14:30:00"/>
    <x v="10"/>
    <s v="11"/>
    <x v="7"/>
    <x v="4"/>
    <s v="Dewi Puspita"/>
    <x v="2"/>
    <x v="1"/>
    <n v="1"/>
    <n v="28000000"/>
    <s v="Premium"/>
    <n v="10"/>
    <s v="SHP-01"/>
    <x v="1"/>
    <n v="28000000"/>
    <n v="2800000"/>
    <n v="25200000"/>
  </r>
  <r>
    <s v="TRX209"/>
    <d v="2024-11-17T11:30:00"/>
    <x v="10"/>
    <s v="11"/>
    <x v="8"/>
    <x v="3"/>
    <s v="Eko Prasetyo"/>
    <x v="3"/>
    <x v="0"/>
    <n v="1"/>
    <n v="1800000"/>
    <s v="Terjangkau"/>
    <n v="5"/>
    <s v="DLV-02"/>
    <x v="0"/>
    <n v="1800000"/>
    <n v="90000"/>
    <n v="1710000"/>
  </r>
  <r>
    <s v="TRX210"/>
    <d v="2024-11-18T19:00:00"/>
    <x v="10"/>
    <s v="11"/>
    <x v="9"/>
    <x v="0"/>
    <s v="Fitri Handayani"/>
    <x v="1"/>
    <x v="1"/>
    <n v="1"/>
    <n v="15000000"/>
    <s v="Menengah"/>
    <n v="5"/>
    <s v="DLV-02"/>
    <x v="0"/>
    <n v="15000000"/>
    <n v="750000"/>
    <n v="14250000"/>
  </r>
  <r>
    <s v="TRX211"/>
    <d v="2024-11-18T13:30:00"/>
    <x v="10"/>
    <s v="11"/>
    <x v="10"/>
    <x v="1"/>
    <s v="Gilang Ramadhan"/>
    <x v="2"/>
    <x v="2"/>
    <n v="2"/>
    <n v="4000000"/>
    <s v="Terjangkau"/>
    <n v="0"/>
    <s v="DLV-02"/>
    <x v="0"/>
    <n v="8000000"/>
    <n v="0"/>
    <n v="8000000"/>
  </r>
  <r>
    <s v="TRX212"/>
    <d v="2024-11-18T16:30:00"/>
    <x v="10"/>
    <s v="11"/>
    <x v="11"/>
    <x v="2"/>
    <s v="Hana Yuliana"/>
    <x v="0"/>
    <x v="0"/>
    <n v="1"/>
    <n v="29500000"/>
    <s v="Premium"/>
    <n v="10"/>
    <s v="DLV-02"/>
    <x v="0"/>
    <n v="29500000"/>
    <n v="2950000"/>
    <n v="26550000"/>
  </r>
  <r>
    <s v="TRX213"/>
    <d v="2024-11-19T18:50:00"/>
    <x v="10"/>
    <s v="11"/>
    <x v="12"/>
    <x v="3"/>
    <s v="Indra Maulana"/>
    <x v="4"/>
    <x v="1"/>
    <n v="1"/>
    <n v="500000"/>
    <s v="Terjangkau"/>
    <n v="5"/>
    <s v="DLV-02"/>
    <x v="0"/>
    <n v="500000"/>
    <n v="25000"/>
    <n v="475000"/>
  </r>
  <r>
    <s v="TRX214"/>
    <d v="2024-11-19T21:15:00"/>
    <x v="10"/>
    <s v="11"/>
    <x v="13"/>
    <x v="4"/>
    <s v="Joko Susilo"/>
    <x v="0"/>
    <x v="0"/>
    <n v="1"/>
    <n v="9500000"/>
    <s v="Menengah"/>
    <n v="5"/>
    <s v="DLV-02"/>
    <x v="0"/>
    <n v="9500000"/>
    <n v="475000"/>
    <n v="9025000"/>
  </r>
  <r>
    <s v="TRX215"/>
    <d v="2024-11-19T15:00:00"/>
    <x v="10"/>
    <s v="11"/>
    <x v="14"/>
    <x v="0"/>
    <s v="Kartika Sari"/>
    <x v="5"/>
    <x v="2"/>
    <n v="1"/>
    <n v="12000000"/>
    <s v="Menengah"/>
    <n v="0"/>
    <s v="DLV-02"/>
    <x v="0"/>
    <n v="12000000"/>
    <n v="0"/>
    <n v="12000000"/>
  </r>
  <r>
    <s v="TRX216"/>
    <d v="2024-11-20T12:20:00"/>
    <x v="10"/>
    <s v="11"/>
    <x v="15"/>
    <x v="2"/>
    <s v="Lina Marlina"/>
    <x v="2"/>
    <x v="1"/>
    <n v="1"/>
    <n v="35000000"/>
    <s v="Premium"/>
    <n v="10"/>
    <s v="SHP-01"/>
    <x v="1"/>
    <n v="35000000"/>
    <n v="3500000"/>
    <n v="31500000"/>
  </r>
  <r>
    <s v="TRX217"/>
    <d v="2024-11-20T09:45:00"/>
    <x v="10"/>
    <s v="11"/>
    <x v="16"/>
    <x v="1"/>
    <s v="Mega Wati"/>
    <x v="0"/>
    <x v="0"/>
    <n v="1"/>
    <n v="6200000"/>
    <s v="Menengah"/>
    <n v="5"/>
    <s v="DLV-02"/>
    <x v="0"/>
    <n v="6200000"/>
    <n v="310000"/>
    <n v="5890000"/>
  </r>
  <r>
    <s v="TRX218"/>
    <d v="2024-11-20T11:00:00"/>
    <x v="10"/>
    <s v="11"/>
    <x v="17"/>
    <x v="2"/>
    <s v="Nanda Putra"/>
    <x v="1"/>
    <x v="1"/>
    <n v="1"/>
    <n v="26000000"/>
    <s v="Premium"/>
    <n v="5"/>
    <s v="CNL-04"/>
    <x v="3"/>
    <n v="26000000"/>
    <n v="1300000"/>
    <n v="24700000"/>
  </r>
  <r>
    <s v="TRX219"/>
    <d v="2024-11-21T17:30:00"/>
    <x v="10"/>
    <s v="11"/>
    <x v="18"/>
    <x v="3"/>
    <s v="Putri Amelia"/>
    <x v="0"/>
    <x v="2"/>
    <n v="1"/>
    <n v="5000000"/>
    <s v="Menengah"/>
    <n v="0"/>
    <s v="DLV-02"/>
    <x v="0"/>
    <n v="5000000"/>
    <n v="0"/>
    <n v="5000000"/>
  </r>
  <r>
    <s v="TRX220"/>
    <d v="2024-11-21T20:10:00"/>
    <x v="10"/>
    <s v="11"/>
    <x v="19"/>
    <x v="2"/>
    <s v="Budi Santoso"/>
    <x v="0"/>
    <x v="0"/>
    <n v="1"/>
    <n v="42000000"/>
    <s v="Premium"/>
    <n v="10"/>
    <s v="SHP-01"/>
    <x v="1"/>
    <n v="42000000"/>
    <n v="4200000"/>
    <n v="37800000"/>
  </r>
  <r>
    <s v="TRX221"/>
    <d v="2024-12-01T10:00:00"/>
    <x v="11"/>
    <s v="12"/>
    <x v="0"/>
    <x v="0"/>
    <s v="Siti Lestari"/>
    <x v="1"/>
    <x v="0"/>
    <n v="1"/>
    <n v="21000000"/>
    <s v="Premium"/>
    <n v="20"/>
    <s v="DLV-02"/>
    <x v="0"/>
    <n v="21000000"/>
    <n v="4200000"/>
    <n v="16800000"/>
  </r>
  <r>
    <s v="TRX222"/>
    <d v="2024-12-01T16:30:00"/>
    <x v="11"/>
    <s v="12"/>
    <x v="1"/>
    <x v="0"/>
    <s v="Budi Santoso"/>
    <x v="0"/>
    <x v="1"/>
    <n v="1"/>
    <n v="18500000"/>
    <s v="Premium"/>
    <n v="20"/>
    <s v="DLV-02"/>
    <x v="0"/>
    <n v="18500000"/>
    <n v="3700000"/>
    <n v="14800000"/>
  </r>
  <r>
    <s v="TRX223"/>
    <d v="2024-12-01T21:00:00"/>
    <x v="11"/>
    <s v="12"/>
    <x v="2"/>
    <x v="1"/>
    <s v="Agus Wijaya"/>
    <x v="0"/>
    <x v="2"/>
    <n v="1"/>
    <n v="5500000"/>
    <s v="Menengah"/>
    <n v="0"/>
    <s v="DLV-02"/>
    <x v="0"/>
    <n v="5500000"/>
    <n v="0"/>
    <n v="5500000"/>
  </r>
  <r>
    <s v="TRX224"/>
    <d v="2024-12-02T10:30:00"/>
    <x v="11"/>
    <s v="12"/>
    <x v="3"/>
    <x v="2"/>
    <s v="Dewi Puspita"/>
    <x v="2"/>
    <x v="0"/>
    <n v="1"/>
    <n v="32000000"/>
    <s v="Premium"/>
    <n v="25"/>
    <s v="SHP-01"/>
    <x v="1"/>
    <n v="32000000"/>
    <n v="8000000"/>
    <n v="24000000"/>
  </r>
  <r>
    <s v="TRX225"/>
    <d v="2024-12-02T13:15:00"/>
    <x v="11"/>
    <s v="12"/>
    <x v="4"/>
    <x v="3"/>
    <s v="Eko Prasetyo"/>
    <x v="3"/>
    <x v="1"/>
    <n v="1"/>
    <n v="7500000"/>
    <s v="Menengah"/>
    <n v="15"/>
    <s v="DLV-02"/>
    <x v="0"/>
    <n v="7500000"/>
    <n v="1125000"/>
    <n v="6375000"/>
  </r>
  <r>
    <s v="TRX226"/>
    <d v="2024-12-02T18:00:00"/>
    <x v="11"/>
    <s v="12"/>
    <x v="5"/>
    <x v="2"/>
    <s v="Fitri Handayani"/>
    <x v="1"/>
    <x v="0"/>
    <n v="1"/>
    <n v="23000000"/>
    <s v="Premium"/>
    <n v="20"/>
    <s v="DLV-02"/>
    <x v="0"/>
    <n v="23000000"/>
    <n v="4600000"/>
    <n v="18400000"/>
  </r>
  <r>
    <s v="TRX227"/>
    <d v="2024-12-03T22:30:00"/>
    <x v="11"/>
    <s v="12"/>
    <x v="6"/>
    <x v="1"/>
    <s v="Gilang Ramadhan"/>
    <x v="2"/>
    <x v="2"/>
    <n v="1"/>
    <n v="2500000"/>
    <s v="Terjangkau"/>
    <n v="0"/>
    <s v="DLV-02"/>
    <x v="0"/>
    <n v="2500000"/>
    <n v="0"/>
    <n v="2500000"/>
  </r>
  <r>
    <s v="TRX228"/>
    <d v="2024-12-03T15:00:00"/>
    <x v="11"/>
    <s v="12"/>
    <x v="7"/>
    <x v="4"/>
    <s v="Hana Yuliana"/>
    <x v="0"/>
    <x v="1"/>
    <n v="1"/>
    <n v="28000000"/>
    <s v="Premium"/>
    <n v="25"/>
    <s v="SHP-01"/>
    <x v="1"/>
    <n v="28000000"/>
    <n v="7000000"/>
    <n v="21000000"/>
  </r>
  <r>
    <s v="TRX229"/>
    <d v="2024-12-03T12:00:00"/>
    <x v="11"/>
    <s v="12"/>
    <x v="8"/>
    <x v="3"/>
    <s v="Indra Maulana"/>
    <x v="4"/>
    <x v="0"/>
    <n v="1"/>
    <n v="1800000"/>
    <s v="Terjangkau"/>
    <n v="15"/>
    <s v="DLV-02"/>
    <x v="0"/>
    <n v="1800000"/>
    <n v="270000"/>
    <n v="1530000"/>
  </r>
  <r>
    <s v="TRX230"/>
    <d v="2024-12-04T19:30:00"/>
    <x v="11"/>
    <s v="12"/>
    <x v="9"/>
    <x v="0"/>
    <s v="Joko Susilo"/>
    <x v="0"/>
    <x v="1"/>
    <n v="1"/>
    <n v="15000000"/>
    <s v="Menengah"/>
    <n v="20"/>
    <s v="RTN-03"/>
    <x v="2"/>
    <n v="15000000"/>
    <n v="3000000"/>
    <n v="12000000"/>
  </r>
  <r>
    <s v="TRX231"/>
    <d v="2024-12-04T14:00:00"/>
    <x v="11"/>
    <s v="12"/>
    <x v="10"/>
    <x v="1"/>
    <s v="Kartika Sari"/>
    <x v="5"/>
    <x v="2"/>
    <n v="1"/>
    <n v="4000000"/>
    <s v="Terjangkau"/>
    <n v="0"/>
    <s v="DLV-02"/>
    <x v="0"/>
    <n v="4000000"/>
    <n v="0"/>
    <n v="4000000"/>
  </r>
  <r>
    <s v="TRX232"/>
    <d v="2024-12-04T17:00:00"/>
    <x v="11"/>
    <s v="12"/>
    <x v="11"/>
    <x v="2"/>
    <s v="Lina Marlina"/>
    <x v="2"/>
    <x v="0"/>
    <n v="1"/>
    <n v="29500000"/>
    <s v="Premium"/>
    <n v="25"/>
    <s v="DLV-02"/>
    <x v="0"/>
    <n v="29500000"/>
    <n v="7375000"/>
    <n v="22125000"/>
  </r>
  <r>
    <s v="TRX233"/>
    <d v="2024-12-05T19:20:00"/>
    <x v="11"/>
    <s v="12"/>
    <x v="12"/>
    <x v="3"/>
    <s v="Mega Wati"/>
    <x v="0"/>
    <x v="1"/>
    <n v="1"/>
    <n v="500000"/>
    <s v="Terjangkau"/>
    <n v="15"/>
    <s v="DLV-02"/>
    <x v="0"/>
    <n v="500000"/>
    <n v="75000"/>
    <n v="425000"/>
  </r>
  <r>
    <s v="TRX234"/>
    <d v="2024-12-05T21:45:00"/>
    <x v="11"/>
    <s v="12"/>
    <x v="13"/>
    <x v="4"/>
    <s v="Nanda Putra"/>
    <x v="1"/>
    <x v="0"/>
    <n v="1"/>
    <n v="9500000"/>
    <s v="Menengah"/>
    <n v="20"/>
    <s v="DLV-02"/>
    <x v="0"/>
    <n v="9500000"/>
    <n v="1900000"/>
    <n v="7600000"/>
  </r>
  <r>
    <s v="TRX235"/>
    <d v="2024-12-05T15:30:00"/>
    <x v="11"/>
    <s v="12"/>
    <x v="14"/>
    <x v="0"/>
    <s v="Putri Amelia"/>
    <x v="0"/>
    <x v="2"/>
    <n v="1"/>
    <n v="12000000"/>
    <s v="Menengah"/>
    <n v="0"/>
    <s v="DLV-02"/>
    <x v="0"/>
    <n v="12000000"/>
    <n v="0"/>
    <n v="12000000"/>
  </r>
  <r>
    <s v="TRX236"/>
    <d v="2024-12-06T12:50:00"/>
    <x v="11"/>
    <s v="12"/>
    <x v="15"/>
    <x v="2"/>
    <s v="Siti Lestari"/>
    <x v="1"/>
    <x v="1"/>
    <n v="1"/>
    <n v="35000000"/>
    <s v="Premium"/>
    <n v="25"/>
    <s v="SHP-01"/>
    <x v="1"/>
    <n v="35000000"/>
    <n v="8750000"/>
    <n v="26250000"/>
  </r>
  <r>
    <s v="TRX237"/>
    <d v="2024-12-06T10:15:00"/>
    <x v="11"/>
    <s v="12"/>
    <x v="16"/>
    <x v="1"/>
    <s v="Budi Santoso"/>
    <x v="0"/>
    <x v="0"/>
    <n v="1"/>
    <n v="6200000"/>
    <s v="Menengah"/>
    <n v="15"/>
    <s v="DLV-02"/>
    <x v="0"/>
    <n v="6200000"/>
    <n v="930000"/>
    <n v="5270000"/>
  </r>
  <r>
    <s v="TRX238"/>
    <d v="2024-12-06T11:30:00"/>
    <x v="11"/>
    <s v="12"/>
    <x v="17"/>
    <x v="2"/>
    <s v="Agus Wijaya"/>
    <x v="0"/>
    <x v="1"/>
    <n v="1"/>
    <n v="26000000"/>
    <s v="Premium"/>
    <n v="20"/>
    <s v="DLV-02"/>
    <x v="0"/>
    <n v="26000000"/>
    <n v="5200000"/>
    <n v="20800000"/>
  </r>
  <r>
    <s v="TRX239"/>
    <d v="2024-12-07T18:00:00"/>
    <x v="11"/>
    <s v="12"/>
    <x v="18"/>
    <x v="3"/>
    <s v="Dewi Puspita"/>
    <x v="2"/>
    <x v="2"/>
    <n v="1"/>
    <n v="5000000"/>
    <s v="Menengah"/>
    <n v="0"/>
    <s v="DLV-02"/>
    <x v="0"/>
    <n v="5000000"/>
    <n v="0"/>
    <n v="5000000"/>
  </r>
  <r>
    <s v="TRX240"/>
    <d v="2024-12-07T20:40:00"/>
    <x v="11"/>
    <s v="12"/>
    <x v="19"/>
    <x v="2"/>
    <s v="Budi Santoso"/>
    <x v="0"/>
    <x v="0"/>
    <n v="1"/>
    <n v="42000000"/>
    <s v="Premium"/>
    <n v="25"/>
    <s v="SHP-01"/>
    <x v="1"/>
    <n v="42000000"/>
    <n v="10500000"/>
    <n v="31500000"/>
  </r>
  <r>
    <s v="TRX241"/>
    <d v="2024-01-10T09:30:00"/>
    <x v="0"/>
    <s v="1"/>
    <x v="2"/>
    <x v="1"/>
    <s v="Siti Lestari"/>
    <x v="1"/>
    <x v="1"/>
    <n v="1"/>
    <n v="5500000"/>
    <s v="Menengah"/>
    <n v="5"/>
    <s v="DLV-02"/>
    <x v="0"/>
    <n v="5500000"/>
    <n v="275000"/>
    <n v="5225000"/>
  </r>
  <r>
    <s v="TRX242"/>
    <d v="2024-01-11T11:00:00"/>
    <x v="0"/>
    <s v="1"/>
    <x v="3"/>
    <x v="2"/>
    <s v="Indra Maulana"/>
    <x v="4"/>
    <x v="0"/>
    <n v="1"/>
    <n v="32000000"/>
    <s v="Premium"/>
    <n v="15"/>
    <s v="SHP-01"/>
    <x v="1"/>
    <n v="32000000"/>
    <n v="4800000"/>
    <n v="27200000"/>
  </r>
  <r>
    <s v="TRX243"/>
    <d v="2024-01-12T14:00:00"/>
    <x v="0"/>
    <s v="1"/>
    <x v="4"/>
    <x v="3"/>
    <s v="Joko Susilo"/>
    <x v="0"/>
    <x v="2"/>
    <n v="1"/>
    <n v="7500000"/>
    <s v="Menengah"/>
    <n v="0"/>
    <s v="DLV-02"/>
    <x v="0"/>
    <n v="7500000"/>
    <n v="0"/>
    <n v="7500000"/>
  </r>
  <r>
    <s v="TRX244"/>
    <d v="2024-01-13T16:45:00"/>
    <x v="0"/>
    <s v="1"/>
    <x v="5"/>
    <x v="2"/>
    <s v="Kartika Sari"/>
    <x v="5"/>
    <x v="1"/>
    <n v="1"/>
    <n v="23000000"/>
    <s v="Premium"/>
    <n v="10"/>
    <s v="DLV-02"/>
    <x v="0"/>
    <n v="23000000"/>
    <n v="2300000"/>
    <n v="20700000"/>
  </r>
  <r>
    <s v="TRX245"/>
    <d v="2024-01-14T18:20:00"/>
    <x v="0"/>
    <s v="1"/>
    <x v="6"/>
    <x v="1"/>
    <s v="Lina Marlina"/>
    <x v="2"/>
    <x v="0"/>
    <n v="1"/>
    <n v="2500000"/>
    <s v="Terjangkau"/>
    <n v="5"/>
    <s v="DLV-02"/>
    <x v="0"/>
    <n v="2500000"/>
    <n v="125000"/>
    <n v="2375000"/>
  </r>
  <r>
    <s v="TRX246"/>
    <d v="2024-02-15T10:15:00"/>
    <x v="1"/>
    <s v="2"/>
    <x v="7"/>
    <x v="4"/>
    <s v="Mega Wati"/>
    <x v="0"/>
    <x v="2"/>
    <n v="1"/>
    <n v="28000000"/>
    <s v="Premium"/>
    <n v="0"/>
    <s v="DLV-02"/>
    <x v="0"/>
    <n v="28000000"/>
    <n v="0"/>
    <n v="28000000"/>
  </r>
  <r>
    <s v="TRX247"/>
    <d v="2024-02-16T13:00:00"/>
    <x v="1"/>
    <s v="2"/>
    <x v="8"/>
    <x v="3"/>
    <s v="Nanda Putra"/>
    <x v="1"/>
    <x v="1"/>
    <n v="2"/>
    <n v="1800000"/>
    <s v="Terjangkau"/>
    <n v="5"/>
    <s v="CNL-04"/>
    <x v="3"/>
    <n v="3600000"/>
    <n v="90000"/>
    <n v="3510000"/>
  </r>
  <r>
    <s v="TRX248"/>
    <d v="2024-02-17T15:45:00"/>
    <x v="1"/>
    <s v="2"/>
    <x v="9"/>
    <x v="0"/>
    <s v="Putri Amelia"/>
    <x v="0"/>
    <x v="0"/>
    <n v="1"/>
    <n v="15000000"/>
    <s v="Menengah"/>
    <n v="10"/>
    <s v="DLV-02"/>
    <x v="0"/>
    <n v="15000000"/>
    <n v="1500000"/>
    <n v="13500000"/>
  </r>
  <r>
    <s v="TRX249"/>
    <d v="2024-02-18T17:30:00"/>
    <x v="1"/>
    <s v="2"/>
    <x v="10"/>
    <x v="1"/>
    <s v="Siti Lestari"/>
    <x v="1"/>
    <x v="2"/>
    <n v="1"/>
    <n v="4000000"/>
    <s v="Terjangkau"/>
    <n v="0"/>
    <s v="DLV-02"/>
    <x v="0"/>
    <n v="4000000"/>
    <n v="0"/>
    <n v="4000000"/>
  </r>
  <r>
    <s v="TRX250"/>
    <d v="2024-02-19T19:00:00"/>
    <x v="1"/>
    <s v="2"/>
    <x v="11"/>
    <x v="2"/>
    <s v="Budi Santoso"/>
    <x v="0"/>
    <x v="1"/>
    <n v="1"/>
    <n v="29500000"/>
    <s v="Premium"/>
    <n v="15"/>
    <s v="RTN-03"/>
    <x v="2"/>
    <n v="29500000"/>
    <n v="4425000"/>
    <n v="25075000"/>
  </r>
  <r>
    <s v="TRX251"/>
    <d v="2024-03-20T08:50:00"/>
    <x v="2"/>
    <s v="3"/>
    <x v="12"/>
    <x v="3"/>
    <s v="Agus Wijaya"/>
    <x v="0"/>
    <x v="0"/>
    <n v="1"/>
    <n v="500000"/>
    <s v="Terjangkau"/>
    <n v="5"/>
    <s v="DLV-02"/>
    <x v="0"/>
    <n v="500000"/>
    <n v="25000"/>
    <n v="475000"/>
  </r>
  <r>
    <s v="TRX252"/>
    <d v="2024-03-21T11:20:00"/>
    <x v="2"/>
    <s v="3"/>
    <x v="13"/>
    <x v="4"/>
    <s v="Dewi Puspita"/>
    <x v="2"/>
    <x v="2"/>
    <n v="1"/>
    <n v="9500000"/>
    <s v="Menengah"/>
    <n v="0"/>
    <s v="DLV-02"/>
    <x v="0"/>
    <n v="9500000"/>
    <n v="0"/>
    <n v="9500000"/>
  </r>
  <r>
    <s v="TRX253"/>
    <d v="2024-03-22T14:10:00"/>
    <x v="2"/>
    <s v="3"/>
    <x v="14"/>
    <x v="0"/>
    <s v="Eko Prasetyo"/>
    <x v="3"/>
    <x v="1"/>
    <n v="1"/>
    <n v="12000000"/>
    <s v="Menengah"/>
    <n v="5"/>
    <s v="DLV-02"/>
    <x v="0"/>
    <n v="12000000"/>
    <n v="600000"/>
    <n v="11400000"/>
  </r>
  <r>
    <s v="TRX254"/>
    <d v="2024-03-23T16:55:00"/>
    <x v="2"/>
    <s v="3"/>
    <x v="15"/>
    <x v="2"/>
    <s v="Fitri Handayani"/>
    <x v="1"/>
    <x v="0"/>
    <n v="1"/>
    <n v="35000000"/>
    <s v="Premium"/>
    <n v="15"/>
    <s v="SHP-01"/>
    <x v="1"/>
    <n v="35000000"/>
    <n v="5250000"/>
    <n v="29750000"/>
  </r>
  <r>
    <s v="TRX255"/>
    <d v="2024-03-24T18:40:00"/>
    <x v="2"/>
    <s v="3"/>
    <x v="16"/>
    <x v="1"/>
    <s v="Gilang Ramadhan"/>
    <x v="2"/>
    <x v="2"/>
    <n v="1"/>
    <n v="6200000"/>
    <s v="Menengah"/>
    <n v="0"/>
    <s v="DLV-02"/>
    <x v="0"/>
    <n v="6200000"/>
    <n v="0"/>
    <n v="6200000"/>
  </r>
  <r>
    <s v="TRX256"/>
    <d v="2024-04-25T09:00:00"/>
    <x v="3"/>
    <s v="4"/>
    <x v="17"/>
    <x v="2"/>
    <s v="Hana Yuliana"/>
    <x v="0"/>
    <x v="1"/>
    <n v="1"/>
    <n v="26000000"/>
    <s v="Premium"/>
    <n v="10"/>
    <s v="DLV-02"/>
    <x v="0"/>
    <n v="26000000"/>
    <n v="2600000"/>
    <n v="23400000"/>
  </r>
  <r>
    <s v="TRX257"/>
    <d v="2024-04-26T11:30:00"/>
    <x v="3"/>
    <s v="4"/>
    <x v="18"/>
    <x v="3"/>
    <s v="Indra Maulana"/>
    <x v="4"/>
    <x v="0"/>
    <n v="1"/>
    <n v="5000000"/>
    <s v="Menengah"/>
    <n v="5"/>
    <s v="DLV-02"/>
    <x v="0"/>
    <n v="5000000"/>
    <n v="250000"/>
    <n v="4750000"/>
  </r>
  <r>
    <s v="TRX258"/>
    <d v="2024-04-27T14:20:00"/>
    <x v="3"/>
    <s v="4"/>
    <x v="19"/>
    <x v="2"/>
    <s v="Joko Susilo"/>
    <x v="0"/>
    <x v="2"/>
    <n v="1"/>
    <n v="42000000"/>
    <s v="Premium"/>
    <n v="0"/>
    <s v="SHP-01"/>
    <x v="1"/>
    <n v="42000000"/>
    <n v="0"/>
    <n v="42000000"/>
  </r>
  <r>
    <s v="TRX259"/>
    <d v="2024-04-28T17:00:00"/>
    <x v="3"/>
    <s v="4"/>
    <x v="0"/>
    <x v="0"/>
    <s v="Kartika Sari"/>
    <x v="5"/>
    <x v="1"/>
    <n v="1"/>
    <n v="21000000"/>
    <s v="Premium"/>
    <n v="10"/>
    <s v="DLV-02"/>
    <x v="0"/>
    <n v="21000000"/>
    <n v="2100000"/>
    <n v="18900000"/>
  </r>
  <r>
    <s v="TRX260"/>
    <d v="2024-04-29T19:45:00"/>
    <x v="3"/>
    <s v="4"/>
    <x v="1"/>
    <x v="0"/>
    <s v="Lina Marlina"/>
    <x v="2"/>
    <x v="0"/>
    <n v="1"/>
    <n v="18500000"/>
    <s v="Premium"/>
    <n v="10"/>
    <s v="DLV-02"/>
    <x v="0"/>
    <n v="18500000"/>
    <n v="1850000"/>
    <n v="16650000"/>
  </r>
  <r>
    <s v="TRX261"/>
    <d v="2024-05-30T08:20:00"/>
    <x v="4"/>
    <s v="5"/>
    <x v="2"/>
    <x v="1"/>
    <s v="Mega Wati"/>
    <x v="0"/>
    <x v="2"/>
    <n v="1"/>
    <n v="5500000"/>
    <s v="Menengah"/>
    <n v="0"/>
    <s v="DLV-02"/>
    <x v="0"/>
    <n v="5500000"/>
    <n v="0"/>
    <n v="5500000"/>
  </r>
  <r>
    <s v="TRX262"/>
    <d v="2024-05-31T10:50:00"/>
    <x v="4"/>
    <s v="5"/>
    <x v="3"/>
    <x v="2"/>
    <s v="Nanda Putra"/>
    <x v="1"/>
    <x v="1"/>
    <n v="1"/>
    <n v="32000000"/>
    <s v="Premium"/>
    <n v="15"/>
    <s v="SHP-01"/>
    <x v="1"/>
    <n v="32000000"/>
    <n v="4800000"/>
    <n v="27200000"/>
  </r>
  <r>
    <s v="TRX263"/>
    <d v="2024-06-01T13:40:00"/>
    <x v="5"/>
    <s v="6"/>
    <x v="4"/>
    <x v="3"/>
    <s v="Putri Amelia"/>
    <x v="0"/>
    <x v="0"/>
    <n v="1"/>
    <n v="7500000"/>
    <s v="Menengah"/>
    <n v="5"/>
    <s v="DLV-02"/>
    <x v="0"/>
    <n v="7500000"/>
    <n v="375000"/>
    <n v="7125000"/>
  </r>
  <r>
    <s v="TRX264"/>
    <d v="2024-06-02T16:25:00"/>
    <x v="5"/>
    <s v="6"/>
    <x v="5"/>
    <x v="2"/>
    <s v="Siti Lestari"/>
    <x v="1"/>
    <x v="2"/>
    <n v="1"/>
    <n v="23000000"/>
    <s v="Premium"/>
    <n v="0"/>
    <s v="DLV-02"/>
    <x v="0"/>
    <n v="23000000"/>
    <n v="0"/>
    <n v="23000000"/>
  </r>
  <r>
    <s v="TRX265"/>
    <d v="2024-06-03T18:10:00"/>
    <x v="5"/>
    <s v="6"/>
    <x v="6"/>
    <x v="1"/>
    <s v="Budi Santoso"/>
    <x v="0"/>
    <x v="1"/>
    <n v="2"/>
    <n v="2500000"/>
    <s v="Terjangkau"/>
    <n v="5"/>
    <s v="DLV-02"/>
    <x v="0"/>
    <n v="5000000"/>
    <n v="125000"/>
    <n v="4875000"/>
  </r>
  <r>
    <s v="TRX266"/>
    <d v="2024-07-04T09:45:00"/>
    <x v="6"/>
    <s v="7"/>
    <x v="7"/>
    <x v="4"/>
    <s v="Agus Wijaya"/>
    <x v="0"/>
    <x v="0"/>
    <n v="1"/>
    <n v="28000000"/>
    <s v="Premium"/>
    <n v="15"/>
    <s v="SHP-01"/>
    <x v="1"/>
    <n v="28000000"/>
    <n v="4200000"/>
    <n v="23800000"/>
  </r>
  <r>
    <s v="TRX267"/>
    <d v="2024-07-05T12:15:00"/>
    <x v="6"/>
    <s v="7"/>
    <x v="8"/>
    <x v="3"/>
    <s v="Dewi Puspita"/>
    <x v="2"/>
    <x v="2"/>
    <n v="1"/>
    <n v="1800000"/>
    <s v="Terjangkau"/>
    <n v="0"/>
    <s v="DLV-02"/>
    <x v="0"/>
    <n v="1800000"/>
    <n v="0"/>
    <n v="1800000"/>
  </r>
  <r>
    <s v="TRX268"/>
    <d v="2024-07-06T15:00:00"/>
    <x v="6"/>
    <s v="7"/>
    <x v="9"/>
    <x v="0"/>
    <s v="Eko Prasetyo"/>
    <x v="3"/>
    <x v="1"/>
    <n v="1"/>
    <n v="15000000"/>
    <s v="Menengah"/>
    <n v="10"/>
    <s v="DLV-02"/>
    <x v="0"/>
    <n v="15000000"/>
    <n v="1500000"/>
    <n v="13500000"/>
  </r>
  <r>
    <s v="TRX269"/>
    <d v="2024-07-07T17:45:00"/>
    <x v="6"/>
    <s v="7"/>
    <x v="10"/>
    <x v="1"/>
    <s v="Fitri Handayani"/>
    <x v="1"/>
    <x v="0"/>
    <n v="1"/>
    <n v="4000000"/>
    <s v="Terjangkau"/>
    <n v="5"/>
    <s v="RTN-03"/>
    <x v="2"/>
    <n v="4000000"/>
    <n v="200000"/>
    <n v="3800000"/>
  </r>
  <r>
    <s v="TRX270"/>
    <d v="2024-07-08T19:30:00"/>
    <x v="6"/>
    <s v="7"/>
    <x v="11"/>
    <x v="2"/>
    <s v="Gilang Ramadhan"/>
    <x v="2"/>
    <x v="2"/>
    <n v="1"/>
    <n v="29500000"/>
    <s v="Premium"/>
    <n v="0"/>
    <s v="CNL-04"/>
    <x v="3"/>
    <n v="29500000"/>
    <n v="0"/>
    <n v="29500000"/>
  </r>
  <r>
    <s v="TRX271"/>
    <d v="2024-08-09T08:00:00"/>
    <x v="7"/>
    <s v="8"/>
    <x v="12"/>
    <x v="3"/>
    <s v="Hana Yuliana"/>
    <x v="0"/>
    <x v="1"/>
    <n v="1"/>
    <n v="500000"/>
    <s v="Terjangkau"/>
    <n v="5"/>
    <s v="DLV-02"/>
    <x v="0"/>
    <n v="500000"/>
    <n v="25000"/>
    <n v="475000"/>
  </r>
  <r>
    <s v="TRX272"/>
    <d v="2024-08-10T10:30:00"/>
    <x v="7"/>
    <s v="8"/>
    <x v="13"/>
    <x v="4"/>
    <s v="Indra Maulana"/>
    <x v="4"/>
    <x v="0"/>
    <n v="1"/>
    <n v="9500000"/>
    <s v="Menengah"/>
    <n v="10"/>
    <s v="DLV-02"/>
    <x v="0"/>
    <n v="9500000"/>
    <n v="950000"/>
    <n v="8550000"/>
  </r>
  <r>
    <s v="TRX273"/>
    <d v="2024-08-11T13:20:00"/>
    <x v="7"/>
    <s v="8"/>
    <x v="14"/>
    <x v="0"/>
    <s v="Joko Susilo"/>
    <x v="0"/>
    <x v="2"/>
    <n v="1"/>
    <n v="12000000"/>
    <s v="Menengah"/>
    <n v="0"/>
    <s v="DLV-02"/>
    <x v="0"/>
    <n v="12000000"/>
    <n v="0"/>
    <n v="12000000"/>
  </r>
  <r>
    <s v="TRX274"/>
    <d v="2024-08-12T16:00:00"/>
    <x v="7"/>
    <s v="8"/>
    <x v="15"/>
    <x v="2"/>
    <s v="Kartika Sari"/>
    <x v="5"/>
    <x v="1"/>
    <n v="1"/>
    <n v="35000000"/>
    <s v="Premium"/>
    <n v="15"/>
    <s v="SHP-01"/>
    <x v="1"/>
    <n v="35000000"/>
    <n v="5250000"/>
    <n v="29750000"/>
  </r>
  <r>
    <s v="TRX275"/>
    <d v="2024-08-13T18:45:00"/>
    <x v="7"/>
    <s v="8"/>
    <x v="16"/>
    <x v="1"/>
    <s v="Lina Marlina"/>
    <x v="2"/>
    <x v="0"/>
    <n v="1"/>
    <n v="6200000"/>
    <s v="Menengah"/>
    <n v="5"/>
    <s v="DLV-02"/>
    <x v="0"/>
    <n v="6200000"/>
    <n v="310000"/>
    <n v="5890000"/>
  </r>
  <r>
    <s v="TRX276"/>
    <d v="2024-09-14T09:10:00"/>
    <x v="8"/>
    <s v="9"/>
    <x v="17"/>
    <x v="2"/>
    <s v="Mega Wati"/>
    <x v="0"/>
    <x v="2"/>
    <n v="1"/>
    <n v="26000000"/>
    <s v="Premium"/>
    <n v="0"/>
    <s v="DLV-02"/>
    <x v="0"/>
    <n v="26000000"/>
    <n v="0"/>
    <n v="26000000"/>
  </r>
  <r>
    <s v="TRX277"/>
    <d v="2024-09-15T11:40:00"/>
    <x v="8"/>
    <s v="9"/>
    <x v="18"/>
    <x v="3"/>
    <s v="Nanda Putra"/>
    <x v="1"/>
    <x v="1"/>
    <n v="1"/>
    <n v="5000000"/>
    <s v="Menengah"/>
    <n v="5"/>
    <s v="DLV-02"/>
    <x v="0"/>
    <n v="5000000"/>
    <n v="250000"/>
    <n v="4750000"/>
  </r>
  <r>
    <s v="TRX278"/>
    <d v="2024-09-16T14:30:00"/>
    <x v="8"/>
    <s v="9"/>
    <x v="19"/>
    <x v="2"/>
    <s v="Putri Amelia"/>
    <x v="0"/>
    <x v="0"/>
    <n v="1"/>
    <n v="42000000"/>
    <s v="Premium"/>
    <n v="15"/>
    <s v="SHP-01"/>
    <x v="1"/>
    <n v="42000000"/>
    <n v="6300000"/>
    <n v="35700000"/>
  </r>
  <r>
    <s v="TRX279"/>
    <d v="2024-09-17T17:15:00"/>
    <x v="8"/>
    <s v="9"/>
    <x v="0"/>
    <x v="0"/>
    <s v="Siti Lestari"/>
    <x v="1"/>
    <x v="2"/>
    <n v="1"/>
    <n v="21000000"/>
    <s v="Premium"/>
    <n v="0"/>
    <s v="DLV-02"/>
    <x v="0"/>
    <n v="21000000"/>
    <n v="0"/>
    <n v="21000000"/>
  </r>
  <r>
    <s v="TRX280"/>
    <d v="2024-09-18T19:00:00"/>
    <x v="8"/>
    <s v="9"/>
    <x v="1"/>
    <x v="0"/>
    <s v="Budi Santoso"/>
    <x v="0"/>
    <x v="1"/>
    <n v="1"/>
    <n v="18500000"/>
    <s v="Premium"/>
    <n v="10"/>
    <s v="DLV-02"/>
    <x v="0"/>
    <n v="18500000"/>
    <n v="1850000"/>
    <n v="16650000"/>
  </r>
  <r>
    <s v="TRX281"/>
    <d v="2024-10-19T08:40:00"/>
    <x v="9"/>
    <s v="10"/>
    <x v="2"/>
    <x v="1"/>
    <s v="Agus Wijaya"/>
    <x v="0"/>
    <x v="0"/>
    <n v="1"/>
    <n v="5500000"/>
    <s v="Menengah"/>
    <n v="5"/>
    <s v="DLV-02"/>
    <x v="0"/>
    <n v="5500000"/>
    <n v="275000"/>
    <n v="5225000"/>
  </r>
  <r>
    <s v="TRX282"/>
    <d v="2024-10-20T11:10:00"/>
    <x v="9"/>
    <s v="10"/>
    <x v="3"/>
    <x v="2"/>
    <s v="Dewi Puspita"/>
    <x v="2"/>
    <x v="2"/>
    <n v="1"/>
    <n v="32000000"/>
    <s v="Premium"/>
    <n v="0"/>
    <s v="SHP-01"/>
    <x v="1"/>
    <n v="32000000"/>
    <n v="0"/>
    <n v="32000000"/>
  </r>
  <r>
    <s v="TRX283"/>
    <d v="2024-10-21T13:55:00"/>
    <x v="9"/>
    <s v="10"/>
    <x v="4"/>
    <x v="3"/>
    <s v="Eko Prasetyo"/>
    <x v="3"/>
    <x v="1"/>
    <n v="1"/>
    <n v="7500000"/>
    <s v="Menengah"/>
    <n v="5"/>
    <s v="DLV-02"/>
    <x v="0"/>
    <n v="7500000"/>
    <n v="375000"/>
    <n v="7125000"/>
  </r>
  <r>
    <s v="TRX284"/>
    <d v="2024-10-22T16:40:00"/>
    <x v="9"/>
    <s v="10"/>
    <x v="5"/>
    <x v="2"/>
    <s v="Fitri Handayani"/>
    <x v="1"/>
    <x v="0"/>
    <n v="1"/>
    <n v="23000000"/>
    <s v="Premium"/>
    <n v="10"/>
    <s v="DLV-02"/>
    <x v="0"/>
    <n v="23000000"/>
    <n v="2300000"/>
    <n v="20700000"/>
  </r>
  <r>
    <s v="TRX285"/>
    <d v="2024-10-23T18:25:00"/>
    <x v="9"/>
    <s v="10"/>
    <x v="6"/>
    <x v="1"/>
    <s v="Gilang Ramadhan"/>
    <x v="2"/>
    <x v="2"/>
    <n v="1"/>
    <n v="2500000"/>
    <s v="Terjangkau"/>
    <n v="0"/>
    <s v="DLV-02"/>
    <x v="0"/>
    <n v="2500000"/>
    <n v="0"/>
    <n v="2500000"/>
  </r>
  <r>
    <s v="TRX286"/>
    <d v="2024-11-24T09:00:00"/>
    <x v="10"/>
    <s v="11"/>
    <x v="7"/>
    <x v="4"/>
    <s v="Hana Yuliana"/>
    <x v="0"/>
    <x v="1"/>
    <n v="1"/>
    <n v="28000000"/>
    <s v="Premium"/>
    <n v="15"/>
    <s v="SHP-01"/>
    <x v="1"/>
    <n v="28000000"/>
    <n v="4200000"/>
    <n v="23800000"/>
  </r>
  <r>
    <s v="TRX287"/>
    <d v="2024-11-25T11:25:00"/>
    <x v="10"/>
    <s v="11"/>
    <x v="8"/>
    <x v="3"/>
    <s v="Indra Maulana"/>
    <x v="4"/>
    <x v="0"/>
    <n v="1"/>
    <n v="1800000"/>
    <s v="Terjangkau"/>
    <n v="5"/>
    <s v="DLV-02"/>
    <x v="0"/>
    <n v="1800000"/>
    <n v="90000"/>
    <n v="1710000"/>
  </r>
  <r>
    <s v="TRX288"/>
    <d v="2024-11-26T14:15:00"/>
    <x v="10"/>
    <s v="11"/>
    <x v="9"/>
    <x v="0"/>
    <s v="Joko Susilo"/>
    <x v="0"/>
    <x v="2"/>
    <n v="1"/>
    <n v="15000000"/>
    <s v="Menengah"/>
    <n v="0"/>
    <s v="DLV-02"/>
    <x v="0"/>
    <n v="15000000"/>
    <n v="0"/>
    <n v="15000000"/>
  </r>
  <r>
    <s v="TRX289"/>
    <d v="2024-11-27T16:50:00"/>
    <x v="10"/>
    <s v="11"/>
    <x v="10"/>
    <x v="1"/>
    <s v="Kartika Sari"/>
    <x v="5"/>
    <x v="1"/>
    <n v="1"/>
    <n v="4000000"/>
    <s v="Terjangkau"/>
    <n v="5"/>
    <s v="RTN-03"/>
    <x v="2"/>
    <n v="4000000"/>
    <n v="200000"/>
    <n v="3800000"/>
  </r>
  <r>
    <s v="TRX290"/>
    <d v="2024-11-28T18:35:00"/>
    <x v="10"/>
    <s v="11"/>
    <x v="11"/>
    <x v="2"/>
    <s v="Lina Marlina"/>
    <x v="2"/>
    <x v="0"/>
    <n v="1"/>
    <n v="29500000"/>
    <s v="Premium"/>
    <n v="15"/>
    <s v="CNL-04"/>
    <x v="3"/>
    <n v="29500000"/>
    <n v="4425000"/>
    <n v="25075000"/>
  </r>
  <r>
    <s v="TRX291"/>
    <d v="2024-12-29T08:15:00"/>
    <x v="11"/>
    <s v="12"/>
    <x v="12"/>
    <x v="3"/>
    <s v="Mega Wati"/>
    <x v="0"/>
    <x v="2"/>
    <n v="3"/>
    <n v="500000"/>
    <s v="Terjangkau"/>
    <n v="0"/>
    <s v="DLV-02"/>
    <x v="0"/>
    <n v="1500000"/>
    <n v="0"/>
    <n v="1500000"/>
  </r>
  <r>
    <s v="TRX292"/>
    <d v="2024-12-30T10:45:00"/>
    <x v="11"/>
    <s v="12"/>
    <x v="13"/>
    <x v="4"/>
    <s v="Nanda Putra"/>
    <x v="1"/>
    <x v="1"/>
    <n v="1"/>
    <n v="9500000"/>
    <s v="Menengah"/>
    <n v="10"/>
    <s v="DLV-02"/>
    <x v="0"/>
    <n v="9500000"/>
    <n v="950000"/>
    <n v="8550000"/>
  </r>
  <r>
    <s v="TRX293"/>
    <d v="2024-12-31T13:30:00"/>
    <x v="11"/>
    <s v="12"/>
    <x v="14"/>
    <x v="0"/>
    <s v="Putri Amelia"/>
    <x v="0"/>
    <x v="0"/>
    <n v="1"/>
    <n v="12000000"/>
    <s v="Menengah"/>
    <n v="5"/>
    <s v="DLV-02"/>
    <x v="0"/>
    <n v="12000000"/>
    <n v="600000"/>
    <n v="11400000"/>
  </r>
  <r>
    <s v="TRX294"/>
    <d v="2024-01-15T16:15:00"/>
    <x v="0"/>
    <s v="1"/>
    <x v="15"/>
    <x v="2"/>
    <s v="Siti Lestari"/>
    <x v="1"/>
    <x v="2"/>
    <n v="1"/>
    <n v="35000000"/>
    <s v="Premium"/>
    <n v="0"/>
    <s v="SHP-01"/>
    <x v="1"/>
    <n v="35000000"/>
    <n v="0"/>
    <n v="35000000"/>
  </r>
  <r>
    <s v="TRX295"/>
    <d v="2024-01-16T18:00:00"/>
    <x v="0"/>
    <s v="1"/>
    <x v="16"/>
    <x v="1"/>
    <s v="Budi Santoso"/>
    <x v="0"/>
    <x v="1"/>
    <n v="1"/>
    <n v="6200000"/>
    <s v="Menengah"/>
    <n v="5"/>
    <s v="DLV-02"/>
    <x v="0"/>
    <n v="6200000"/>
    <n v="310000"/>
    <n v="5890000"/>
  </r>
  <r>
    <s v="TRX296"/>
    <d v="2024-02-17T09:25:00"/>
    <x v="1"/>
    <s v="2"/>
    <x v="17"/>
    <x v="2"/>
    <s v="Agus Wijaya"/>
    <x v="0"/>
    <x v="0"/>
    <n v="1"/>
    <n v="26000000"/>
    <s v="Premium"/>
    <n v="10"/>
    <s v="DLV-02"/>
    <x v="0"/>
    <n v="26000000"/>
    <n v="2600000"/>
    <n v="23400000"/>
  </r>
  <r>
    <s v="TRX297"/>
    <d v="2024-02-18T12:00:00"/>
    <x v="1"/>
    <s v="2"/>
    <x v="18"/>
    <x v="3"/>
    <s v="Dewi Puspita"/>
    <x v="2"/>
    <x v="2"/>
    <n v="1"/>
    <n v="5000000"/>
    <s v="Menengah"/>
    <n v="0"/>
    <s v="DLV-02"/>
    <x v="0"/>
    <n v="5000000"/>
    <n v="0"/>
    <n v="5000000"/>
  </r>
  <r>
    <s v="TRX298"/>
    <d v="2024-02-19T14:45:00"/>
    <x v="1"/>
    <s v="2"/>
    <x v="19"/>
    <x v="2"/>
    <s v="Eko Prasetyo"/>
    <x v="3"/>
    <x v="1"/>
    <n v="1"/>
    <n v="42000000"/>
    <s v="Premium"/>
    <n v="15"/>
    <s v="SHP-01"/>
    <x v="1"/>
    <n v="42000000"/>
    <n v="6300000"/>
    <n v="35700000"/>
  </r>
  <r>
    <s v="TRX299"/>
    <d v="2024-02-20T17:30:00"/>
    <x v="1"/>
    <s v="2"/>
    <x v="0"/>
    <x v="0"/>
    <s v="Fitri Handayani"/>
    <x v="1"/>
    <x v="0"/>
    <n v="1"/>
    <n v="21000000"/>
    <s v="Premium"/>
    <n v="10"/>
    <s v="DLV-02"/>
    <x v="0"/>
    <n v="21000000"/>
    <n v="2100000"/>
    <n v="18900000"/>
  </r>
  <r>
    <s v="TRX300"/>
    <d v="2024-02-21T19:15:00"/>
    <x v="1"/>
    <s v="2"/>
    <x v="1"/>
    <x v="0"/>
    <s v="Gilang Ramadhan"/>
    <x v="2"/>
    <x v="2"/>
    <n v="1"/>
    <n v="18500000"/>
    <s v="Premium"/>
    <n v="0"/>
    <s v="DLV-02"/>
    <x v="0"/>
    <n v="18500000"/>
    <n v="0"/>
    <n v="18500000"/>
  </r>
  <r>
    <s v="TRX301"/>
    <d v="2024-03-22T08:00:00"/>
    <x v="2"/>
    <s v="3"/>
    <x v="2"/>
    <x v="1"/>
    <s v="Hana Yuliana"/>
    <x v="0"/>
    <x v="1"/>
    <n v="1"/>
    <n v="5500000"/>
    <s v="Menengah"/>
    <n v="5"/>
    <s v="DLV-02"/>
    <x v="0"/>
    <n v="5500000"/>
    <n v="275000"/>
    <n v="5225000"/>
  </r>
  <r>
    <s v="TRX302"/>
    <d v="2024-03-23T10:25:00"/>
    <x v="2"/>
    <s v="3"/>
    <x v="3"/>
    <x v="2"/>
    <s v="Indra Maulana"/>
    <x v="4"/>
    <x v="0"/>
    <n v="1"/>
    <n v="32000000"/>
    <s v="Premium"/>
    <n v="15"/>
    <s v="SHP-01"/>
    <x v="1"/>
    <n v="32000000"/>
    <n v="4800000"/>
    <n v="27200000"/>
  </r>
  <r>
    <s v="TRX303"/>
    <d v="2024-03-24T13:10:00"/>
    <x v="2"/>
    <s v="3"/>
    <x v="4"/>
    <x v="3"/>
    <s v="Joko Susilo"/>
    <x v="0"/>
    <x v="2"/>
    <n v="1"/>
    <n v="7500000"/>
    <s v="Menengah"/>
    <n v="0"/>
    <s v="DLV-02"/>
    <x v="0"/>
    <n v="7500000"/>
    <n v="0"/>
    <n v="7500000"/>
  </r>
  <r>
    <s v="TRX304"/>
    <d v="2024-03-25T15:55:00"/>
    <x v="2"/>
    <s v="3"/>
    <x v="5"/>
    <x v="2"/>
    <s v="Kartika Sari"/>
    <x v="5"/>
    <x v="1"/>
    <n v="1"/>
    <n v="23000000"/>
    <s v="Premium"/>
    <n v="10"/>
    <s v="DLV-02"/>
    <x v="0"/>
    <n v="23000000"/>
    <n v="2300000"/>
    <n v="20700000"/>
  </r>
  <r>
    <s v="TRX305"/>
    <d v="2024-03-26T17:40:00"/>
    <x v="2"/>
    <s v="3"/>
    <x v="6"/>
    <x v="1"/>
    <s v="Lina Marlina"/>
    <x v="2"/>
    <x v="0"/>
    <n v="1"/>
    <n v="2500000"/>
    <s v="Terjangkau"/>
    <n v="5"/>
    <s v="DLV-02"/>
    <x v="0"/>
    <n v="2500000"/>
    <n v="125000"/>
    <n v="2375000"/>
  </r>
  <r>
    <s v="TRX306"/>
    <d v="2024-04-27T09:15:00"/>
    <x v="3"/>
    <s v="4"/>
    <x v="7"/>
    <x v="4"/>
    <s v="Mega Wati"/>
    <x v="0"/>
    <x v="2"/>
    <n v="1"/>
    <n v="28000000"/>
    <s v="Premium"/>
    <n v="0"/>
    <s v="SHP-01"/>
    <x v="1"/>
    <n v="28000000"/>
    <n v="0"/>
    <n v="28000000"/>
  </r>
  <r>
    <s v="TRX307"/>
    <d v="2024-04-28T11:50:00"/>
    <x v="3"/>
    <s v="4"/>
    <x v="8"/>
    <x v="3"/>
    <s v="Nanda Putra"/>
    <x v="1"/>
    <x v="1"/>
    <n v="1"/>
    <n v="1800000"/>
    <s v="Terjangkau"/>
    <n v="5"/>
    <s v="DLV-02"/>
    <x v="0"/>
    <n v="1800000"/>
    <n v="90000"/>
    <n v="1710000"/>
  </r>
  <r>
    <s v="TRX308"/>
    <d v="2024-04-29T14:35:00"/>
    <x v="3"/>
    <s v="4"/>
    <x v="9"/>
    <x v="0"/>
    <s v="Putri Amelia"/>
    <x v="0"/>
    <x v="0"/>
    <n v="1"/>
    <n v="15000000"/>
    <s v="Menengah"/>
    <n v="10"/>
    <s v="RTN-03"/>
    <x v="2"/>
    <n v="15000000"/>
    <n v="1500000"/>
    <n v="13500000"/>
  </r>
  <r>
    <s v="TRX309"/>
    <d v="2024-04-30T17:20:00"/>
    <x v="3"/>
    <s v="4"/>
    <x v="10"/>
    <x v="1"/>
    <s v="Siti Lestari"/>
    <x v="1"/>
    <x v="2"/>
    <n v="1"/>
    <n v="4000000"/>
    <s v="Terjangkau"/>
    <n v="0"/>
    <s v="DLV-02"/>
    <x v="0"/>
    <n v="4000000"/>
    <n v="0"/>
    <n v="4000000"/>
  </r>
  <r>
    <s v="TRX310"/>
    <d v="2024-05-01T19:05:00"/>
    <x v="4"/>
    <s v="5"/>
    <x v="11"/>
    <x v="2"/>
    <s v="Budi Santoso"/>
    <x v="0"/>
    <x v="1"/>
    <n v="1"/>
    <n v="29500000"/>
    <s v="Premium"/>
    <n v="15"/>
    <s v="DLV-02"/>
    <x v="0"/>
    <n v="29500000"/>
    <n v="4425000"/>
    <n v="25075000"/>
  </r>
  <r>
    <s v="TRX311"/>
    <d v="2024-06-02T08:35:00"/>
    <x v="5"/>
    <s v="6"/>
    <x v="12"/>
    <x v="3"/>
    <s v="Agus Wijaya"/>
    <x v="0"/>
    <x v="0"/>
    <n v="1"/>
    <n v="500000"/>
    <s v="Terjangkau"/>
    <n v="5"/>
    <s v="DLV-02"/>
    <x v="0"/>
    <n v="500000"/>
    <n v="25000"/>
    <n v="475000"/>
  </r>
  <r>
    <s v="TRX312"/>
    <d v="2024-06-03T11:05:00"/>
    <x v="5"/>
    <s v="6"/>
    <x v="13"/>
    <x v="4"/>
    <s v="Dewi Puspita"/>
    <x v="2"/>
    <x v="2"/>
    <n v="1"/>
    <n v="9500000"/>
    <s v="Menengah"/>
    <n v="0"/>
    <s v="DLV-02"/>
    <x v="0"/>
    <n v="9500000"/>
    <n v="0"/>
    <n v="9500000"/>
  </r>
  <r>
    <s v="TRX313"/>
    <d v="2024-06-04T13:50:00"/>
    <x v="5"/>
    <s v="6"/>
    <x v="14"/>
    <x v="0"/>
    <s v="Eko Prasetyo"/>
    <x v="3"/>
    <x v="1"/>
    <n v="1"/>
    <n v="12000000"/>
    <s v="Menengah"/>
    <n v="5"/>
    <s v="DLV-02"/>
    <x v="0"/>
    <n v="12000000"/>
    <n v="600000"/>
    <n v="11400000"/>
  </r>
  <r>
    <s v="TRX314"/>
    <d v="2024-06-05T16:35:00"/>
    <x v="5"/>
    <s v="6"/>
    <x v="15"/>
    <x v="2"/>
    <s v="Fitri Handayani"/>
    <x v="1"/>
    <x v="0"/>
    <n v="1"/>
    <n v="35000000"/>
    <s v="Premium"/>
    <n v="15"/>
    <s v="SHP-01"/>
    <x v="1"/>
    <n v="35000000"/>
    <n v="5250000"/>
    <n v="29750000"/>
  </r>
  <r>
    <s v="TRX315"/>
    <d v="2024-06-06T18:20:00"/>
    <x v="5"/>
    <s v="6"/>
    <x v="16"/>
    <x v="1"/>
    <s v="Gilang Ramadhan"/>
    <x v="2"/>
    <x v="2"/>
    <n v="1"/>
    <n v="6200000"/>
    <s v="Menengah"/>
    <n v="0"/>
    <s v="DLV-02"/>
    <x v="0"/>
    <n v="6200000"/>
    <n v="0"/>
    <n v="6200000"/>
  </r>
  <r>
    <s v="TRX316"/>
    <d v="2024-07-07T09:50:00"/>
    <x v="6"/>
    <s v="7"/>
    <x v="17"/>
    <x v="2"/>
    <s v="Hana Yuliana"/>
    <x v="0"/>
    <x v="1"/>
    <n v="1"/>
    <n v="26000000"/>
    <s v="Premium"/>
    <n v="10"/>
    <s v="CNL-04"/>
    <x v="3"/>
    <n v="26000000"/>
    <n v="2600000"/>
    <n v="23400000"/>
  </r>
  <r>
    <s v="TRX317"/>
    <d v="2024-07-08T12:20:00"/>
    <x v="6"/>
    <s v="7"/>
    <x v="18"/>
    <x v="3"/>
    <s v="Indra Maulana"/>
    <x v="4"/>
    <x v="0"/>
    <n v="1"/>
    <n v="5000000"/>
    <s v="Menengah"/>
    <n v="5"/>
    <s v="DLV-02"/>
    <x v="0"/>
    <n v="5000000"/>
    <n v="250000"/>
    <n v="4750000"/>
  </r>
  <r>
    <s v="TRX318"/>
    <d v="2024-07-09T15:10:00"/>
    <x v="6"/>
    <s v="7"/>
    <x v="19"/>
    <x v="2"/>
    <s v="Joko Susilo"/>
    <x v="0"/>
    <x v="2"/>
    <n v="1"/>
    <n v="42000000"/>
    <s v="Premium"/>
    <n v="0"/>
    <s v="SHP-01"/>
    <x v="1"/>
    <n v="42000000"/>
    <n v="0"/>
    <n v="42000000"/>
  </r>
  <r>
    <s v="TRX319"/>
    <d v="2024-07-10T17:55:00"/>
    <x v="6"/>
    <s v="7"/>
    <x v="0"/>
    <x v="0"/>
    <s v="Kartika Sari"/>
    <x v="5"/>
    <x v="1"/>
    <n v="1"/>
    <n v="21000000"/>
    <s v="Premium"/>
    <n v="10"/>
    <s v="DLV-02"/>
    <x v="0"/>
    <n v="21000000"/>
    <n v="2100000"/>
    <n v="18900000"/>
  </r>
  <r>
    <s v="TRX320"/>
    <d v="2024-07-11T19:40:00"/>
    <x v="6"/>
    <s v="7"/>
    <x v="1"/>
    <x v="0"/>
    <s v="Lina Marlina"/>
    <x v="2"/>
    <x v="0"/>
    <n v="1"/>
    <n v="18500000"/>
    <s v="Premium"/>
    <n v="10"/>
    <s v="DLV-02"/>
    <x v="0"/>
    <n v="18500000"/>
    <n v="1850000"/>
    <n v="16650000"/>
  </r>
  <r>
    <s v="TRX321"/>
    <d v="2024-08-12T08:10:00"/>
    <x v="7"/>
    <s v="8"/>
    <x v="2"/>
    <x v="1"/>
    <s v="Mega Wati"/>
    <x v="0"/>
    <x v="2"/>
    <n v="1"/>
    <n v="5500000"/>
    <s v="Menengah"/>
    <n v="0"/>
    <s v="DLV-02"/>
    <x v="0"/>
    <n v="5500000"/>
    <n v="0"/>
    <n v="5500000"/>
  </r>
  <r>
    <s v="TRX322"/>
    <d v="2024-08-13T10:40:00"/>
    <x v="7"/>
    <s v="8"/>
    <x v="3"/>
    <x v="2"/>
    <s v="Nanda Putra"/>
    <x v="1"/>
    <x v="1"/>
    <n v="1"/>
    <n v="32000000"/>
    <s v="Premium"/>
    <n v="15"/>
    <s v="SHP-01"/>
    <x v="1"/>
    <n v="32000000"/>
    <n v="4800000"/>
    <n v="27200000"/>
  </r>
  <r>
    <s v="TRX323"/>
    <d v="2024-08-14T13:25:00"/>
    <x v="7"/>
    <s v="8"/>
    <x v="4"/>
    <x v="3"/>
    <s v="Putri Amelia"/>
    <x v="0"/>
    <x v="0"/>
    <n v="1"/>
    <n v="7500000"/>
    <s v="Menengah"/>
    <n v="5"/>
    <s v="DLV-02"/>
    <x v="0"/>
    <n v="7500000"/>
    <n v="375000"/>
    <n v="7125000"/>
  </r>
  <r>
    <s v="TRX324"/>
    <d v="2024-08-15T16:10:00"/>
    <x v="7"/>
    <s v="8"/>
    <x v="5"/>
    <x v="2"/>
    <s v="Siti Lestari"/>
    <x v="1"/>
    <x v="2"/>
    <n v="1"/>
    <n v="23000000"/>
    <s v="Premium"/>
    <n v="0"/>
    <s v="DLV-02"/>
    <x v="0"/>
    <n v="23000000"/>
    <n v="0"/>
    <n v="23000000"/>
  </r>
  <r>
    <s v="TRX325"/>
    <d v="2024-08-16T18:00:00"/>
    <x v="7"/>
    <s v="8"/>
    <x v="6"/>
    <x v="1"/>
    <s v="Budi Santoso"/>
    <x v="0"/>
    <x v="1"/>
    <n v="1"/>
    <n v="2500000"/>
    <s v="Terjangkau"/>
    <n v="5"/>
    <s v="DLV-02"/>
    <x v="0"/>
    <n v="2500000"/>
    <n v="125000"/>
    <n v="2375000"/>
  </r>
  <r>
    <s v="TRX326"/>
    <d v="2024-09-17T09:35:00"/>
    <x v="8"/>
    <s v="9"/>
    <x v="7"/>
    <x v="4"/>
    <s v="Agus Wijaya"/>
    <x v="0"/>
    <x v="0"/>
    <n v="1"/>
    <n v="28000000"/>
    <s v="Premium"/>
    <n v="15"/>
    <s v="SHP-01"/>
    <x v="1"/>
    <n v="28000000"/>
    <n v="4200000"/>
    <n v="23800000"/>
  </r>
  <r>
    <s v="TRX327"/>
    <d v="2024-09-18T12:05:00"/>
    <x v="8"/>
    <s v="9"/>
    <x v="8"/>
    <x v="3"/>
    <s v="Dewi Puspita"/>
    <x v="2"/>
    <x v="2"/>
    <n v="1"/>
    <n v="1800000"/>
    <s v="Terjangkau"/>
    <n v="0"/>
    <s v="DLV-02"/>
    <x v="0"/>
    <n v="1800000"/>
    <n v="0"/>
    <n v="1800000"/>
  </r>
  <r>
    <s v="TRX328"/>
    <d v="2024-09-19T14:50:00"/>
    <x v="8"/>
    <s v="9"/>
    <x v="9"/>
    <x v="0"/>
    <s v="Eko Prasetyo"/>
    <x v="3"/>
    <x v="1"/>
    <n v="1"/>
    <n v="15000000"/>
    <s v="Menengah"/>
    <n v="10"/>
    <s v="DLV-02"/>
    <x v="0"/>
    <n v="15000000"/>
    <n v="1500000"/>
    <n v="13500000"/>
  </r>
  <r>
    <s v="TRX329"/>
    <d v="2024-09-20T17:35:00"/>
    <x v="8"/>
    <s v="9"/>
    <x v="10"/>
    <x v="1"/>
    <s v="Fitri Handayani"/>
    <x v="1"/>
    <x v="0"/>
    <n v="1"/>
    <n v="4000000"/>
    <s v="Terjangkau"/>
    <n v="5"/>
    <s v="DLV-02"/>
    <x v="0"/>
    <n v="4000000"/>
    <n v="200000"/>
    <n v="3800000"/>
  </r>
  <r>
    <s v="TRX330"/>
    <d v="2024-09-21T19:20:00"/>
    <x v="8"/>
    <s v="9"/>
    <x v="11"/>
    <x v="2"/>
    <s v="Gilang Ramadhan"/>
    <x v="2"/>
    <x v="2"/>
    <n v="1"/>
    <n v="29500000"/>
    <s v="Premium"/>
    <n v="0"/>
    <s v="DLV-02"/>
    <x v="0"/>
    <n v="29500000"/>
    <n v="0"/>
    <n v="29500000"/>
  </r>
  <r>
    <s v="TRX331"/>
    <d v="2024-10-22T08:55:00"/>
    <x v="9"/>
    <s v="10"/>
    <x v="12"/>
    <x v="3"/>
    <s v="Hana Yuliana"/>
    <x v="0"/>
    <x v="1"/>
    <n v="1"/>
    <n v="500000"/>
    <s v="Terjangkau"/>
    <n v="5"/>
    <s v="RTN-03"/>
    <x v="2"/>
    <n v="500000"/>
    <n v="25000"/>
    <n v="475000"/>
  </r>
  <r>
    <s v="TRX332"/>
    <d v="2024-10-23T11:25:00"/>
    <x v="9"/>
    <s v="10"/>
    <x v="13"/>
    <x v="4"/>
    <s v="Indra Maulana"/>
    <x v="4"/>
    <x v="0"/>
    <n v="1"/>
    <n v="9500000"/>
    <s v="Menengah"/>
    <n v="10"/>
    <s v="DLV-02"/>
    <x v="0"/>
    <n v="9500000"/>
    <n v="950000"/>
    <n v="8550000"/>
  </r>
  <r>
    <s v="TRX333"/>
    <d v="2024-10-24T14:15:00"/>
    <x v="9"/>
    <s v="10"/>
    <x v="14"/>
    <x v="0"/>
    <s v="Joko Susilo"/>
    <x v="0"/>
    <x v="2"/>
    <n v="1"/>
    <n v="12000000"/>
    <s v="Menengah"/>
    <n v="0"/>
    <s v="DLV-02"/>
    <x v="0"/>
    <n v="12000000"/>
    <n v="0"/>
    <n v="12000000"/>
  </r>
  <r>
    <s v="TRX334"/>
    <d v="2024-10-25T16:50:00"/>
    <x v="9"/>
    <s v="10"/>
    <x v="15"/>
    <x v="2"/>
    <s v="Kartika Sari"/>
    <x v="5"/>
    <x v="1"/>
    <n v="1"/>
    <n v="35000000"/>
    <s v="Premium"/>
    <n v="15"/>
    <s v="SHP-01"/>
    <x v="1"/>
    <n v="35000000"/>
    <n v="5250000"/>
    <n v="29750000"/>
  </r>
  <r>
    <s v="TRX335"/>
    <d v="2024-10-26T18:35:00"/>
    <x v="9"/>
    <s v="10"/>
    <x v="16"/>
    <x v="1"/>
    <s v="Lina Marlina"/>
    <x v="2"/>
    <x v="0"/>
    <n v="1"/>
    <n v="6200000"/>
    <s v="Menengah"/>
    <n v="5"/>
    <s v="DLV-02"/>
    <x v="0"/>
    <n v="6200000"/>
    <n v="310000"/>
    <n v="5890000"/>
  </r>
  <r>
    <s v="TRX336"/>
    <d v="2024-11-27T09:05:00"/>
    <x v="10"/>
    <s v="11"/>
    <x v="17"/>
    <x v="2"/>
    <s v="Mega Wati"/>
    <x v="0"/>
    <x v="2"/>
    <n v="1"/>
    <n v="26000000"/>
    <s v="Premium"/>
    <n v="0"/>
    <s v="DLV-02"/>
    <x v="0"/>
    <n v="26000000"/>
    <n v="0"/>
    <n v="26000000"/>
  </r>
  <r>
    <s v="TRX337"/>
    <d v="2024-11-28T11:35:00"/>
    <x v="10"/>
    <s v="11"/>
    <x v="18"/>
    <x v="3"/>
    <s v="Nanda Putra"/>
    <x v="1"/>
    <x v="1"/>
    <n v="1"/>
    <n v="5000000"/>
    <s v="Menengah"/>
    <n v="5"/>
    <s v="DLV-02"/>
    <x v="0"/>
    <n v="5000000"/>
    <n v="250000"/>
    <n v="4750000"/>
  </r>
  <r>
    <s v="TRX338"/>
    <d v="2024-11-29T14:25:00"/>
    <x v="10"/>
    <s v="11"/>
    <x v="19"/>
    <x v="2"/>
    <s v="Putri Amelia"/>
    <x v="0"/>
    <x v="0"/>
    <n v="1"/>
    <n v="42000000"/>
    <s v="Premium"/>
    <n v="15"/>
    <s v="SHP-01"/>
    <x v="1"/>
    <n v="42000000"/>
    <n v="6300000"/>
    <n v="35700000"/>
  </r>
  <r>
    <s v="TRX339"/>
    <d v="2024-11-30T17:10:00"/>
    <x v="10"/>
    <s v="11"/>
    <x v="0"/>
    <x v="0"/>
    <s v="Siti Lestari"/>
    <x v="1"/>
    <x v="2"/>
    <n v="1"/>
    <n v="21000000"/>
    <s v="Premium"/>
    <n v="0"/>
    <s v="DLV-02"/>
    <x v="0"/>
    <n v="21000000"/>
    <n v="0"/>
    <n v="21000000"/>
  </r>
  <r>
    <s v="TRX340"/>
    <d v="2024-12-01T19:00:00"/>
    <x v="11"/>
    <s v="12"/>
    <x v="1"/>
    <x v="0"/>
    <s v="Budi Santoso"/>
    <x v="0"/>
    <x v="1"/>
    <n v="1"/>
    <n v="18500000"/>
    <s v="Premium"/>
    <n v="10"/>
    <s v="DLV-02"/>
    <x v="0"/>
    <n v="18500000"/>
    <n v="1850000"/>
    <n v="16650000"/>
  </r>
  <r>
    <s v="TRX341"/>
    <d v="2024-01-20T08:20:00"/>
    <x v="0"/>
    <s v="1"/>
    <x v="2"/>
    <x v="1"/>
    <s v="Agus Wijaya"/>
    <x v="0"/>
    <x v="0"/>
    <n v="1"/>
    <n v="5500000"/>
    <s v="Menengah"/>
    <n v="5"/>
    <s v="DLV-02"/>
    <x v="0"/>
    <n v="5500000"/>
    <n v="275000"/>
    <n v="5225000"/>
  </r>
  <r>
    <s v="TRX342"/>
    <d v="2024-01-21T10:55:00"/>
    <x v="0"/>
    <s v="1"/>
    <x v="3"/>
    <x v="2"/>
    <s v="Dewi Puspita"/>
    <x v="2"/>
    <x v="2"/>
    <n v="1"/>
    <n v="32000000"/>
    <s v="Premium"/>
    <n v="0"/>
    <s v="SHP-01"/>
    <x v="1"/>
    <n v="32000000"/>
    <n v="0"/>
    <n v="32000000"/>
  </r>
  <r>
    <s v="TRX343"/>
    <d v="2024-01-22T13:45:00"/>
    <x v="0"/>
    <s v="1"/>
    <x v="4"/>
    <x v="3"/>
    <s v="Eko Prasetyo"/>
    <x v="3"/>
    <x v="1"/>
    <n v="1"/>
    <n v="7500000"/>
    <s v="Menengah"/>
    <n v="5"/>
    <s v="DLV-02"/>
    <x v="0"/>
    <n v="7500000"/>
    <n v="375000"/>
    <n v="7125000"/>
  </r>
  <r>
    <s v="TRX344"/>
    <d v="2024-01-23T16:30:00"/>
    <x v="0"/>
    <s v="1"/>
    <x v="5"/>
    <x v="2"/>
    <s v="Fitri Handayani"/>
    <x v="1"/>
    <x v="0"/>
    <n v="1"/>
    <n v="23000000"/>
    <s v="Premium"/>
    <n v="10"/>
    <s v="CNL-04"/>
    <x v="3"/>
    <n v="23000000"/>
    <n v="2300000"/>
    <n v="20700000"/>
  </r>
  <r>
    <s v="TRX345"/>
    <d v="2024-01-24T18:15:00"/>
    <x v="0"/>
    <s v="1"/>
    <x v="6"/>
    <x v="1"/>
    <s v="Gilang Ramadhan"/>
    <x v="2"/>
    <x v="2"/>
    <n v="1"/>
    <n v="2500000"/>
    <s v="Terjangkau"/>
    <n v="0"/>
    <s v="DLV-02"/>
    <x v="0"/>
    <n v="2500000"/>
    <n v="0"/>
    <n v="2500000"/>
  </r>
  <r>
    <s v="TRX346"/>
    <d v="2024-02-25T09:40:00"/>
    <x v="1"/>
    <s v="2"/>
    <x v="7"/>
    <x v="4"/>
    <s v="Hana Yuliana"/>
    <x v="0"/>
    <x v="1"/>
    <n v="1"/>
    <n v="28000000"/>
    <s v="Premium"/>
    <n v="15"/>
    <s v="SHP-01"/>
    <x v="1"/>
    <n v="28000000"/>
    <n v="4200000"/>
    <n v="23800000"/>
  </r>
  <r>
    <s v="TRX347"/>
    <d v="2024-02-26T12:10:00"/>
    <x v="1"/>
    <s v="2"/>
    <x v="8"/>
    <x v="3"/>
    <s v="Indra Maulana"/>
    <x v="4"/>
    <x v="0"/>
    <n v="1"/>
    <n v="1800000"/>
    <s v="Terjangkau"/>
    <n v="5"/>
    <s v="DLV-02"/>
    <x v="0"/>
    <n v="1800000"/>
    <n v="90000"/>
    <n v="1710000"/>
  </r>
  <r>
    <s v="TRX348"/>
    <d v="2024-02-27T15:00:00"/>
    <x v="1"/>
    <s v="2"/>
    <x v="9"/>
    <x v="0"/>
    <s v="Joko Susilo"/>
    <x v="0"/>
    <x v="2"/>
    <n v="1"/>
    <n v="15000000"/>
    <s v="Menengah"/>
    <n v="0"/>
    <s v="DLV-02"/>
    <x v="0"/>
    <n v="15000000"/>
    <n v="0"/>
    <n v="15000000"/>
  </r>
  <r>
    <s v="TRX349"/>
    <d v="2024-02-28T17:45:00"/>
    <x v="1"/>
    <s v="2"/>
    <x v="10"/>
    <x v="1"/>
    <s v="Kartika Sari"/>
    <x v="5"/>
    <x v="1"/>
    <n v="1"/>
    <n v="4000000"/>
    <s v="Terjangkau"/>
    <n v="5"/>
    <s v="DLV-02"/>
    <x v="0"/>
    <n v="4000000"/>
    <n v="200000"/>
    <n v="3800000"/>
  </r>
  <r>
    <s v="TRX350"/>
    <d v="2024-02-29T19:30:00"/>
    <x v="1"/>
    <s v="2"/>
    <x v="11"/>
    <x v="2"/>
    <s v="Lina Marlina"/>
    <x v="2"/>
    <x v="0"/>
    <n v="1"/>
    <n v="29500000"/>
    <s v="Premium"/>
    <n v="15"/>
    <s v="DLV-02"/>
    <x v="0"/>
    <n v="29500000"/>
    <n v="4425000"/>
    <n v="25075000"/>
  </r>
  <r>
    <s v="TRX351"/>
    <d v="2024-03-01T08:05:00"/>
    <x v="2"/>
    <s v="3"/>
    <x v="12"/>
    <x v="3"/>
    <s v="Mega Wati"/>
    <x v="0"/>
    <x v="2"/>
    <n v="1"/>
    <n v="500000"/>
    <s v="Terjangkau"/>
    <n v="0"/>
    <s v="RTN-03"/>
    <x v="2"/>
    <n v="500000"/>
    <n v="0"/>
    <n v="500000"/>
  </r>
  <r>
    <s v="TRX352"/>
    <d v="2024-03-02T10:35:00"/>
    <x v="2"/>
    <s v="3"/>
    <x v="13"/>
    <x v="4"/>
    <s v="Nanda Putra"/>
    <x v="1"/>
    <x v="1"/>
    <n v="1"/>
    <n v="9500000"/>
    <s v="Menengah"/>
    <n v="10"/>
    <s v="DLV-02"/>
    <x v="0"/>
    <n v="9500000"/>
    <n v="950000"/>
    <n v="8550000"/>
  </r>
  <r>
    <s v="TRX353"/>
    <d v="2024-03-03T13:20:00"/>
    <x v="2"/>
    <s v="3"/>
    <x v="14"/>
    <x v="0"/>
    <s v="Putri Amelia"/>
    <x v="0"/>
    <x v="0"/>
    <n v="1"/>
    <n v="12000000"/>
    <s v="Menengah"/>
    <n v="5"/>
    <s v="DLV-02"/>
    <x v="0"/>
    <n v="12000000"/>
    <n v="600000"/>
    <n v="11400000"/>
  </r>
  <r>
    <s v="TRX354"/>
    <d v="2024-03-04T16:05:00"/>
    <x v="2"/>
    <s v="3"/>
    <x v="15"/>
    <x v="2"/>
    <s v="Siti Lestari"/>
    <x v="1"/>
    <x v="2"/>
    <n v="1"/>
    <n v="35000000"/>
    <s v="Premium"/>
    <n v="0"/>
    <s v="SHP-01"/>
    <x v="1"/>
    <n v="35000000"/>
    <n v="0"/>
    <n v="35000000"/>
  </r>
  <r>
    <s v="TRX355"/>
    <d v="2024-03-05T17:50:00"/>
    <x v="2"/>
    <s v="3"/>
    <x v="16"/>
    <x v="1"/>
    <s v="Budi Santoso"/>
    <x v="0"/>
    <x v="1"/>
    <n v="1"/>
    <n v="6200000"/>
    <s v="Menengah"/>
    <n v="5"/>
    <s v="DLV-02"/>
    <x v="0"/>
    <n v="6200000"/>
    <n v="310000"/>
    <n v="5890000"/>
  </r>
  <r>
    <s v="TRX356"/>
    <d v="2024-04-06T09:20:00"/>
    <x v="3"/>
    <s v="4"/>
    <x v="17"/>
    <x v="2"/>
    <s v="Agus Wijaya"/>
    <x v="0"/>
    <x v="0"/>
    <n v="1"/>
    <n v="26000000"/>
    <s v="Premium"/>
    <n v="10"/>
    <s v="DLV-02"/>
    <x v="0"/>
    <n v="26000000"/>
    <n v="2600000"/>
    <n v="23400000"/>
  </r>
  <r>
    <s v="TRX357"/>
    <d v="2024-04-07T11:55:00"/>
    <x v="3"/>
    <s v="4"/>
    <x v="18"/>
    <x v="3"/>
    <s v="Dewi Puspita"/>
    <x v="2"/>
    <x v="2"/>
    <n v="1"/>
    <n v="5000000"/>
    <s v="Menengah"/>
    <n v="0"/>
    <s v="DLV-02"/>
    <x v="0"/>
    <n v="5000000"/>
    <n v="0"/>
    <n v="5000000"/>
  </r>
  <r>
    <s v="TRX358"/>
    <d v="2024-04-08T14:40:00"/>
    <x v="3"/>
    <s v="4"/>
    <x v="19"/>
    <x v="2"/>
    <s v="Eko Prasetyo"/>
    <x v="3"/>
    <x v="1"/>
    <n v="1"/>
    <n v="42000000"/>
    <s v="Premium"/>
    <n v="15"/>
    <s v="SHP-01"/>
    <x v="1"/>
    <n v="42000000"/>
    <n v="6300000"/>
    <n v="35700000"/>
  </r>
  <r>
    <s v="TRX359"/>
    <d v="2024-04-09T17:25:00"/>
    <x v="3"/>
    <s v="4"/>
    <x v="0"/>
    <x v="0"/>
    <s v="Fitri Handayani"/>
    <x v="1"/>
    <x v="0"/>
    <n v="1"/>
    <n v="21000000"/>
    <s v="Premium"/>
    <n v="10"/>
    <s v="DLV-02"/>
    <x v="0"/>
    <n v="21000000"/>
    <n v="2100000"/>
    <n v="18900000"/>
  </r>
  <r>
    <s v="TRX360"/>
    <d v="2024-04-10T19:10:00"/>
    <x v="3"/>
    <s v="4"/>
    <x v="1"/>
    <x v="0"/>
    <s v="Gilang Ramadhan"/>
    <x v="2"/>
    <x v="2"/>
    <n v="1"/>
    <n v="18500000"/>
    <s v="Premium"/>
    <n v="0"/>
    <s v="DLV-02"/>
    <x v="0"/>
    <n v="18500000"/>
    <n v="0"/>
    <n v="18500000"/>
  </r>
  <r>
    <s v="TRX361"/>
    <d v="2024-05-11T08:45:00"/>
    <x v="4"/>
    <s v="5"/>
    <x v="2"/>
    <x v="1"/>
    <s v="Hana Yuliana"/>
    <x v="0"/>
    <x v="1"/>
    <n v="1"/>
    <n v="5500000"/>
    <s v="Menengah"/>
    <n v="5"/>
    <s v="DLV-02"/>
    <x v="0"/>
    <n v="5500000"/>
    <n v="275000"/>
    <n v="5225000"/>
  </r>
  <r>
    <s v="TRX362"/>
    <d v="2024-05-12T11:15:00"/>
    <x v="4"/>
    <s v="5"/>
    <x v="3"/>
    <x v="2"/>
    <s v="Indra Maulana"/>
    <x v="4"/>
    <x v="0"/>
    <n v="1"/>
    <n v="32000000"/>
    <s v="Premium"/>
    <n v="15"/>
    <s v="SHP-01"/>
    <x v="1"/>
    <n v="32000000"/>
    <n v="4800000"/>
    <n v="27200000"/>
  </r>
  <r>
    <s v="TRX363"/>
    <d v="2024-05-13T14:00:00"/>
    <x v="4"/>
    <s v="5"/>
    <x v="4"/>
    <x v="3"/>
    <s v="Joko Susilo"/>
    <x v="0"/>
    <x v="2"/>
    <n v="1"/>
    <n v="7500000"/>
    <s v="Menengah"/>
    <n v="0"/>
    <s v="DLV-02"/>
    <x v="0"/>
    <n v="7500000"/>
    <n v="0"/>
    <n v="7500000"/>
  </r>
  <r>
    <s v="TRX364"/>
    <d v="2024-05-14T16:45:00"/>
    <x v="4"/>
    <s v="5"/>
    <x v="5"/>
    <x v="2"/>
    <s v="Kartika Sari"/>
    <x v="5"/>
    <x v="1"/>
    <n v="1"/>
    <n v="23000000"/>
    <s v="Premium"/>
    <n v="10"/>
    <s v="DLV-02"/>
    <x v="0"/>
    <n v="23000000"/>
    <n v="2300000"/>
    <n v="20700000"/>
  </r>
  <r>
    <s v="TRX365"/>
    <d v="2024-05-15T18:30:00"/>
    <x v="4"/>
    <s v="5"/>
    <x v="6"/>
    <x v="1"/>
    <s v="Lina Marlina"/>
    <x v="2"/>
    <x v="0"/>
    <n v="1"/>
    <n v="2500000"/>
    <s v="Terjangkau"/>
    <n v="5"/>
    <s v="DLV-02"/>
    <x v="0"/>
    <n v="2500000"/>
    <n v="125000"/>
    <n v="2375000"/>
  </r>
  <r>
    <s v="TRX366"/>
    <d v="2024-06-16T09:05:00"/>
    <x v="5"/>
    <s v="6"/>
    <x v="7"/>
    <x v="4"/>
    <s v="Mega Wati"/>
    <x v="0"/>
    <x v="2"/>
    <n v="1"/>
    <n v="28000000"/>
    <s v="Premium"/>
    <n v="0"/>
    <s v="SHP-01"/>
    <x v="1"/>
    <n v="28000000"/>
    <n v="0"/>
    <n v="28000000"/>
  </r>
  <r>
    <s v="TRX367"/>
    <d v="2024-06-17T11:40:00"/>
    <x v="5"/>
    <s v="6"/>
    <x v="8"/>
    <x v="3"/>
    <s v="Nanda Putra"/>
    <x v="1"/>
    <x v="1"/>
    <n v="1"/>
    <n v="1800000"/>
    <s v="Terjangkau"/>
    <n v="5"/>
    <s v="DLV-02"/>
    <x v="0"/>
    <n v="1800000"/>
    <n v="90000"/>
    <n v="1710000"/>
  </r>
  <r>
    <s v="TRX368"/>
    <d v="2024-06-18T14:25:00"/>
    <x v="5"/>
    <s v="6"/>
    <x v="9"/>
    <x v="0"/>
    <s v="Putri Amelia"/>
    <x v="0"/>
    <x v="0"/>
    <n v="1"/>
    <n v="15000000"/>
    <s v="Menengah"/>
    <n v="10"/>
    <s v="DLV-02"/>
    <x v="0"/>
    <n v="15000000"/>
    <n v="1500000"/>
    <n v="13500000"/>
  </r>
  <r>
    <s v="TRX369"/>
    <d v="2024-06-19T17:10:00"/>
    <x v="5"/>
    <s v="6"/>
    <x v="10"/>
    <x v="1"/>
    <s v="Siti Lestari"/>
    <x v="1"/>
    <x v="2"/>
    <n v="1"/>
    <n v="4000000"/>
    <s v="Terjangkau"/>
    <n v="0"/>
    <s v="DLV-02"/>
    <x v="0"/>
    <n v="4000000"/>
    <n v="0"/>
    <n v="4000000"/>
  </r>
  <r>
    <s v="TRX370"/>
    <d v="2024-06-20T18:55:00"/>
    <x v="5"/>
    <s v="6"/>
    <x v="11"/>
    <x v="2"/>
    <s v="Budi Santoso"/>
    <x v="0"/>
    <x v="1"/>
    <n v="1"/>
    <n v="29500000"/>
    <s v="Premium"/>
    <n v="15"/>
    <s v="DLV-02"/>
    <x v="0"/>
    <n v="29500000"/>
    <n v="4425000"/>
    <n v="25075000"/>
  </r>
  <r>
    <s v="TRX371"/>
    <d v="2024-07-21T08:25:00"/>
    <x v="6"/>
    <s v="7"/>
    <x v="12"/>
    <x v="3"/>
    <s v="Agus Wijaya"/>
    <x v="0"/>
    <x v="0"/>
    <n v="1"/>
    <n v="500000"/>
    <s v="Terjangkau"/>
    <n v="5"/>
    <s v="DLV-02"/>
    <x v="0"/>
    <n v="500000"/>
    <n v="25000"/>
    <n v="475000"/>
  </r>
  <r>
    <s v="TRX372"/>
    <d v="2024-07-22T10:55:00"/>
    <x v="6"/>
    <s v="7"/>
    <x v="13"/>
    <x v="4"/>
    <s v="Dewi Puspita"/>
    <x v="2"/>
    <x v="2"/>
    <n v="1"/>
    <n v="9500000"/>
    <s v="Menengah"/>
    <n v="0"/>
    <s v="CNL-04"/>
    <x v="3"/>
    <n v="9500000"/>
    <n v="0"/>
    <n v="9500000"/>
  </r>
  <r>
    <s v="TRX373"/>
    <d v="2024-07-23T13:40:00"/>
    <x v="6"/>
    <s v="7"/>
    <x v="14"/>
    <x v="0"/>
    <s v="Eko Prasetyo"/>
    <x v="3"/>
    <x v="1"/>
    <n v="1"/>
    <n v="12000000"/>
    <s v="Menengah"/>
    <n v="5"/>
    <s v="DLV-02"/>
    <x v="0"/>
    <n v="12000000"/>
    <n v="600000"/>
    <n v="11400000"/>
  </r>
  <r>
    <s v="TRX374"/>
    <d v="2024-07-24T16:25:00"/>
    <x v="6"/>
    <s v="7"/>
    <x v="15"/>
    <x v="2"/>
    <s v="Fitri Handayani"/>
    <x v="1"/>
    <x v="0"/>
    <n v="1"/>
    <n v="35000000"/>
    <s v="Premium"/>
    <n v="15"/>
    <s v="SHP-01"/>
    <x v="1"/>
    <n v="35000000"/>
    <n v="5250000"/>
    <n v="29750000"/>
  </r>
  <r>
    <s v="TRX375"/>
    <d v="2024-07-25T18:10:00"/>
    <x v="6"/>
    <s v="7"/>
    <x v="16"/>
    <x v="1"/>
    <s v="Gilang Ramadhan"/>
    <x v="2"/>
    <x v="2"/>
    <n v="1"/>
    <n v="6200000"/>
    <s v="Menengah"/>
    <n v="0"/>
    <s v="DLV-02"/>
    <x v="0"/>
    <n v="6200000"/>
    <n v="0"/>
    <n v="6200000"/>
  </r>
  <r>
    <s v="TRX376"/>
    <d v="2024-08-26T09:45:00"/>
    <x v="7"/>
    <s v="8"/>
    <x v="17"/>
    <x v="2"/>
    <s v="Hana Yuliana"/>
    <x v="0"/>
    <x v="1"/>
    <n v="1"/>
    <n v="26000000"/>
    <s v="Premium"/>
    <n v="10"/>
    <s v="DLV-02"/>
    <x v="0"/>
    <n v="26000000"/>
    <n v="2600000"/>
    <n v="23400000"/>
  </r>
  <r>
    <s v="TRX377"/>
    <d v="2024-08-27T12:15:00"/>
    <x v="7"/>
    <s v="8"/>
    <x v="18"/>
    <x v="3"/>
    <s v="Indra Maulana"/>
    <x v="4"/>
    <x v="0"/>
    <n v="1"/>
    <n v="5000000"/>
    <s v="Menengah"/>
    <n v="5"/>
    <s v="RTN-03"/>
    <x v="2"/>
    <n v="5000000"/>
    <n v="250000"/>
    <n v="4750000"/>
  </r>
  <r>
    <s v="TRX378"/>
    <d v="2024-08-28T15:05:00"/>
    <x v="7"/>
    <s v="8"/>
    <x v="19"/>
    <x v="2"/>
    <s v="Joko Susilo"/>
    <x v="0"/>
    <x v="2"/>
    <n v="1"/>
    <n v="42000000"/>
    <s v="Premium"/>
    <n v="0"/>
    <s v="SHP-01"/>
    <x v="1"/>
    <n v="42000000"/>
    <n v="0"/>
    <n v="42000000"/>
  </r>
  <r>
    <s v="TRX379"/>
    <d v="2024-08-29T17:50:00"/>
    <x v="7"/>
    <s v="8"/>
    <x v="0"/>
    <x v="0"/>
    <s v="Kartika Sari"/>
    <x v="5"/>
    <x v="1"/>
    <n v="1"/>
    <n v="21000000"/>
    <s v="Premium"/>
    <n v="10"/>
    <s v="DLV-02"/>
    <x v="0"/>
    <n v="21000000"/>
    <n v="2100000"/>
    <n v="18900000"/>
  </r>
  <r>
    <s v="TRX380"/>
    <d v="2024-08-30T19:35:00"/>
    <x v="7"/>
    <s v="8"/>
    <x v="1"/>
    <x v="0"/>
    <s v="Lina Marlina"/>
    <x v="2"/>
    <x v="0"/>
    <n v="1"/>
    <n v="18500000"/>
    <s v="Premium"/>
    <n v="10"/>
    <s v="DLV-02"/>
    <x v="0"/>
    <n v="18500000"/>
    <n v="1850000"/>
    <n v="16650000"/>
  </r>
  <r>
    <s v="TRX381"/>
    <d v="2024-09-01T08:15:00"/>
    <x v="8"/>
    <s v="9"/>
    <x v="2"/>
    <x v="1"/>
    <s v="Mega Wati"/>
    <x v="0"/>
    <x v="2"/>
    <n v="1"/>
    <n v="5500000"/>
    <s v="Menengah"/>
    <n v="0"/>
    <s v="DLV-02"/>
    <x v="0"/>
    <n v="5500000"/>
    <n v="0"/>
    <n v="5500000"/>
  </r>
  <r>
    <s v="TRX382"/>
    <d v="2024-09-02T10:45:00"/>
    <x v="8"/>
    <s v="9"/>
    <x v="3"/>
    <x v="2"/>
    <s v="Nanda Putra"/>
    <x v="1"/>
    <x v="1"/>
    <n v="1"/>
    <n v="32000000"/>
    <s v="Premium"/>
    <n v="15"/>
    <s v="SHP-01"/>
    <x v="1"/>
    <n v="32000000"/>
    <n v="4800000"/>
    <n v="27200000"/>
  </r>
  <r>
    <s v="TRX383"/>
    <d v="2024-09-03T13:30:00"/>
    <x v="8"/>
    <s v="9"/>
    <x v="4"/>
    <x v="3"/>
    <s v="Putri Amelia"/>
    <x v="0"/>
    <x v="0"/>
    <n v="1"/>
    <n v="7500000"/>
    <s v="Menengah"/>
    <n v="5"/>
    <s v="DLV-02"/>
    <x v="0"/>
    <n v="7500000"/>
    <n v="375000"/>
    <n v="7125000"/>
  </r>
  <r>
    <s v="TRX384"/>
    <d v="2024-09-04T16:15:00"/>
    <x v="8"/>
    <s v="9"/>
    <x v="5"/>
    <x v="2"/>
    <s v="Siti Lestari"/>
    <x v="1"/>
    <x v="2"/>
    <n v="1"/>
    <n v="23000000"/>
    <s v="Premium"/>
    <n v="0"/>
    <s v="DLV-02"/>
    <x v="0"/>
    <n v="23000000"/>
    <n v="0"/>
    <n v="23000000"/>
  </r>
  <r>
    <s v="TRX385"/>
    <d v="2024-09-05T18:05:00"/>
    <x v="8"/>
    <s v="9"/>
    <x v="6"/>
    <x v="1"/>
    <s v="Budi Santoso"/>
    <x v="0"/>
    <x v="1"/>
    <n v="1"/>
    <n v="2500000"/>
    <s v="Terjangkau"/>
    <n v="5"/>
    <s v="DLV-02"/>
    <x v="0"/>
    <n v="2500000"/>
    <n v="125000"/>
    <n v="2375000"/>
  </r>
  <r>
    <s v="TRX386"/>
    <d v="2024-10-06T09:30:00"/>
    <x v="9"/>
    <s v="10"/>
    <x v="7"/>
    <x v="4"/>
    <s v="Agus Wijaya"/>
    <x v="0"/>
    <x v="0"/>
    <n v="1"/>
    <n v="28000000"/>
    <s v="Premium"/>
    <n v="15"/>
    <s v="SHP-01"/>
    <x v="1"/>
    <n v="28000000"/>
    <n v="4200000"/>
    <n v="23800000"/>
  </r>
  <r>
    <s v="TRX387"/>
    <d v="2024-10-07T12:00:00"/>
    <x v="9"/>
    <s v="10"/>
    <x v="8"/>
    <x v="3"/>
    <s v="Dewi Puspita"/>
    <x v="2"/>
    <x v="2"/>
    <n v="1"/>
    <n v="1800000"/>
    <s v="Terjangkau"/>
    <n v="0"/>
    <s v="DLV-02"/>
    <x v="0"/>
    <n v="1800000"/>
    <n v="0"/>
    <n v="1800000"/>
  </r>
  <r>
    <s v="TRX388"/>
    <d v="2024-10-08T14:45:00"/>
    <x v="9"/>
    <s v="10"/>
    <x v="9"/>
    <x v="0"/>
    <s v="Eko Prasetyo"/>
    <x v="3"/>
    <x v="1"/>
    <n v="1"/>
    <n v="15000000"/>
    <s v="Menengah"/>
    <n v="10"/>
    <s v="DLV-02"/>
    <x v="0"/>
    <n v="15000000"/>
    <n v="1500000"/>
    <n v="13500000"/>
  </r>
  <r>
    <s v="TRX389"/>
    <d v="2024-10-09T17:30:00"/>
    <x v="9"/>
    <s v="10"/>
    <x v="10"/>
    <x v="1"/>
    <s v="Fitri Handayani"/>
    <x v="1"/>
    <x v="0"/>
    <n v="1"/>
    <n v="4000000"/>
    <s v="Terjangkau"/>
    <n v="5"/>
    <s v="DLV-02"/>
    <x v="0"/>
    <n v="4000000"/>
    <n v="200000"/>
    <n v="3800000"/>
  </r>
  <r>
    <s v="TRX390"/>
    <d v="2024-10-10T19:15:00"/>
    <x v="9"/>
    <s v="10"/>
    <x v="11"/>
    <x v="2"/>
    <s v="Gilang Ramadhan"/>
    <x v="2"/>
    <x v="2"/>
    <n v="1"/>
    <n v="29500000"/>
    <s v="Premium"/>
    <n v="0"/>
    <s v="DLV-02"/>
    <x v="0"/>
    <n v="29500000"/>
    <n v="0"/>
    <n v="29500000"/>
  </r>
  <r>
    <s v="TRX391"/>
    <d v="2024-11-11T08:50:00"/>
    <x v="10"/>
    <s v="11"/>
    <x v="12"/>
    <x v="3"/>
    <s v="Hana Yuliana"/>
    <x v="0"/>
    <x v="1"/>
    <n v="2"/>
    <n v="500000"/>
    <s v="Terjangkau"/>
    <n v="5"/>
    <s v="DLV-02"/>
    <x v="0"/>
    <n v="1000000"/>
    <n v="25000"/>
    <n v="975000"/>
  </r>
  <r>
    <s v="TRX392"/>
    <d v="2024-11-12T11:20:00"/>
    <x v="10"/>
    <s v="11"/>
    <x v="13"/>
    <x v="4"/>
    <s v="Indra Maulana"/>
    <x v="4"/>
    <x v="0"/>
    <n v="1"/>
    <n v="9500000"/>
    <s v="Menengah"/>
    <n v="10"/>
    <s v="DLV-02"/>
    <x v="0"/>
    <n v="9500000"/>
    <n v="950000"/>
    <n v="8550000"/>
  </r>
  <r>
    <s v="TRX393"/>
    <d v="2024-11-13T14:05:00"/>
    <x v="10"/>
    <s v="11"/>
    <x v="14"/>
    <x v="0"/>
    <s v="Joko Susilo"/>
    <x v="0"/>
    <x v="2"/>
    <n v="1"/>
    <n v="12000000"/>
    <s v="Menengah"/>
    <n v="0"/>
    <s v="DLV-02"/>
    <x v="0"/>
    <n v="12000000"/>
    <n v="0"/>
    <n v="12000000"/>
  </r>
  <r>
    <s v="TRX394"/>
    <d v="2024-11-14T16:40:00"/>
    <x v="10"/>
    <s v="11"/>
    <x v="15"/>
    <x v="2"/>
    <s v="Kartika Sari"/>
    <x v="5"/>
    <x v="1"/>
    <n v="1"/>
    <n v="35000000"/>
    <s v="Premium"/>
    <n v="15"/>
    <s v="SHP-01"/>
    <x v="1"/>
    <n v="35000000"/>
    <n v="5250000"/>
    <n v="29750000"/>
  </r>
  <r>
    <s v="TRX395"/>
    <d v="2024-11-15T18:25:00"/>
    <x v="10"/>
    <s v="11"/>
    <x v="16"/>
    <x v="1"/>
    <s v="Lina Marlina"/>
    <x v="2"/>
    <x v="0"/>
    <n v="1"/>
    <n v="6200000"/>
    <s v="Menengah"/>
    <n v="5"/>
    <s v="DLV-02"/>
    <x v="0"/>
    <n v="6200000"/>
    <n v="310000"/>
    <n v="5890000"/>
  </r>
  <r>
    <s v="TRX396"/>
    <d v="2024-12-16T09:55:00"/>
    <x v="11"/>
    <s v="12"/>
    <x v="17"/>
    <x v="2"/>
    <s v="Mega Wati"/>
    <x v="0"/>
    <x v="2"/>
    <n v="1"/>
    <n v="26000000"/>
    <s v="Premium"/>
    <n v="0"/>
    <s v="DLV-02"/>
    <x v="0"/>
    <n v="26000000"/>
    <n v="0"/>
    <n v="26000000"/>
  </r>
  <r>
    <s v="TRX397"/>
    <d v="2024-12-17T12:25:00"/>
    <x v="11"/>
    <s v="12"/>
    <x v="18"/>
    <x v="3"/>
    <s v="Nanda Putra"/>
    <x v="1"/>
    <x v="1"/>
    <n v="1"/>
    <n v="5000000"/>
    <s v="Menengah"/>
    <n v="5"/>
    <s v="RTN-03"/>
    <x v="2"/>
    <n v="5000000"/>
    <n v="250000"/>
    <n v="4750000"/>
  </r>
  <r>
    <s v="TRX398"/>
    <d v="2024-12-18T15:15:00"/>
    <x v="11"/>
    <s v="12"/>
    <x v="19"/>
    <x v="2"/>
    <s v="Putri Amelia"/>
    <x v="0"/>
    <x v="0"/>
    <n v="1"/>
    <n v="42000000"/>
    <s v="Premium"/>
    <n v="15"/>
    <s v="SHP-01"/>
    <x v="1"/>
    <n v="42000000"/>
    <n v="6300000"/>
    <n v="35700000"/>
  </r>
  <r>
    <s v="TRX399"/>
    <d v="2024-12-19T17:00:00"/>
    <x v="11"/>
    <s v="12"/>
    <x v="0"/>
    <x v="0"/>
    <s v="Siti Lestari"/>
    <x v="1"/>
    <x v="2"/>
    <n v="1"/>
    <n v="21000000"/>
    <s v="Premium"/>
    <n v="0"/>
    <s v="DLV-02"/>
    <x v="0"/>
    <n v="21000000"/>
    <n v="0"/>
    <n v="21000000"/>
  </r>
  <r>
    <s v="TRX400"/>
    <d v="2024-12-20T18:45:00"/>
    <x v="11"/>
    <s v="12"/>
    <x v="1"/>
    <x v="0"/>
    <s v="Budi Santoso"/>
    <x v="0"/>
    <x v="1"/>
    <n v="1"/>
    <n v="18500000"/>
    <s v="Premium"/>
    <n v="10"/>
    <s v="DLV-02"/>
    <x v="0"/>
    <n v="18500000"/>
    <n v="1850000"/>
    <n v="16650000"/>
  </r>
  <r>
    <s v="TRX401"/>
    <d v="2024-01-25T08:30:15"/>
    <x v="0"/>
    <s v="1"/>
    <x v="0"/>
    <x v="0"/>
    <s v="Budi Santoso"/>
    <x v="0"/>
    <x v="0"/>
    <n v="1"/>
    <n v="21000000"/>
    <s v="Premium"/>
    <n v="10"/>
    <s v="DLV-02"/>
    <x v="0"/>
    <n v="21000000"/>
    <n v="2100000"/>
    <n v="18900000"/>
  </r>
  <r>
    <s v="TRX402"/>
    <d v="2024-01-25T14:22:30"/>
    <x v="0"/>
    <s v="1"/>
    <x v="1"/>
    <x v="0"/>
    <s v="Siti Lestari"/>
    <x v="1"/>
    <x v="1"/>
    <n v="1"/>
    <n v="18500000"/>
    <s v="Premium"/>
    <n v="10"/>
    <s v="DLV-02"/>
    <x v="0"/>
    <n v="18500000"/>
    <n v="1850000"/>
    <n v="16650000"/>
  </r>
  <r>
    <s v="TRX403"/>
    <d v="2024-01-25T19:45:10"/>
    <x v="0"/>
    <s v="1"/>
    <x v="2"/>
    <x v="1"/>
    <s v="Agus Wijaya"/>
    <x v="0"/>
    <x v="2"/>
    <n v="2"/>
    <n v="5500000"/>
    <s v="Menengah"/>
    <n v="0"/>
    <s v="DLV-02"/>
    <x v="0"/>
    <n v="11000000"/>
    <n v="0"/>
    <n v="11000000"/>
  </r>
  <r>
    <s v="TRX404"/>
    <d v="2024-01-26T09:10:05"/>
    <x v="0"/>
    <s v="1"/>
    <x v="3"/>
    <x v="2"/>
    <s v="Dewi Puspita"/>
    <x v="2"/>
    <x v="0"/>
    <n v="1"/>
    <n v="32000000"/>
    <s v="Premium"/>
    <n v="15"/>
    <s v="SHP-01"/>
    <x v="1"/>
    <n v="32000000"/>
    <n v="4800000"/>
    <n v="27200000"/>
  </r>
  <r>
    <s v="TRX405"/>
    <d v="2024-01-26T11:55:45"/>
    <x v="0"/>
    <s v="1"/>
    <x v="4"/>
    <x v="3"/>
    <s v="Eko Prasetyo"/>
    <x v="3"/>
    <x v="1"/>
    <n v="1"/>
    <n v="7500000"/>
    <s v="Menengah"/>
    <n v="5"/>
    <s v="DLV-02"/>
    <x v="0"/>
    <n v="7500000"/>
    <n v="375000"/>
    <n v="7125000"/>
  </r>
  <r>
    <s v="TRX406"/>
    <d v="2024-01-26T16:20:00"/>
    <x v="0"/>
    <s v="1"/>
    <x v="5"/>
    <x v="2"/>
    <s v="Budi Santoso"/>
    <x v="0"/>
    <x v="0"/>
    <n v="1"/>
    <n v="23000000"/>
    <s v="Premium"/>
    <n v="10"/>
    <s v="DLV-02"/>
    <x v="0"/>
    <n v="23000000"/>
    <n v="2300000"/>
    <n v="20700000"/>
  </r>
  <r>
    <s v="TRX407"/>
    <d v="2024-01-27T21:05:30"/>
    <x v="0"/>
    <s v="1"/>
    <x v="6"/>
    <x v="1"/>
    <s v="Fitri Handayani"/>
    <x v="1"/>
    <x v="2"/>
    <n v="1"/>
    <n v="2500000"/>
    <s v="Terjangkau"/>
    <n v="0"/>
    <s v="DLV-02"/>
    <x v="0"/>
    <n v="2500000"/>
    <n v="0"/>
    <n v="2500000"/>
  </r>
  <r>
    <s v="TRX408"/>
    <d v="2024-01-27T13:15:20"/>
    <x v="0"/>
    <s v="1"/>
    <x v="7"/>
    <x v="4"/>
    <s v="Gilang Ramadhan"/>
    <x v="2"/>
    <x v="1"/>
    <n v="1"/>
    <n v="28000000"/>
    <s v="Premium"/>
    <n v="15"/>
    <s v="SHP-01"/>
    <x v="1"/>
    <n v="28000000"/>
    <n v="4200000"/>
    <n v="23800000"/>
  </r>
  <r>
    <s v="TRX409"/>
    <d v="2024-01-27T10:40:10"/>
    <x v="0"/>
    <s v="1"/>
    <x v="8"/>
    <x v="3"/>
    <s v="Hana Yuliana"/>
    <x v="0"/>
    <x v="0"/>
    <n v="1"/>
    <n v="1800000"/>
    <s v="Terjangkau"/>
    <n v="5"/>
    <s v="RTN-03"/>
    <x v="2"/>
    <n v="1800000"/>
    <n v="90000"/>
    <n v="1710000"/>
  </r>
  <r>
    <s v="TRX410"/>
    <d v="2024-01-28T18:00:55"/>
    <x v="0"/>
    <s v="1"/>
    <x v="9"/>
    <x v="0"/>
    <s v="Indra Maulana"/>
    <x v="4"/>
    <x v="1"/>
    <n v="1"/>
    <n v="15000000"/>
    <s v="Menengah"/>
    <n v="10"/>
    <s v="DLV-02"/>
    <x v="0"/>
    <n v="15000000"/>
    <n v="1500000"/>
    <n v="13500000"/>
  </r>
  <r>
    <s v="TRX411"/>
    <d v="2024-01-28T12:30:00"/>
    <x v="0"/>
    <s v="1"/>
    <x v="10"/>
    <x v="1"/>
    <s v="Joko Susilo"/>
    <x v="0"/>
    <x v="2"/>
    <n v="1"/>
    <n v="4000000"/>
    <s v="Terjangkau"/>
    <n v="0"/>
    <s v="DLV-02"/>
    <x v="0"/>
    <n v="4000000"/>
    <n v="0"/>
    <n v="4000000"/>
  </r>
  <r>
    <s v="TRX412"/>
    <d v="2024-01-28T15:10:40"/>
    <x v="0"/>
    <s v="1"/>
    <x v="11"/>
    <x v="2"/>
    <s v="Agus Wijaya"/>
    <x v="0"/>
    <x v="0"/>
    <n v="1"/>
    <n v="29500000"/>
    <s v="Premium"/>
    <n v="15"/>
    <s v="CNL-04"/>
    <x v="3"/>
    <n v="29500000"/>
    <n v="4425000"/>
    <n v="25075000"/>
  </r>
  <r>
    <s v="TRX413"/>
    <d v="2024-01-29T17:50:25"/>
    <x v="0"/>
    <s v="1"/>
    <x v="12"/>
    <x v="3"/>
    <s v="Siti Lestari"/>
    <x v="1"/>
    <x v="1"/>
    <n v="3"/>
    <n v="500000"/>
    <s v="Terjangkau"/>
    <n v="5"/>
    <s v="DLV-02"/>
    <x v="0"/>
    <n v="1500000"/>
    <n v="25000"/>
    <n v="1475000"/>
  </r>
  <r>
    <s v="TRX414"/>
    <d v="2024-01-29T20:25:15"/>
    <x v="0"/>
    <s v="1"/>
    <x v="13"/>
    <x v="4"/>
    <s v="Budi Santoso"/>
    <x v="0"/>
    <x v="0"/>
    <n v="1"/>
    <n v="9500000"/>
    <s v="Menengah"/>
    <n v="10"/>
    <s v="DLV-02"/>
    <x v="0"/>
    <n v="9500000"/>
    <n v="950000"/>
    <n v="8550000"/>
  </r>
  <r>
    <s v="TRX415"/>
    <d v="2024-01-29T14:05:05"/>
    <x v="0"/>
    <s v="1"/>
    <x v="14"/>
    <x v="0"/>
    <s v="Kartika Sari"/>
    <x v="5"/>
    <x v="2"/>
    <n v="1"/>
    <n v="12000000"/>
    <s v="Menengah"/>
    <n v="0"/>
    <s v="DLV-02"/>
    <x v="0"/>
    <n v="12000000"/>
    <n v="0"/>
    <n v="12000000"/>
  </r>
  <r>
    <s v="TRX416"/>
    <d v="2024-01-30T11:35:50"/>
    <x v="0"/>
    <s v="1"/>
    <x v="15"/>
    <x v="2"/>
    <s v="Lina Marlina"/>
    <x v="2"/>
    <x v="1"/>
    <n v="1"/>
    <n v="35000000"/>
    <s v="Premium"/>
    <n v="15"/>
    <s v="SHP-01"/>
    <x v="1"/>
    <n v="35000000"/>
    <n v="5250000"/>
    <n v="29750000"/>
  </r>
  <r>
    <s v="TRX417"/>
    <d v="2024-01-30T09:00:30"/>
    <x v="0"/>
    <s v="1"/>
    <x v="16"/>
    <x v="1"/>
    <s v="Mega Wati"/>
    <x v="0"/>
    <x v="0"/>
    <n v="1"/>
    <n v="6200000"/>
    <s v="Menengah"/>
    <n v="5"/>
    <s v="DLV-02"/>
    <x v="0"/>
    <n v="6200000"/>
    <n v="310000"/>
    <n v="5890000"/>
  </r>
  <r>
    <s v="TRX418"/>
    <d v="2024-01-30T10:10:20"/>
    <x v="0"/>
    <s v="1"/>
    <x v="17"/>
    <x v="2"/>
    <s v="Nanda Putra"/>
    <x v="1"/>
    <x v="1"/>
    <n v="1"/>
    <n v="26000000"/>
    <s v="Premium"/>
    <n v="10"/>
    <s v="DLV-02"/>
    <x v="0"/>
    <n v="26000000"/>
    <n v="2600000"/>
    <n v="23400000"/>
  </r>
  <r>
    <s v="TRX419"/>
    <d v="2024-01-31T16:45:10"/>
    <x v="0"/>
    <s v="1"/>
    <x v="18"/>
    <x v="3"/>
    <s v="Putri Amelia"/>
    <x v="0"/>
    <x v="2"/>
    <n v="1"/>
    <n v="5000000"/>
    <s v="Menengah"/>
    <n v="0"/>
    <s v="DLV-02"/>
    <x v="0"/>
    <n v="5000000"/>
    <n v="0"/>
    <n v="5000000"/>
  </r>
  <r>
    <s v="TRX420"/>
    <d v="2024-01-31T19:20:00"/>
    <x v="0"/>
    <s v="1"/>
    <x v="19"/>
    <x v="2"/>
    <s v="Budi Santoso"/>
    <x v="0"/>
    <x v="0"/>
    <n v="1"/>
    <n v="42000000"/>
    <s v="Premium"/>
    <n v="15"/>
    <s v="SHP-01"/>
    <x v="1"/>
    <n v="42000000"/>
    <n v="6300000"/>
    <n v="35700000"/>
  </r>
  <r>
    <s v="TRX421"/>
    <d v="2024-02-17T08:45:10"/>
    <x v="1"/>
    <s v="2"/>
    <x v="0"/>
    <x v="0"/>
    <s v="Eko Prasetyo"/>
    <x v="3"/>
    <x v="0"/>
    <n v="1"/>
    <n v="21000000"/>
    <s v="Premium"/>
    <n v="10"/>
    <s v="DLV-02"/>
    <x v="0"/>
    <n v="21000000"/>
    <n v="2100000"/>
    <n v="18900000"/>
  </r>
  <r>
    <s v="TRX422"/>
    <d v="2024-02-18T15:30:20"/>
    <x v="1"/>
    <s v="2"/>
    <x v="1"/>
    <x v="0"/>
    <s v="Fitri Handayani"/>
    <x v="1"/>
    <x v="1"/>
    <n v="1"/>
    <n v="18500000"/>
    <s v="Premium"/>
    <n v="10"/>
    <s v="DLV-02"/>
    <x v="0"/>
    <n v="18500000"/>
    <n v="1850000"/>
    <n v="16650000"/>
  </r>
  <r>
    <s v="TRX423"/>
    <d v="2024-02-19T20:00:00"/>
    <x v="1"/>
    <s v="2"/>
    <x v="2"/>
    <x v="1"/>
    <s v="Gilang Ramadhan"/>
    <x v="2"/>
    <x v="2"/>
    <n v="1"/>
    <n v="5500000"/>
    <s v="Menengah"/>
    <n v="0"/>
    <s v="DLV-02"/>
    <x v="0"/>
    <n v="5500000"/>
    <n v="0"/>
    <n v="5500000"/>
  </r>
  <r>
    <s v="TRX424"/>
    <d v="2024-02-20T09:30:00"/>
    <x v="1"/>
    <s v="2"/>
    <x v="3"/>
    <x v="2"/>
    <s v="Hana Yuliana"/>
    <x v="0"/>
    <x v="0"/>
    <n v="1"/>
    <n v="32000000"/>
    <s v="Premium"/>
    <n v="15"/>
    <s v="SHP-01"/>
    <x v="1"/>
    <n v="32000000"/>
    <n v="4800000"/>
    <n v="27200000"/>
  </r>
  <r>
    <s v="TRX425"/>
    <d v="2024-02-21T12:10:30"/>
    <x v="1"/>
    <s v="2"/>
    <x v="4"/>
    <x v="3"/>
    <s v="Indra Maulana"/>
    <x v="4"/>
    <x v="1"/>
    <n v="2"/>
    <n v="7500000"/>
    <s v="Menengah"/>
    <n v="5"/>
    <s v="DLV-02"/>
    <x v="0"/>
    <n v="15000000"/>
    <n v="375000"/>
    <n v="14625000"/>
  </r>
  <r>
    <s v="TRX426"/>
    <d v="2024-02-22T17:00:15"/>
    <x v="1"/>
    <s v="2"/>
    <x v="5"/>
    <x v="2"/>
    <s v="Joko Susilo"/>
    <x v="0"/>
    <x v="0"/>
    <n v="1"/>
    <n v="23000000"/>
    <s v="Premium"/>
    <n v="10"/>
    <s v="DLV-02"/>
    <x v="0"/>
    <n v="23000000"/>
    <n v="2300000"/>
    <n v="20700000"/>
  </r>
  <r>
    <s v="TRX427"/>
    <d v="2024-02-23T21:30:50"/>
    <x v="1"/>
    <s v="2"/>
    <x v="6"/>
    <x v="1"/>
    <s v="Kartika Sari"/>
    <x v="5"/>
    <x v="2"/>
    <n v="1"/>
    <n v="2500000"/>
    <s v="Terjangkau"/>
    <n v="0"/>
    <s v="DLV-02"/>
    <x v="0"/>
    <n v="2500000"/>
    <n v="0"/>
    <n v="2500000"/>
  </r>
  <r>
    <s v="TRX428"/>
    <d v="2024-02-24T14:00:45"/>
    <x v="1"/>
    <s v="2"/>
    <x v="7"/>
    <x v="4"/>
    <s v="Lina Marlina"/>
    <x v="2"/>
    <x v="1"/>
    <n v="1"/>
    <n v="28000000"/>
    <s v="Premium"/>
    <n v="15"/>
    <s v="SHP-01"/>
    <x v="1"/>
    <n v="28000000"/>
    <n v="4200000"/>
    <n v="23800000"/>
  </r>
  <r>
    <s v="TRX429"/>
    <d v="2024-02-25T11:00:00"/>
    <x v="1"/>
    <s v="2"/>
    <x v="8"/>
    <x v="3"/>
    <s v="Mega Wati"/>
    <x v="0"/>
    <x v="0"/>
    <n v="1"/>
    <n v="1800000"/>
    <s v="Terjangkau"/>
    <n v="5"/>
    <s v="DLV-02"/>
    <x v="0"/>
    <n v="1800000"/>
    <n v="90000"/>
    <n v="1710000"/>
  </r>
  <r>
    <s v="TRX430"/>
    <d v="2024-02-26T18:30:30"/>
    <x v="1"/>
    <s v="2"/>
    <x v="9"/>
    <x v="0"/>
    <s v="Nanda Putra"/>
    <x v="1"/>
    <x v="1"/>
    <n v="1"/>
    <n v="15000000"/>
    <s v="Menengah"/>
    <n v="10"/>
    <s v="RTN-03"/>
    <x v="2"/>
    <n v="15000000"/>
    <n v="1500000"/>
    <n v="13500000"/>
  </r>
  <r>
    <s v="TRX431"/>
    <d v="2024-02-27T13:00:10"/>
    <x v="1"/>
    <s v="2"/>
    <x v="10"/>
    <x v="1"/>
    <s v="Putri Amelia"/>
    <x v="0"/>
    <x v="2"/>
    <n v="1"/>
    <n v="4000000"/>
    <s v="Terjangkau"/>
    <n v="0"/>
    <s v="DLV-02"/>
    <x v="0"/>
    <n v="4000000"/>
    <n v="0"/>
    <n v="4000000"/>
  </r>
  <r>
    <s v="TRX432"/>
    <d v="2024-02-28T16:00:00"/>
    <x v="1"/>
    <s v="2"/>
    <x v="11"/>
    <x v="2"/>
    <s v="Siti Lestari"/>
    <x v="1"/>
    <x v="0"/>
    <n v="1"/>
    <n v="29500000"/>
    <s v="Premium"/>
    <n v="15"/>
    <s v="DLV-02"/>
    <x v="0"/>
    <n v="29500000"/>
    <n v="4425000"/>
    <n v="25075000"/>
  </r>
  <r>
    <s v="TRX433"/>
    <d v="2024-03-01T18:20:20"/>
    <x v="2"/>
    <s v="3"/>
    <x v="12"/>
    <x v="3"/>
    <s v="Budi Santoso"/>
    <x v="0"/>
    <x v="1"/>
    <n v="1"/>
    <n v="500000"/>
    <s v="Terjangkau"/>
    <n v="5"/>
    <s v="DLV-02"/>
    <x v="0"/>
    <n v="500000"/>
    <n v="25000"/>
    <n v="475000"/>
  </r>
  <r>
    <s v="TRX434"/>
    <d v="2024-03-02T20:45:00"/>
    <x v="2"/>
    <s v="3"/>
    <x v="13"/>
    <x v="4"/>
    <s v="Agus Wijaya"/>
    <x v="0"/>
    <x v="0"/>
    <n v="1"/>
    <n v="9500000"/>
    <s v="Menengah"/>
    <n v="10"/>
    <s v="CNL-04"/>
    <x v="3"/>
    <n v="9500000"/>
    <n v="950000"/>
    <n v="8550000"/>
  </r>
  <r>
    <s v="TRX435"/>
    <d v="2024-03-03T14:30:40"/>
    <x v="2"/>
    <s v="3"/>
    <x v="14"/>
    <x v="0"/>
    <s v="Dewi Puspita"/>
    <x v="2"/>
    <x v="2"/>
    <n v="1"/>
    <n v="12000000"/>
    <s v="Menengah"/>
    <n v="0"/>
    <s v="DLV-02"/>
    <x v="0"/>
    <n v="12000000"/>
    <n v="0"/>
    <n v="12000000"/>
  </r>
  <r>
    <s v="TRX436"/>
    <d v="2024-03-04T11:50:10"/>
    <x v="2"/>
    <s v="3"/>
    <x v="15"/>
    <x v="2"/>
    <s v="Hana Yuliana"/>
    <x v="0"/>
    <x v="1"/>
    <n v="1"/>
    <n v="35000000"/>
    <s v="Premium"/>
    <n v="15"/>
    <s v="SHP-01"/>
    <x v="1"/>
    <n v="35000000"/>
    <n v="5250000"/>
    <n v="29750000"/>
  </r>
  <r>
    <s v="TRX437"/>
    <d v="2024-03-05T09:15:00"/>
    <x v="2"/>
    <s v="3"/>
    <x v="16"/>
    <x v="1"/>
    <s v="Eko Prasetyo"/>
    <x v="3"/>
    <x v="0"/>
    <n v="1"/>
    <n v="6200000"/>
    <s v="Menengah"/>
    <n v="5"/>
    <s v="DLV-02"/>
    <x v="0"/>
    <n v="6200000"/>
    <n v="310000"/>
    <n v="5890000"/>
  </r>
  <r>
    <s v="TRX438"/>
    <d v="2024-03-06T10:30:00"/>
    <x v="2"/>
    <s v="3"/>
    <x v="17"/>
    <x v="2"/>
    <s v="Fitri Handayani"/>
    <x v="1"/>
    <x v="1"/>
    <n v="1"/>
    <n v="26000000"/>
    <s v="Premium"/>
    <n v="10"/>
    <s v="DLV-02"/>
    <x v="0"/>
    <n v="26000000"/>
    <n v="2600000"/>
    <n v="23400000"/>
  </r>
  <r>
    <s v="TRX439"/>
    <d v="2024-03-07T17:00:00"/>
    <x v="2"/>
    <s v="3"/>
    <x v="18"/>
    <x v="3"/>
    <s v="Gilang Ramadhan"/>
    <x v="2"/>
    <x v="2"/>
    <n v="2"/>
    <n v="5000000"/>
    <s v="Menengah"/>
    <n v="0"/>
    <s v="DLV-02"/>
    <x v="0"/>
    <n v="10000000"/>
    <n v="0"/>
    <n v="10000000"/>
  </r>
  <r>
    <s v="TRX440"/>
    <d v="2024-03-08T19:40:00"/>
    <x v="2"/>
    <s v="3"/>
    <x v="19"/>
    <x v="2"/>
    <s v="Budi Santoso"/>
    <x v="0"/>
    <x v="0"/>
    <n v="1"/>
    <n v="42000000"/>
    <s v="Premium"/>
    <n v="15"/>
    <s v="SHP-01"/>
    <x v="1"/>
    <n v="42000000"/>
    <n v="6300000"/>
    <n v="35700000"/>
  </r>
  <r>
    <s v="TRX441"/>
    <d v="2024-04-10T09:00:00"/>
    <x v="3"/>
    <s v="4"/>
    <x v="0"/>
    <x v="0"/>
    <s v="Indra Maulana"/>
    <x v="4"/>
    <x v="0"/>
    <n v="1"/>
    <n v="21000000"/>
    <s v="Premium"/>
    <n v="10"/>
    <s v="DLV-02"/>
    <x v="0"/>
    <n v="21000000"/>
    <n v="2100000"/>
    <n v="18900000"/>
  </r>
  <r>
    <s v="TRX442"/>
    <d v="2024-04-11T16:00:00"/>
    <x v="3"/>
    <s v="4"/>
    <x v="1"/>
    <x v="0"/>
    <s v="Joko Susilo"/>
    <x v="0"/>
    <x v="1"/>
    <n v="1"/>
    <n v="18500000"/>
    <s v="Premium"/>
    <n v="10"/>
    <s v="DLV-02"/>
    <x v="0"/>
    <n v="18500000"/>
    <n v="1850000"/>
    <n v="16650000"/>
  </r>
  <r>
    <s v="TRX443"/>
    <d v="2024-04-12T20:30:00"/>
    <x v="3"/>
    <s v="4"/>
    <x v="2"/>
    <x v="1"/>
    <s v="Kartika Sari"/>
    <x v="5"/>
    <x v="2"/>
    <n v="1"/>
    <n v="5500000"/>
    <s v="Menengah"/>
    <n v="0"/>
    <s v="DLV-02"/>
    <x v="0"/>
    <n v="5500000"/>
    <n v="0"/>
    <n v="5500000"/>
  </r>
  <r>
    <s v="TRX444"/>
    <d v="2024-04-13T10:00:00"/>
    <x v="3"/>
    <s v="4"/>
    <x v="3"/>
    <x v="2"/>
    <s v="Lina Marlina"/>
    <x v="2"/>
    <x v="0"/>
    <n v="1"/>
    <n v="32000000"/>
    <s v="Premium"/>
    <n v="15"/>
    <s v="SHP-01"/>
    <x v="1"/>
    <n v="32000000"/>
    <n v="4800000"/>
    <n v="27200000"/>
  </r>
  <r>
    <s v="TRX445"/>
    <d v="2024-04-14T12:45:00"/>
    <x v="3"/>
    <s v="4"/>
    <x v="4"/>
    <x v="3"/>
    <s v="Mega Wati"/>
    <x v="0"/>
    <x v="1"/>
    <n v="1"/>
    <n v="7500000"/>
    <s v="Menengah"/>
    <n v="5"/>
    <s v="DLV-02"/>
    <x v="0"/>
    <n v="7500000"/>
    <n v="375000"/>
    <n v="7125000"/>
  </r>
  <r>
    <s v="TRX446"/>
    <d v="2024-04-15T17:30:00"/>
    <x v="3"/>
    <s v="4"/>
    <x v="5"/>
    <x v="2"/>
    <s v="Nanda Putra"/>
    <x v="1"/>
    <x v="0"/>
    <n v="1"/>
    <n v="23000000"/>
    <s v="Premium"/>
    <n v="10"/>
    <s v="DLV-02"/>
    <x v="0"/>
    <n v="23000000"/>
    <n v="2300000"/>
    <n v="20700000"/>
  </r>
  <r>
    <s v="TRX447"/>
    <d v="2024-04-16T22:00:00"/>
    <x v="3"/>
    <s v="4"/>
    <x v="6"/>
    <x v="1"/>
    <s v="Putri Amelia"/>
    <x v="0"/>
    <x v="2"/>
    <n v="1"/>
    <n v="2500000"/>
    <s v="Terjangkau"/>
    <n v="0"/>
    <s v="RTN-03"/>
    <x v="2"/>
    <n v="2500000"/>
    <n v="0"/>
    <n v="2500000"/>
  </r>
  <r>
    <s v="TRX448"/>
    <d v="2024-04-17T14:30:00"/>
    <x v="3"/>
    <s v="4"/>
    <x v="7"/>
    <x v="4"/>
    <s v="Siti Lestari"/>
    <x v="1"/>
    <x v="1"/>
    <n v="1"/>
    <n v="28000000"/>
    <s v="Premium"/>
    <n v="15"/>
    <s v="SHP-01"/>
    <x v="1"/>
    <n v="28000000"/>
    <n v="4200000"/>
    <n v="23800000"/>
  </r>
  <r>
    <s v="TRX449"/>
    <d v="2024-04-18T11:30:00"/>
    <x v="3"/>
    <s v="4"/>
    <x v="8"/>
    <x v="3"/>
    <s v="Budi Santoso"/>
    <x v="0"/>
    <x v="0"/>
    <n v="2"/>
    <n v="1800000"/>
    <s v="Terjangkau"/>
    <n v="5"/>
    <s v="DLV-02"/>
    <x v="0"/>
    <n v="3600000"/>
    <n v="90000"/>
    <n v="3510000"/>
  </r>
  <r>
    <s v="TRX450"/>
    <d v="2024-04-19T19:00:00"/>
    <x v="3"/>
    <s v="4"/>
    <x v="9"/>
    <x v="0"/>
    <s v="Agus Wijaya"/>
    <x v="0"/>
    <x v="1"/>
    <n v="1"/>
    <n v="15000000"/>
    <s v="Menengah"/>
    <n v="10"/>
    <s v="DLV-02"/>
    <x v="0"/>
    <n v="15000000"/>
    <n v="1500000"/>
    <n v="13500000"/>
  </r>
  <r>
    <s v="TRX451"/>
    <d v="2024-04-20T13:30:00"/>
    <x v="3"/>
    <s v="4"/>
    <x v="10"/>
    <x v="1"/>
    <s v="Dewi Puspita"/>
    <x v="2"/>
    <x v="2"/>
    <n v="1"/>
    <n v="4000000"/>
    <s v="Terjangkau"/>
    <n v="0"/>
    <s v="DLV-02"/>
    <x v="0"/>
    <n v="4000000"/>
    <n v="0"/>
    <n v="4000000"/>
  </r>
  <r>
    <s v="TRX452"/>
    <d v="2024-04-21T16:30:00"/>
    <x v="3"/>
    <s v="4"/>
    <x v="11"/>
    <x v="2"/>
    <s v="Eko Prasetyo"/>
    <x v="3"/>
    <x v="0"/>
    <n v="1"/>
    <n v="29500000"/>
    <s v="Premium"/>
    <n v="15"/>
    <s v="DLV-02"/>
    <x v="0"/>
    <n v="29500000"/>
    <n v="4425000"/>
    <n v="25075000"/>
  </r>
  <r>
    <s v="TRX453"/>
    <d v="2024-04-22T18:50:00"/>
    <x v="3"/>
    <s v="4"/>
    <x v="12"/>
    <x v="3"/>
    <s v="Fitri Handayani"/>
    <x v="1"/>
    <x v="1"/>
    <n v="1"/>
    <n v="500000"/>
    <s v="Terjangkau"/>
    <n v="5"/>
    <s v="DLV-02"/>
    <x v="0"/>
    <n v="500000"/>
    <n v="25000"/>
    <n v="475000"/>
  </r>
  <r>
    <s v="TRX454"/>
    <d v="2024-04-23T21:15:00"/>
    <x v="3"/>
    <s v="4"/>
    <x v="13"/>
    <x v="4"/>
    <s v="Gilang Ramadhan"/>
    <x v="2"/>
    <x v="0"/>
    <n v="1"/>
    <n v="9500000"/>
    <s v="Menengah"/>
    <n v="10"/>
    <s v="DLV-02"/>
    <x v="0"/>
    <n v="9500000"/>
    <n v="950000"/>
    <n v="8550000"/>
  </r>
  <r>
    <s v="TRX455"/>
    <d v="2024-04-24T15:00:00"/>
    <x v="3"/>
    <s v="4"/>
    <x v="14"/>
    <x v="0"/>
    <s v="Hana Yuliana"/>
    <x v="0"/>
    <x v="2"/>
    <n v="1"/>
    <n v="12000000"/>
    <s v="Menengah"/>
    <n v="0"/>
    <s v="DLV-02"/>
    <x v="0"/>
    <n v="12000000"/>
    <n v="0"/>
    <n v="12000000"/>
  </r>
  <r>
    <s v="TRX456"/>
    <d v="2024-04-25T12:20:00"/>
    <x v="3"/>
    <s v="4"/>
    <x v="15"/>
    <x v="2"/>
    <s v="Joko Susilo"/>
    <x v="0"/>
    <x v="1"/>
    <n v="1"/>
    <n v="35000000"/>
    <s v="Premium"/>
    <n v="15"/>
    <s v="SHP-01"/>
    <x v="1"/>
    <n v="35000000"/>
    <n v="5250000"/>
    <n v="29750000"/>
  </r>
  <r>
    <s v="TRX457"/>
    <d v="2024-04-26T09:45:00"/>
    <x v="3"/>
    <s v="4"/>
    <x v="16"/>
    <x v="1"/>
    <s v="Indra Maulana"/>
    <x v="4"/>
    <x v="0"/>
    <n v="1"/>
    <n v="6200000"/>
    <s v="Menengah"/>
    <n v="5"/>
    <s v="CNL-04"/>
    <x v="3"/>
    <n v="6200000"/>
    <n v="310000"/>
    <n v="5890000"/>
  </r>
  <r>
    <s v="TRX458"/>
    <d v="2024-04-27T11:00:00"/>
    <x v="3"/>
    <s v="4"/>
    <x v="17"/>
    <x v="2"/>
    <s v="Kartika Sari"/>
    <x v="5"/>
    <x v="1"/>
    <n v="1"/>
    <n v="26000000"/>
    <s v="Premium"/>
    <n v="10"/>
    <s v="DLV-02"/>
    <x v="0"/>
    <n v="26000000"/>
    <n v="2600000"/>
    <n v="23400000"/>
  </r>
  <r>
    <s v="TRX459"/>
    <d v="2024-04-28T17:30:00"/>
    <x v="3"/>
    <s v="4"/>
    <x v="18"/>
    <x v="3"/>
    <s v="Lina Marlina"/>
    <x v="2"/>
    <x v="2"/>
    <n v="1"/>
    <n v="5000000"/>
    <s v="Menengah"/>
    <n v="0"/>
    <s v="DLV-02"/>
    <x v="0"/>
    <n v="5000000"/>
    <n v="0"/>
    <n v="5000000"/>
  </r>
  <r>
    <s v="TRX460"/>
    <d v="2024-04-29T20:10:00"/>
    <x v="3"/>
    <s v="4"/>
    <x v="19"/>
    <x v="2"/>
    <s v="Budi Santoso"/>
    <x v="0"/>
    <x v="0"/>
    <n v="1"/>
    <n v="42000000"/>
    <s v="Premium"/>
    <n v="15"/>
    <s v="SHP-01"/>
    <x v="1"/>
    <n v="42000000"/>
    <n v="6300000"/>
    <n v="35700000"/>
  </r>
  <r>
    <s v="TRX461"/>
    <d v="2024-05-15T09:00:00"/>
    <x v="4"/>
    <s v="5"/>
    <x v="0"/>
    <x v="0"/>
    <s v="Mega Wati"/>
    <x v="0"/>
    <x v="0"/>
    <n v="1"/>
    <n v="21000000"/>
    <s v="Premium"/>
    <n v="10"/>
    <s v="DLV-02"/>
    <x v="0"/>
    <n v="21000000"/>
    <n v="2100000"/>
    <n v="18900000"/>
  </r>
  <r>
    <s v="TRX462"/>
    <d v="2024-05-16T16:30:00"/>
    <x v="4"/>
    <s v="5"/>
    <x v="1"/>
    <x v="0"/>
    <s v="Nanda Putra"/>
    <x v="1"/>
    <x v="1"/>
    <n v="1"/>
    <n v="18500000"/>
    <s v="Premium"/>
    <n v="10"/>
    <s v="DLV-02"/>
    <x v="0"/>
    <n v="18500000"/>
    <n v="1850000"/>
    <n v="16650000"/>
  </r>
  <r>
    <s v="TRX463"/>
    <d v="2024-05-17T21:00:00"/>
    <x v="4"/>
    <s v="5"/>
    <x v="2"/>
    <x v="1"/>
    <s v="Putri Amelia"/>
    <x v="0"/>
    <x v="2"/>
    <n v="1"/>
    <n v="5500000"/>
    <s v="Menengah"/>
    <n v="0"/>
    <s v="DLV-02"/>
    <x v="0"/>
    <n v="5500000"/>
    <n v="0"/>
    <n v="5500000"/>
  </r>
  <r>
    <s v="TRX464"/>
    <d v="2024-05-18T10:30:00"/>
    <x v="4"/>
    <s v="5"/>
    <x v="3"/>
    <x v="2"/>
    <s v="Siti Lestari"/>
    <x v="1"/>
    <x v="0"/>
    <n v="1"/>
    <n v="32000000"/>
    <s v="Premium"/>
    <n v="15"/>
    <s v="SHP-01"/>
    <x v="1"/>
    <n v="32000000"/>
    <n v="4800000"/>
    <n v="27200000"/>
  </r>
  <r>
    <s v="TRX465"/>
    <d v="2024-05-19T13:15:00"/>
    <x v="4"/>
    <s v="5"/>
    <x v="4"/>
    <x v="3"/>
    <s v="Budi Santoso"/>
    <x v="0"/>
    <x v="1"/>
    <n v="1"/>
    <n v="7500000"/>
    <s v="Menengah"/>
    <n v="5"/>
    <s v="DLV-02"/>
    <x v="0"/>
    <n v="7500000"/>
    <n v="375000"/>
    <n v="7125000"/>
  </r>
  <r>
    <s v="TRX466"/>
    <d v="2024-05-20T18:00:00"/>
    <x v="4"/>
    <s v="5"/>
    <x v="5"/>
    <x v="2"/>
    <s v="Agus Wijaya"/>
    <x v="0"/>
    <x v="0"/>
    <n v="1"/>
    <n v="23000000"/>
    <s v="Premium"/>
    <n v="10"/>
    <s v="DLV-02"/>
    <x v="0"/>
    <n v="23000000"/>
    <n v="2300000"/>
    <n v="20700000"/>
  </r>
  <r>
    <s v="TRX467"/>
    <d v="2024-05-21T22:30:00"/>
    <x v="4"/>
    <s v="5"/>
    <x v="6"/>
    <x v="1"/>
    <s v="Dewi Puspita"/>
    <x v="2"/>
    <x v="2"/>
    <n v="2"/>
    <n v="2500000"/>
    <s v="Terjangkau"/>
    <n v="0"/>
    <s v="DLV-02"/>
    <x v="0"/>
    <n v="5000000"/>
    <n v="0"/>
    <n v="5000000"/>
  </r>
  <r>
    <s v="TRX468"/>
    <d v="2024-05-22T15:00:00"/>
    <x v="4"/>
    <s v="5"/>
    <x v="7"/>
    <x v="4"/>
    <s v="Eko Prasetyo"/>
    <x v="3"/>
    <x v="1"/>
    <n v="1"/>
    <n v="28000000"/>
    <s v="Premium"/>
    <n v="15"/>
    <s v="SHP-01"/>
    <x v="1"/>
    <n v="28000000"/>
    <n v="4200000"/>
    <n v="23800000"/>
  </r>
  <r>
    <s v="TRX469"/>
    <d v="2024-05-23T12:00:00"/>
    <x v="4"/>
    <s v="5"/>
    <x v="8"/>
    <x v="3"/>
    <s v="Fitri Handayani"/>
    <x v="1"/>
    <x v="0"/>
    <n v="1"/>
    <n v="1800000"/>
    <s v="Terjangkau"/>
    <n v="5"/>
    <s v="DLV-02"/>
    <x v="0"/>
    <n v="1800000"/>
    <n v="90000"/>
    <n v="1710000"/>
  </r>
  <r>
    <s v="TRX470"/>
    <d v="2024-05-24T19:30:00"/>
    <x v="4"/>
    <s v="5"/>
    <x v="9"/>
    <x v="0"/>
    <s v="Gilang Ramadhan"/>
    <x v="2"/>
    <x v="1"/>
    <n v="1"/>
    <n v="15000000"/>
    <s v="Menengah"/>
    <n v="10"/>
    <s v="DLV-02"/>
    <x v="0"/>
    <n v="15000000"/>
    <n v="1500000"/>
    <n v="13500000"/>
  </r>
  <r>
    <s v="TRX471"/>
    <d v="2024-05-25T14:00:00"/>
    <x v="4"/>
    <s v="5"/>
    <x v="10"/>
    <x v="1"/>
    <s v="Hana Yuliana"/>
    <x v="0"/>
    <x v="2"/>
    <n v="1"/>
    <n v="4000000"/>
    <s v="Terjangkau"/>
    <n v="0"/>
    <s v="DLV-02"/>
    <x v="0"/>
    <n v="4000000"/>
    <n v="0"/>
    <n v="4000000"/>
  </r>
  <r>
    <s v="TRX472"/>
    <d v="2024-05-26T17:00:00"/>
    <x v="4"/>
    <s v="5"/>
    <x v="11"/>
    <x v="2"/>
    <s v="Indra Maulana"/>
    <x v="4"/>
    <x v="0"/>
    <n v="1"/>
    <n v="29500000"/>
    <s v="Premium"/>
    <n v="15"/>
    <s v="RTN-03"/>
    <x v="2"/>
    <n v="29500000"/>
    <n v="4425000"/>
    <n v="25075000"/>
  </r>
  <r>
    <s v="TRX473"/>
    <d v="2024-05-27T19:20:00"/>
    <x v="4"/>
    <s v="5"/>
    <x v="12"/>
    <x v="3"/>
    <s v="Joko Susilo"/>
    <x v="0"/>
    <x v="1"/>
    <n v="1"/>
    <n v="500000"/>
    <s v="Terjangkau"/>
    <n v="5"/>
    <s v="DLV-02"/>
    <x v="0"/>
    <n v="500000"/>
    <n v="25000"/>
    <n v="475000"/>
  </r>
  <r>
    <s v="TRX474"/>
    <d v="2024-05-28T21:45:00"/>
    <x v="4"/>
    <s v="5"/>
    <x v="13"/>
    <x v="4"/>
    <s v="Kartika Sari"/>
    <x v="5"/>
    <x v="0"/>
    <n v="1"/>
    <n v="9500000"/>
    <s v="Menengah"/>
    <n v="10"/>
    <s v="DLV-02"/>
    <x v="0"/>
    <n v="9500000"/>
    <n v="950000"/>
    <n v="8550000"/>
  </r>
  <r>
    <s v="TRX475"/>
    <d v="2024-05-29T15:30:00"/>
    <x v="4"/>
    <s v="5"/>
    <x v="14"/>
    <x v="0"/>
    <s v="Lina Marlina"/>
    <x v="2"/>
    <x v="2"/>
    <n v="1"/>
    <n v="12000000"/>
    <s v="Menengah"/>
    <n v="0"/>
    <s v="DLV-02"/>
    <x v="0"/>
    <n v="12000000"/>
    <n v="0"/>
    <n v="12000000"/>
  </r>
  <r>
    <s v="TRX476"/>
    <d v="2024-05-30T12:50:00"/>
    <x v="4"/>
    <s v="5"/>
    <x v="15"/>
    <x v="2"/>
    <s v="Nanda Putra"/>
    <x v="1"/>
    <x v="1"/>
    <n v="1"/>
    <n v="35000000"/>
    <s v="Premium"/>
    <n v="15"/>
    <s v="SHP-01"/>
    <x v="1"/>
    <n v="35000000"/>
    <n v="5250000"/>
    <n v="29750000"/>
  </r>
  <r>
    <s v="TRX477"/>
    <d v="2024-05-31T10:15:00"/>
    <x v="4"/>
    <s v="5"/>
    <x v="16"/>
    <x v="1"/>
    <s v="Mega Wati"/>
    <x v="0"/>
    <x v="0"/>
    <n v="1"/>
    <n v="6200000"/>
    <s v="Menengah"/>
    <n v="5"/>
    <s v="DLV-02"/>
    <x v="0"/>
    <n v="6200000"/>
    <n v="310000"/>
    <n v="5890000"/>
  </r>
  <r>
    <s v="TRX478"/>
    <d v="2024-06-01T11:30:00"/>
    <x v="5"/>
    <s v="6"/>
    <x v="17"/>
    <x v="2"/>
    <s v="Putri Amelia"/>
    <x v="0"/>
    <x v="1"/>
    <n v="1"/>
    <n v="26000000"/>
    <s v="Premium"/>
    <n v="10"/>
    <s v="CNL-04"/>
    <x v="3"/>
    <n v="26000000"/>
    <n v="2600000"/>
    <n v="23400000"/>
  </r>
  <r>
    <s v="TRX479"/>
    <d v="2024-06-02T18:00:00"/>
    <x v="5"/>
    <s v="6"/>
    <x v="18"/>
    <x v="3"/>
    <s v="Siti Lestari"/>
    <x v="1"/>
    <x v="2"/>
    <n v="1"/>
    <n v="5000000"/>
    <s v="Menengah"/>
    <n v="0"/>
    <s v="DLV-02"/>
    <x v="0"/>
    <n v="5000000"/>
    <n v="0"/>
    <n v="5000000"/>
  </r>
  <r>
    <s v="TRX480"/>
    <d v="2024-06-03T20:40:00"/>
    <x v="5"/>
    <s v="6"/>
    <x v="19"/>
    <x v="2"/>
    <s v="Budi Santoso"/>
    <x v="0"/>
    <x v="0"/>
    <n v="1"/>
    <n v="42000000"/>
    <s v="Premium"/>
    <n v="15"/>
    <s v="SHP-01"/>
    <x v="1"/>
    <n v="42000000"/>
    <n v="6300000"/>
    <n v="35700000"/>
  </r>
  <r>
    <s v="TRX481"/>
    <d v="2024-06-20T08:30:00"/>
    <x v="5"/>
    <s v="6"/>
    <x v="0"/>
    <x v="0"/>
    <s v="Agus Wijaya"/>
    <x v="0"/>
    <x v="0"/>
    <n v="1"/>
    <n v="21000000"/>
    <s v="Premium"/>
    <n v="5"/>
    <s v="DLV-02"/>
    <x v="0"/>
    <n v="21000000"/>
    <n v="1050000"/>
    <n v="19950000"/>
  </r>
  <r>
    <s v="TRX482"/>
    <d v="2024-06-21T15:00:00"/>
    <x v="5"/>
    <s v="6"/>
    <x v="1"/>
    <x v="0"/>
    <s v="Dewi Puspita"/>
    <x v="2"/>
    <x v="1"/>
    <n v="1"/>
    <n v="18500000"/>
    <s v="Premium"/>
    <n v="5"/>
    <s v="DLV-02"/>
    <x v="0"/>
    <n v="18500000"/>
    <n v="925000"/>
    <n v="17575000"/>
  </r>
  <r>
    <s v="TRX483"/>
    <d v="2024-06-22T19:30:00"/>
    <x v="5"/>
    <s v="6"/>
    <x v="2"/>
    <x v="1"/>
    <s v="Eko Prasetyo"/>
    <x v="3"/>
    <x v="2"/>
    <n v="1"/>
    <n v="5500000"/>
    <s v="Menengah"/>
    <n v="0"/>
    <s v="DLV-02"/>
    <x v="0"/>
    <n v="5500000"/>
    <n v="0"/>
    <n v="5500000"/>
  </r>
  <r>
    <s v="TRX484"/>
    <d v="2024-06-23T10:00:00"/>
    <x v="5"/>
    <s v="6"/>
    <x v="3"/>
    <x v="2"/>
    <s v="Fitri Handayani"/>
    <x v="1"/>
    <x v="0"/>
    <n v="1"/>
    <n v="32000000"/>
    <s v="Premium"/>
    <n v="10"/>
    <s v="SHP-01"/>
    <x v="1"/>
    <n v="32000000"/>
    <n v="3200000"/>
    <n v="28800000"/>
  </r>
  <r>
    <s v="TRX485"/>
    <d v="2024-06-24T12:30:00"/>
    <x v="5"/>
    <s v="6"/>
    <x v="4"/>
    <x v="3"/>
    <s v="Gilang Ramadhan"/>
    <x v="2"/>
    <x v="1"/>
    <n v="1"/>
    <n v="7500000"/>
    <s v="Menengah"/>
    <n v="5"/>
    <s v="DLV-02"/>
    <x v="0"/>
    <n v="7500000"/>
    <n v="375000"/>
    <n v="7125000"/>
  </r>
  <r>
    <s v="TRX486"/>
    <d v="2024-06-25T17:00:00"/>
    <x v="5"/>
    <s v="6"/>
    <x v="5"/>
    <x v="2"/>
    <s v="Hana Yuliana"/>
    <x v="0"/>
    <x v="0"/>
    <n v="1"/>
    <n v="23000000"/>
    <s v="Premium"/>
    <n v="10"/>
    <s v="DLV-02"/>
    <x v="0"/>
    <n v="23000000"/>
    <n v="2300000"/>
    <n v="20700000"/>
  </r>
  <r>
    <s v="TRX487"/>
    <d v="2024-06-26T21:30:00"/>
    <x v="5"/>
    <s v="6"/>
    <x v="6"/>
    <x v="1"/>
    <s v="Indra Maulana"/>
    <x v="4"/>
    <x v="2"/>
    <n v="1"/>
    <n v="2500000"/>
    <s v="Terjangkau"/>
    <n v="0"/>
    <s v="DLV-02"/>
    <x v="0"/>
    <n v="2500000"/>
    <n v="0"/>
    <n v="2500000"/>
  </r>
  <r>
    <s v="TRX488"/>
    <d v="2024-06-27T14:00:00"/>
    <x v="5"/>
    <s v="6"/>
    <x v="7"/>
    <x v="4"/>
    <s v="Joko Susilo"/>
    <x v="0"/>
    <x v="1"/>
    <n v="1"/>
    <n v="28000000"/>
    <s v="Premium"/>
    <n v="10"/>
    <s v="SHP-01"/>
    <x v="1"/>
    <n v="28000000"/>
    <n v="2800000"/>
    <n v="25200000"/>
  </r>
  <r>
    <s v="TRX489"/>
    <d v="2024-06-28T11:00:00"/>
    <x v="5"/>
    <s v="6"/>
    <x v="8"/>
    <x v="3"/>
    <s v="Kartika Sari"/>
    <x v="5"/>
    <x v="0"/>
    <n v="1"/>
    <n v="1800000"/>
    <s v="Terjangkau"/>
    <n v="5"/>
    <s v="DLV-02"/>
    <x v="0"/>
    <n v="1800000"/>
    <n v="90000"/>
    <n v="1710000"/>
  </r>
  <r>
    <s v="TRX490"/>
    <d v="2024-06-29T18:30:00"/>
    <x v="5"/>
    <s v="6"/>
    <x v="9"/>
    <x v="0"/>
    <s v="Lina Marlina"/>
    <x v="2"/>
    <x v="1"/>
    <n v="1"/>
    <n v="15000000"/>
    <s v="Menengah"/>
    <n v="5"/>
    <s v="RTN-03"/>
    <x v="2"/>
    <n v="15000000"/>
    <n v="750000"/>
    <n v="14250000"/>
  </r>
  <r>
    <s v="TRX491"/>
    <d v="2024-06-30T13:00:00"/>
    <x v="5"/>
    <s v="6"/>
    <x v="10"/>
    <x v="1"/>
    <s v="Mega Wati"/>
    <x v="0"/>
    <x v="2"/>
    <n v="2"/>
    <n v="4000000"/>
    <s v="Terjangkau"/>
    <n v="0"/>
    <s v="DLV-02"/>
    <x v="0"/>
    <n v="8000000"/>
    <n v="0"/>
    <n v="8000000"/>
  </r>
  <r>
    <s v="TRX492"/>
    <d v="2024-07-01T16:00:00"/>
    <x v="6"/>
    <s v="7"/>
    <x v="11"/>
    <x v="2"/>
    <s v="Nanda Putra"/>
    <x v="1"/>
    <x v="0"/>
    <n v="1"/>
    <n v="29500000"/>
    <s v="Premium"/>
    <n v="10"/>
    <s v="DLV-02"/>
    <x v="0"/>
    <n v="29500000"/>
    <n v="2950000"/>
    <n v="26550000"/>
  </r>
  <r>
    <s v="TRX493"/>
    <d v="2024-07-02T18:20:00"/>
    <x v="6"/>
    <s v="7"/>
    <x v="12"/>
    <x v="3"/>
    <s v="Putri Amelia"/>
    <x v="0"/>
    <x v="1"/>
    <n v="1"/>
    <n v="500000"/>
    <s v="Terjangkau"/>
    <n v="5"/>
    <s v="DLV-02"/>
    <x v="0"/>
    <n v="500000"/>
    <n v="25000"/>
    <n v="475000"/>
  </r>
  <r>
    <s v="TRX494"/>
    <d v="2024-07-03T20:45:00"/>
    <x v="6"/>
    <s v="7"/>
    <x v="13"/>
    <x v="4"/>
    <s v="Siti Lestari"/>
    <x v="1"/>
    <x v="0"/>
    <n v="1"/>
    <n v="9500000"/>
    <s v="Menengah"/>
    <n v="5"/>
    <s v="DLV-02"/>
    <x v="0"/>
    <n v="9500000"/>
    <n v="475000"/>
    <n v="9025000"/>
  </r>
  <r>
    <s v="TRX495"/>
    <d v="2024-07-04T14:30:00"/>
    <x v="6"/>
    <s v="7"/>
    <x v="14"/>
    <x v="0"/>
    <s v="Budi Santoso"/>
    <x v="0"/>
    <x v="2"/>
    <n v="1"/>
    <n v="12000000"/>
    <s v="Menengah"/>
    <n v="0"/>
    <s v="DLV-02"/>
    <x v="0"/>
    <n v="12000000"/>
    <n v="0"/>
    <n v="12000000"/>
  </r>
  <r>
    <s v="TRX496"/>
    <d v="2024-07-05T11:50:00"/>
    <x v="6"/>
    <s v="7"/>
    <x v="15"/>
    <x v="2"/>
    <s v="Agus Wijaya"/>
    <x v="0"/>
    <x v="1"/>
    <n v="1"/>
    <n v="35000000"/>
    <s v="Premium"/>
    <n v="10"/>
    <s v="SHP-01"/>
    <x v="1"/>
    <n v="35000000"/>
    <n v="3500000"/>
    <n v="31500000"/>
  </r>
  <r>
    <s v="TRX497"/>
    <d v="2024-07-06T09:15:00"/>
    <x v="6"/>
    <s v="7"/>
    <x v="16"/>
    <x v="1"/>
    <s v="Dewi Puspita"/>
    <x v="2"/>
    <x v="0"/>
    <n v="1"/>
    <n v="6200000"/>
    <s v="Menengah"/>
    <n v="5"/>
    <s v="DLV-02"/>
    <x v="0"/>
    <n v="6200000"/>
    <n v="310000"/>
    <n v="5890000"/>
  </r>
  <r>
    <s v="TRX498"/>
    <d v="2024-07-07T10:30:00"/>
    <x v="6"/>
    <s v="7"/>
    <x v="17"/>
    <x v="2"/>
    <s v="Eko Prasetyo"/>
    <x v="3"/>
    <x v="1"/>
    <n v="1"/>
    <n v="26000000"/>
    <s v="Premium"/>
    <n v="5"/>
    <s v="CNL-04"/>
    <x v="3"/>
    <n v="26000000"/>
    <n v="1300000"/>
    <n v="24700000"/>
  </r>
  <r>
    <s v="TRX499"/>
    <d v="2024-07-08T17:00:00"/>
    <x v="6"/>
    <s v="7"/>
    <x v="18"/>
    <x v="3"/>
    <s v="Fitri Handayani"/>
    <x v="1"/>
    <x v="2"/>
    <n v="1"/>
    <n v="5000000"/>
    <s v="Menengah"/>
    <n v="0"/>
    <s v="DLV-02"/>
    <x v="0"/>
    <n v="5000000"/>
    <n v="0"/>
    <n v="5000000"/>
  </r>
  <r>
    <s v="TRX500"/>
    <d v="2024-07-09T19:40:00"/>
    <x v="6"/>
    <s v="7"/>
    <x v="19"/>
    <x v="2"/>
    <s v="Budi Santoso"/>
    <x v="0"/>
    <x v="0"/>
    <n v="1"/>
    <n v="42000000"/>
    <s v="Premium"/>
    <n v="10"/>
    <s v="SHP-01"/>
    <x v="1"/>
    <n v="42000000"/>
    <n v="4200000"/>
    <n v="37800000"/>
  </r>
  <r>
    <s v="TRX501"/>
    <d v="2024-08-15T09:00:00"/>
    <x v="7"/>
    <s v="8"/>
    <x v="0"/>
    <x v="0"/>
    <s v="Gilang Ramadhan"/>
    <x v="2"/>
    <x v="0"/>
    <n v="1"/>
    <n v="21000000"/>
    <s v="Premium"/>
    <n v="15"/>
    <s v="DLV-02"/>
    <x v="0"/>
    <n v="21000000"/>
    <n v="3150000"/>
    <n v="17850000"/>
  </r>
  <r>
    <s v="TRX502"/>
    <d v="2024-08-16T16:00:00"/>
    <x v="7"/>
    <s v="8"/>
    <x v="1"/>
    <x v="0"/>
    <s v="Hana Yuliana"/>
    <x v="0"/>
    <x v="1"/>
    <n v="1"/>
    <n v="18500000"/>
    <s v="Premium"/>
    <n v="15"/>
    <s v="DLV-02"/>
    <x v="0"/>
    <n v="18500000"/>
    <n v="2775000"/>
    <n v="15725000"/>
  </r>
  <r>
    <s v="TRX503"/>
    <d v="2024-08-17T20:30:00"/>
    <x v="7"/>
    <s v="8"/>
    <x v="2"/>
    <x v="1"/>
    <s v="Indra Maulana"/>
    <x v="4"/>
    <x v="2"/>
    <n v="1"/>
    <n v="5500000"/>
    <s v="Menengah"/>
    <n v="0"/>
    <s v="DLV-02"/>
    <x v="0"/>
    <n v="5500000"/>
    <n v="0"/>
    <n v="5500000"/>
  </r>
  <r>
    <s v="TRX504"/>
    <d v="2024-08-18T10:00:00"/>
    <x v="7"/>
    <s v="8"/>
    <x v="3"/>
    <x v="2"/>
    <s v="Joko Susilo"/>
    <x v="0"/>
    <x v="0"/>
    <n v="1"/>
    <n v="32000000"/>
    <s v="Premium"/>
    <n v="20"/>
    <s v="SHP-01"/>
    <x v="1"/>
    <n v="32000000"/>
    <n v="6400000"/>
    <n v="25600000"/>
  </r>
  <r>
    <s v="TRX505"/>
    <d v="2024-08-19T12:45:00"/>
    <x v="7"/>
    <s v="8"/>
    <x v="4"/>
    <x v="3"/>
    <s v="Kartika Sari"/>
    <x v="5"/>
    <x v="1"/>
    <n v="1"/>
    <n v="7500000"/>
    <s v="Menengah"/>
    <n v="10"/>
    <s v="DLV-02"/>
    <x v="0"/>
    <n v="7500000"/>
    <n v="750000"/>
    <n v="6750000"/>
  </r>
  <r>
    <s v="TRX506"/>
    <d v="2024-08-20T17:30:00"/>
    <x v="7"/>
    <s v="8"/>
    <x v="5"/>
    <x v="2"/>
    <s v="Lina Marlina"/>
    <x v="2"/>
    <x v="0"/>
    <n v="1"/>
    <n v="23000000"/>
    <s v="Premium"/>
    <n v="15"/>
    <s v="DLV-02"/>
    <x v="0"/>
    <n v="23000000"/>
    <n v="3450000"/>
    <n v="19550000"/>
  </r>
  <r>
    <s v="TRX507"/>
    <d v="2024-08-21T22:00:00"/>
    <x v="7"/>
    <s v="8"/>
    <x v="6"/>
    <x v="1"/>
    <s v="Mega Wati"/>
    <x v="0"/>
    <x v="2"/>
    <n v="1"/>
    <n v="2500000"/>
    <s v="Terjangkau"/>
    <n v="0"/>
    <s v="DLV-02"/>
    <x v="0"/>
    <n v="2500000"/>
    <n v="0"/>
    <n v="2500000"/>
  </r>
  <r>
    <s v="TRX508"/>
    <d v="2024-08-22T14:30:00"/>
    <x v="7"/>
    <s v="8"/>
    <x v="7"/>
    <x v="4"/>
    <s v="Nanda Putra"/>
    <x v="1"/>
    <x v="1"/>
    <n v="1"/>
    <n v="28000000"/>
    <s v="Premium"/>
    <n v="20"/>
    <s v="SHP-01"/>
    <x v="1"/>
    <n v="28000000"/>
    <n v="5600000"/>
    <n v="22400000"/>
  </r>
  <r>
    <s v="TRX509"/>
    <d v="2024-08-23T11:30:00"/>
    <x v="7"/>
    <s v="8"/>
    <x v="8"/>
    <x v="3"/>
    <s v="Putri Amelia"/>
    <x v="0"/>
    <x v="0"/>
    <n v="1"/>
    <n v="1800000"/>
    <s v="Terjangkau"/>
    <n v="10"/>
    <s v="DLV-02"/>
    <x v="0"/>
    <n v="1800000"/>
    <n v="180000"/>
    <n v="1620000"/>
  </r>
  <r>
    <s v="TRX510"/>
    <d v="2024-08-24T19:00:00"/>
    <x v="7"/>
    <s v="8"/>
    <x v="9"/>
    <x v="0"/>
    <s v="Siti Lestari"/>
    <x v="1"/>
    <x v="1"/>
    <n v="1"/>
    <n v="15000000"/>
    <s v="Menengah"/>
    <n v="15"/>
    <s v="DLV-02"/>
    <x v="0"/>
    <n v="15000000"/>
    <n v="2250000"/>
    <n v="12750000"/>
  </r>
  <r>
    <s v="TRX511"/>
    <d v="2024-08-25T13:30:00"/>
    <x v="7"/>
    <s v="8"/>
    <x v="10"/>
    <x v="1"/>
    <s v="Budi Santoso"/>
    <x v="0"/>
    <x v="2"/>
    <n v="1"/>
    <n v="4000000"/>
    <s v="Terjangkau"/>
    <n v="0"/>
    <s v="DLV-02"/>
    <x v="0"/>
    <n v="4000000"/>
    <n v="0"/>
    <n v="4000000"/>
  </r>
  <r>
    <s v="TRX512"/>
    <d v="2024-08-26T16:30:00"/>
    <x v="7"/>
    <s v="8"/>
    <x v="11"/>
    <x v="2"/>
    <s v="Agus Wijaya"/>
    <x v="0"/>
    <x v="0"/>
    <n v="1"/>
    <n v="29500000"/>
    <s v="Premium"/>
    <n v="20"/>
    <s v="RTN-03"/>
    <x v="2"/>
    <n v="29500000"/>
    <n v="5900000"/>
    <n v="23600000"/>
  </r>
  <r>
    <s v="TRX513"/>
    <d v="2024-08-27T18:50:00"/>
    <x v="7"/>
    <s v="8"/>
    <x v="12"/>
    <x v="3"/>
    <s v="Dewi Puspita"/>
    <x v="2"/>
    <x v="1"/>
    <n v="2"/>
    <n v="500000"/>
    <s v="Terjangkau"/>
    <n v="10"/>
    <s v="DLV-02"/>
    <x v="0"/>
    <n v="1000000"/>
    <n v="50000"/>
    <n v="950000"/>
  </r>
  <r>
    <s v="TRX514"/>
    <d v="2024-08-28T21:15:00"/>
    <x v="7"/>
    <s v="8"/>
    <x v="13"/>
    <x v="4"/>
    <s v="Eko Prasetyo"/>
    <x v="3"/>
    <x v="0"/>
    <n v="1"/>
    <n v="9500000"/>
    <s v="Menengah"/>
    <n v="15"/>
    <s v="DLV-02"/>
    <x v="0"/>
    <n v="9500000"/>
    <n v="1425000"/>
    <n v="8075000"/>
  </r>
  <r>
    <s v="TRX515"/>
    <d v="2024-08-29T15:00:00"/>
    <x v="7"/>
    <s v="8"/>
    <x v="14"/>
    <x v="0"/>
    <s v="Fitri Handayani"/>
    <x v="1"/>
    <x v="2"/>
    <n v="1"/>
    <n v="12000000"/>
    <s v="Menengah"/>
    <n v="0"/>
    <s v="DLV-02"/>
    <x v="0"/>
    <n v="12000000"/>
    <n v="0"/>
    <n v="12000000"/>
  </r>
  <r>
    <s v="TRX516"/>
    <d v="2024-08-30T12:20:00"/>
    <x v="7"/>
    <s v="8"/>
    <x v="15"/>
    <x v="2"/>
    <s v="Gilang Ramadhan"/>
    <x v="2"/>
    <x v="1"/>
    <n v="1"/>
    <n v="35000000"/>
    <s v="Premium"/>
    <n v="20"/>
    <s v="SHP-01"/>
    <x v="1"/>
    <n v="35000000"/>
    <n v="7000000"/>
    <n v="28000000"/>
  </r>
  <r>
    <s v="TRX517"/>
    <d v="2024-08-31T09:45:00"/>
    <x v="7"/>
    <s v="8"/>
    <x v="16"/>
    <x v="1"/>
    <s v="Hana Yuliana"/>
    <x v="0"/>
    <x v="0"/>
    <n v="1"/>
    <n v="6200000"/>
    <s v="Menengah"/>
    <n v="10"/>
    <s v="DLV-02"/>
    <x v="0"/>
    <n v="6200000"/>
    <n v="620000"/>
    <n v="5580000"/>
  </r>
  <r>
    <s v="TRX518"/>
    <d v="2024-09-01T11:00:00"/>
    <x v="8"/>
    <s v="9"/>
    <x v="17"/>
    <x v="2"/>
    <s v="Indra Maulana"/>
    <x v="4"/>
    <x v="1"/>
    <n v="1"/>
    <n v="26000000"/>
    <s v="Premium"/>
    <n v="15"/>
    <s v="DLV-02"/>
    <x v="0"/>
    <n v="26000000"/>
    <n v="3900000"/>
    <n v="22100000"/>
  </r>
  <r>
    <s v="TRX519"/>
    <d v="2024-09-02T17:30:00"/>
    <x v="8"/>
    <s v="9"/>
    <x v="18"/>
    <x v="3"/>
    <s v="Joko Susilo"/>
    <x v="0"/>
    <x v="2"/>
    <n v="1"/>
    <n v="5000000"/>
    <s v="Menengah"/>
    <n v="0"/>
    <s v="CNL-04"/>
    <x v="3"/>
    <n v="5000000"/>
    <n v="0"/>
    <n v="5000000"/>
  </r>
  <r>
    <s v="TRX520"/>
    <d v="2024-09-03T20:10:00"/>
    <x v="8"/>
    <s v="9"/>
    <x v="19"/>
    <x v="2"/>
    <s v="Budi Santoso"/>
    <x v="0"/>
    <x v="0"/>
    <n v="1"/>
    <n v="42000000"/>
    <s v="Premium"/>
    <n v="20"/>
    <s v="SHP-01"/>
    <x v="1"/>
    <n v="42000000"/>
    <n v="8400000"/>
    <n v="33600000"/>
  </r>
  <r>
    <s v="TRX521"/>
    <d v="2024-09-25T09:00:00"/>
    <x v="8"/>
    <s v="9"/>
    <x v="0"/>
    <x v="0"/>
    <s v="Kartika Sari"/>
    <x v="5"/>
    <x v="0"/>
    <n v="1"/>
    <n v="21000000"/>
    <s v="Premium"/>
    <n v="5"/>
    <s v="DLV-02"/>
    <x v="0"/>
    <n v="21000000"/>
    <n v="1050000"/>
    <n v="19950000"/>
  </r>
  <r>
    <s v="TRX522"/>
    <d v="2024-09-26T16:00:00"/>
    <x v="8"/>
    <s v="9"/>
    <x v="1"/>
    <x v="0"/>
    <s v="Lina Marlina"/>
    <x v="2"/>
    <x v="1"/>
    <n v="1"/>
    <n v="18500000"/>
    <s v="Premium"/>
    <n v="5"/>
    <s v="DLV-02"/>
    <x v="0"/>
    <n v="18500000"/>
    <n v="925000"/>
    <n v="17575000"/>
  </r>
  <r>
    <s v="TRX523"/>
    <d v="2024-09-27T20:30:00"/>
    <x v="8"/>
    <s v="9"/>
    <x v="2"/>
    <x v="1"/>
    <s v="Mega Wati"/>
    <x v="0"/>
    <x v="2"/>
    <n v="1"/>
    <n v="5500000"/>
    <s v="Menengah"/>
    <n v="0"/>
    <s v="DLV-02"/>
    <x v="0"/>
    <n v="5500000"/>
    <n v="0"/>
    <n v="5500000"/>
  </r>
  <r>
    <s v="TRX524"/>
    <d v="2024-09-28T10:00:00"/>
    <x v="8"/>
    <s v="9"/>
    <x v="3"/>
    <x v="2"/>
    <s v="Nanda Putra"/>
    <x v="1"/>
    <x v="0"/>
    <n v="1"/>
    <n v="32000000"/>
    <s v="Premium"/>
    <n v="10"/>
    <s v="SHP-01"/>
    <x v="1"/>
    <n v="32000000"/>
    <n v="3200000"/>
    <n v="28800000"/>
  </r>
  <r>
    <s v="TRX525"/>
    <d v="2024-09-29T12:45:00"/>
    <x v="8"/>
    <s v="9"/>
    <x v="4"/>
    <x v="3"/>
    <s v="Putri Amelia"/>
    <x v="0"/>
    <x v="1"/>
    <n v="1"/>
    <n v="7500000"/>
    <s v="Menengah"/>
    <n v="5"/>
    <s v="DLV-02"/>
    <x v="0"/>
    <n v="7500000"/>
    <n v="375000"/>
    <n v="7125000"/>
  </r>
  <r>
    <s v="TRX526"/>
    <d v="2024-09-30T17:30:00"/>
    <x v="8"/>
    <s v="9"/>
    <x v="5"/>
    <x v="2"/>
    <s v="Siti Lestari"/>
    <x v="1"/>
    <x v="0"/>
    <n v="1"/>
    <n v="23000000"/>
    <s v="Premium"/>
    <n v="10"/>
    <s v="DLV-02"/>
    <x v="0"/>
    <n v="23000000"/>
    <n v="2300000"/>
    <n v="20700000"/>
  </r>
  <r>
    <s v="TRX527"/>
    <d v="2024-10-01T22:00:00"/>
    <x v="9"/>
    <s v="10"/>
    <x v="6"/>
    <x v="1"/>
    <s v="Budi Santoso"/>
    <x v="0"/>
    <x v="2"/>
    <n v="1"/>
    <n v="2500000"/>
    <s v="Terjangkau"/>
    <n v="0"/>
    <s v="DLV-02"/>
    <x v="0"/>
    <n v="2500000"/>
    <n v="0"/>
    <n v="2500000"/>
  </r>
  <r>
    <s v="TRX528"/>
    <d v="2024-10-02T14:30:00"/>
    <x v="9"/>
    <s v="10"/>
    <x v="7"/>
    <x v="4"/>
    <s v="Agus Wijaya"/>
    <x v="0"/>
    <x v="1"/>
    <n v="1"/>
    <n v="28000000"/>
    <s v="Premium"/>
    <n v="10"/>
    <s v="SHP-01"/>
    <x v="1"/>
    <n v="28000000"/>
    <n v="2800000"/>
    <n v="25200000"/>
  </r>
  <r>
    <s v="TRX529"/>
    <d v="2024-10-03T11:30:00"/>
    <x v="9"/>
    <s v="10"/>
    <x v="8"/>
    <x v="3"/>
    <s v="Dewi Puspita"/>
    <x v="2"/>
    <x v="0"/>
    <n v="1"/>
    <n v="1800000"/>
    <s v="Terjangkau"/>
    <n v="5"/>
    <s v="DLV-02"/>
    <x v="0"/>
    <n v="1800000"/>
    <n v="90000"/>
    <n v="1710000"/>
  </r>
  <r>
    <s v="TRX530"/>
    <d v="2024-10-04T19:00:00"/>
    <x v="9"/>
    <s v="10"/>
    <x v="9"/>
    <x v="0"/>
    <s v="Eko Prasetyo"/>
    <x v="3"/>
    <x v="1"/>
    <n v="1"/>
    <n v="15000000"/>
    <s v="Menengah"/>
    <n v="5"/>
    <s v="DLV-02"/>
    <x v="0"/>
    <n v="15000000"/>
    <n v="750000"/>
    <n v="14250000"/>
  </r>
  <r>
    <s v="TRX531"/>
    <d v="2024-10-05T13:30:00"/>
    <x v="9"/>
    <s v="10"/>
    <x v="10"/>
    <x v="1"/>
    <s v="Fitri Handayani"/>
    <x v="1"/>
    <x v="2"/>
    <n v="1"/>
    <n v="4000000"/>
    <s v="Terjangkau"/>
    <n v="0"/>
    <s v="RTN-03"/>
    <x v="2"/>
    <n v="4000000"/>
    <n v="0"/>
    <n v="4000000"/>
  </r>
  <r>
    <s v="TRX532"/>
    <d v="2024-10-06T16:30:00"/>
    <x v="9"/>
    <s v="10"/>
    <x v="11"/>
    <x v="2"/>
    <s v="Gilang Ramadhan"/>
    <x v="2"/>
    <x v="0"/>
    <n v="1"/>
    <n v="29500000"/>
    <s v="Premium"/>
    <n v="10"/>
    <s v="DLV-02"/>
    <x v="0"/>
    <n v="29500000"/>
    <n v="2950000"/>
    <n v="26550000"/>
  </r>
  <r>
    <s v="TRX533"/>
    <d v="2024-10-07T18:50:00"/>
    <x v="9"/>
    <s v="10"/>
    <x v="12"/>
    <x v="3"/>
    <s v="Hana Yuliana"/>
    <x v="0"/>
    <x v="1"/>
    <n v="1"/>
    <n v="500000"/>
    <s v="Terjangkau"/>
    <n v="5"/>
    <s v="DLV-02"/>
    <x v="0"/>
    <n v="500000"/>
    <n v="25000"/>
    <n v="475000"/>
  </r>
  <r>
    <s v="TRX534"/>
    <d v="2024-10-08T21:15:00"/>
    <x v="9"/>
    <s v="10"/>
    <x v="13"/>
    <x v="4"/>
    <s v="Indra Maulana"/>
    <x v="4"/>
    <x v="0"/>
    <n v="1"/>
    <n v="9500000"/>
    <s v="Menengah"/>
    <n v="5"/>
    <s v="DLV-02"/>
    <x v="0"/>
    <n v="9500000"/>
    <n v="475000"/>
    <n v="9025000"/>
  </r>
  <r>
    <s v="TRX535"/>
    <d v="2024-10-09T15:00:00"/>
    <x v="9"/>
    <s v="10"/>
    <x v="14"/>
    <x v="0"/>
    <s v="Joko Susilo"/>
    <x v="0"/>
    <x v="2"/>
    <n v="1"/>
    <n v="12000000"/>
    <s v="Menengah"/>
    <n v="0"/>
    <s v="DLV-02"/>
    <x v="0"/>
    <n v="12000000"/>
    <n v="0"/>
    <n v="12000000"/>
  </r>
  <r>
    <s v="TRX536"/>
    <d v="2024-10-10T12:20:00"/>
    <x v="9"/>
    <s v="10"/>
    <x v="15"/>
    <x v="2"/>
    <s v="Kartika Sari"/>
    <x v="5"/>
    <x v="1"/>
    <n v="1"/>
    <n v="35000000"/>
    <s v="Premium"/>
    <n v="10"/>
    <s v="SHP-01"/>
    <x v="1"/>
    <n v="35000000"/>
    <n v="3500000"/>
    <n v="31500000"/>
  </r>
  <r>
    <s v="TRX537"/>
    <d v="2024-10-11T09:45:00"/>
    <x v="9"/>
    <s v="10"/>
    <x v="16"/>
    <x v="1"/>
    <s v="Lina Marlina"/>
    <x v="2"/>
    <x v="0"/>
    <n v="1"/>
    <n v="6200000"/>
    <s v="Menengah"/>
    <n v="5"/>
    <s v="DLV-02"/>
    <x v="0"/>
    <n v="6200000"/>
    <n v="310000"/>
    <n v="5890000"/>
  </r>
  <r>
    <s v="TRX538"/>
    <d v="2024-10-12T11:00:00"/>
    <x v="9"/>
    <s v="10"/>
    <x v="17"/>
    <x v="2"/>
    <s v="Mega Wati"/>
    <x v="0"/>
    <x v="1"/>
    <n v="1"/>
    <n v="26000000"/>
    <s v="Premium"/>
    <n v="5"/>
    <s v="DLV-02"/>
    <x v="0"/>
    <n v="26000000"/>
    <n v="1300000"/>
    <n v="24700000"/>
  </r>
  <r>
    <s v="TRX539"/>
    <d v="2024-10-13T17:30:00"/>
    <x v="9"/>
    <s v="10"/>
    <x v="18"/>
    <x v="3"/>
    <s v="Nanda Putra"/>
    <x v="1"/>
    <x v="2"/>
    <n v="1"/>
    <n v="5000000"/>
    <s v="Menengah"/>
    <n v="0"/>
    <s v="DLV-02"/>
    <x v="0"/>
    <n v="5000000"/>
    <n v="0"/>
    <n v="5000000"/>
  </r>
  <r>
    <s v="TRX540"/>
    <d v="2024-10-14T20:10:00"/>
    <x v="9"/>
    <s v="10"/>
    <x v="19"/>
    <x v="2"/>
    <s v="Budi Santoso"/>
    <x v="0"/>
    <x v="0"/>
    <n v="1"/>
    <n v="42000000"/>
    <s v="Premium"/>
    <n v="10"/>
    <s v="SHP-01"/>
    <x v="1"/>
    <n v="42000000"/>
    <n v="4200000"/>
    <n v="37800000"/>
  </r>
  <r>
    <s v="TRX541"/>
    <d v="2024-11-01T10:00:00"/>
    <x v="10"/>
    <s v="11"/>
    <x v="0"/>
    <x v="0"/>
    <s v="Putri Amelia"/>
    <x v="0"/>
    <x v="0"/>
    <n v="1"/>
    <n v="21000000"/>
    <s v="Premium"/>
    <n v="15"/>
    <s v="DLV-02"/>
    <x v="0"/>
    <n v="21000000"/>
    <n v="3150000"/>
    <n v="17850000"/>
  </r>
  <r>
    <s v="TRX542"/>
    <d v="2024-11-02T16:30:00"/>
    <x v="10"/>
    <s v="11"/>
    <x v="1"/>
    <x v="0"/>
    <s v="Siti Lestari"/>
    <x v="1"/>
    <x v="1"/>
    <n v="1"/>
    <n v="18500000"/>
    <s v="Premium"/>
    <n v="15"/>
    <s v="DLV-02"/>
    <x v="0"/>
    <n v="18500000"/>
    <n v="2775000"/>
    <n v="15725000"/>
  </r>
  <r>
    <s v="TRX543"/>
    <d v="2024-11-03T21:00:00"/>
    <x v="10"/>
    <s v="11"/>
    <x v="2"/>
    <x v="1"/>
    <s v="Budi Santoso"/>
    <x v="0"/>
    <x v="2"/>
    <n v="1"/>
    <n v="5500000"/>
    <s v="Menengah"/>
    <n v="0"/>
    <s v="CNL-04"/>
    <x v="3"/>
    <n v="5500000"/>
    <n v="0"/>
    <n v="5500000"/>
  </r>
  <r>
    <s v="TRX544"/>
    <d v="2024-11-04T10:30:00"/>
    <x v="10"/>
    <s v="11"/>
    <x v="3"/>
    <x v="2"/>
    <s v="Agus Wijaya"/>
    <x v="0"/>
    <x v="0"/>
    <n v="1"/>
    <n v="32000000"/>
    <s v="Premium"/>
    <n v="20"/>
    <s v="SHP-01"/>
    <x v="1"/>
    <n v="32000000"/>
    <n v="6400000"/>
    <n v="25600000"/>
  </r>
  <r>
    <s v="TRX545"/>
    <d v="2024-11-05T13:15:00"/>
    <x v="10"/>
    <s v="11"/>
    <x v="4"/>
    <x v="3"/>
    <s v="Dewi Puspita"/>
    <x v="2"/>
    <x v="1"/>
    <n v="1"/>
    <n v="7500000"/>
    <s v="Menengah"/>
    <n v="10"/>
    <s v="DLV-02"/>
    <x v="0"/>
    <n v="7500000"/>
    <n v="750000"/>
    <n v="6750000"/>
  </r>
  <r>
    <s v="TRX546"/>
    <d v="2024-11-06T18:00:00"/>
    <x v="10"/>
    <s v="11"/>
    <x v="5"/>
    <x v="2"/>
    <s v="Eko Prasetyo"/>
    <x v="3"/>
    <x v="0"/>
    <n v="1"/>
    <n v="23000000"/>
    <s v="Premium"/>
    <n v="15"/>
    <s v="DLV-02"/>
    <x v="0"/>
    <n v="23000000"/>
    <n v="3450000"/>
    <n v="19550000"/>
  </r>
  <r>
    <s v="TRX547"/>
    <d v="2024-11-07T22:30:00"/>
    <x v="10"/>
    <s v="11"/>
    <x v="6"/>
    <x v="1"/>
    <s v="Fitri Handayani"/>
    <x v="1"/>
    <x v="2"/>
    <n v="1"/>
    <n v="2500000"/>
    <s v="Terjangkau"/>
    <n v="0"/>
    <s v="DLV-02"/>
    <x v="0"/>
    <n v="2500000"/>
    <n v="0"/>
    <n v="2500000"/>
  </r>
  <r>
    <s v="TRX548"/>
    <d v="2024-11-08T15:00:00"/>
    <x v="10"/>
    <s v="11"/>
    <x v="7"/>
    <x v="4"/>
    <s v="Gilang Ramadhan"/>
    <x v="2"/>
    <x v="1"/>
    <n v="1"/>
    <n v="28000000"/>
    <s v="Premium"/>
    <n v="20"/>
    <s v="SHP-01"/>
    <x v="1"/>
    <n v="28000000"/>
    <n v="5600000"/>
    <n v="22400000"/>
  </r>
  <r>
    <s v="TRX549"/>
    <d v="2024-11-09T12:00:00"/>
    <x v="10"/>
    <s v="11"/>
    <x v="8"/>
    <x v="3"/>
    <s v="Hana Yuliana"/>
    <x v="0"/>
    <x v="0"/>
    <n v="1"/>
    <n v="1800000"/>
    <s v="Terjangkau"/>
    <n v="10"/>
    <s v="DLV-02"/>
    <x v="0"/>
    <n v="1800000"/>
    <n v="180000"/>
    <n v="1620000"/>
  </r>
  <r>
    <s v="TRX550"/>
    <d v="2024-11-10T19:30:00"/>
    <x v="10"/>
    <s v="11"/>
    <x v="9"/>
    <x v="0"/>
    <s v="Indra Maulana"/>
    <x v="4"/>
    <x v="1"/>
    <n v="1"/>
    <n v="15000000"/>
    <s v="Menengah"/>
    <n v="15"/>
    <s v="DLV-02"/>
    <x v="0"/>
    <n v="15000000"/>
    <n v="2250000"/>
    <n v="12750000"/>
  </r>
  <r>
    <s v="TRX551"/>
    <d v="2024-11-11T14:00:00"/>
    <x v="10"/>
    <s v="11"/>
    <x v="10"/>
    <x v="1"/>
    <s v="Joko Susilo"/>
    <x v="0"/>
    <x v="2"/>
    <n v="1"/>
    <n v="4000000"/>
    <s v="Terjangkau"/>
    <n v="0"/>
    <s v="DLV-02"/>
    <x v="0"/>
    <n v="4000000"/>
    <n v="0"/>
    <n v="4000000"/>
  </r>
  <r>
    <s v="TRX552"/>
    <d v="2024-11-12T17:00:00"/>
    <x v="10"/>
    <s v="11"/>
    <x v="11"/>
    <x v="2"/>
    <s v="Kartika Sari"/>
    <x v="5"/>
    <x v="0"/>
    <n v="1"/>
    <n v="29500000"/>
    <s v="Premium"/>
    <n v="20"/>
    <s v="DLV-02"/>
    <x v="0"/>
    <n v="29500000"/>
    <n v="5900000"/>
    <n v="23600000"/>
  </r>
  <r>
    <s v="TRX553"/>
    <d v="2024-11-13T19:20:00"/>
    <x v="10"/>
    <s v="11"/>
    <x v="12"/>
    <x v="3"/>
    <s v="Lina Marlina"/>
    <x v="2"/>
    <x v="1"/>
    <n v="3"/>
    <n v="500000"/>
    <s v="Terjangkau"/>
    <n v="10"/>
    <s v="DLV-02"/>
    <x v="0"/>
    <n v="1500000"/>
    <n v="50000"/>
    <n v="1450000"/>
  </r>
  <r>
    <s v="TRX554"/>
    <d v="2024-11-14T21:45:00"/>
    <x v="10"/>
    <s v="11"/>
    <x v="13"/>
    <x v="4"/>
    <s v="Mega Wati"/>
    <x v="0"/>
    <x v="0"/>
    <n v="1"/>
    <n v="9500000"/>
    <s v="Menengah"/>
    <n v="15"/>
    <s v="DLV-02"/>
    <x v="0"/>
    <n v="9500000"/>
    <n v="1425000"/>
    <n v="8075000"/>
  </r>
  <r>
    <s v="TRX555"/>
    <d v="2024-11-15T15:30:00"/>
    <x v="10"/>
    <s v="11"/>
    <x v="14"/>
    <x v="0"/>
    <s v="Nanda Putra"/>
    <x v="1"/>
    <x v="2"/>
    <n v="1"/>
    <n v="12000000"/>
    <s v="Menengah"/>
    <n v="0"/>
    <s v="DLV-02"/>
    <x v="0"/>
    <n v="12000000"/>
    <n v="0"/>
    <n v="12000000"/>
  </r>
  <r>
    <s v="TRX556"/>
    <d v="2024-11-16T12:50:00"/>
    <x v="10"/>
    <s v="11"/>
    <x v="15"/>
    <x v="2"/>
    <s v="Siti Lestari"/>
    <x v="1"/>
    <x v="1"/>
    <n v="1"/>
    <n v="35000000"/>
    <s v="Premium"/>
    <n v="20"/>
    <s v="SHP-01"/>
    <x v="1"/>
    <n v="35000000"/>
    <n v="7000000"/>
    <n v="28000000"/>
  </r>
  <r>
    <s v="TRX557"/>
    <d v="2024-11-17T10:15:00"/>
    <x v="10"/>
    <s v="11"/>
    <x v="16"/>
    <x v="1"/>
    <s v="Putri Amelia"/>
    <x v="0"/>
    <x v="0"/>
    <n v="1"/>
    <n v="6200000"/>
    <s v="Menengah"/>
    <n v="10"/>
    <s v="RTN-03"/>
    <x v="2"/>
    <n v="6200000"/>
    <n v="620000"/>
    <n v="5580000"/>
  </r>
  <r>
    <s v="TRX558"/>
    <d v="2024-11-18T11:30:00"/>
    <x v="10"/>
    <s v="11"/>
    <x v="17"/>
    <x v="2"/>
    <s v="Budi Santoso"/>
    <x v="0"/>
    <x v="1"/>
    <n v="1"/>
    <n v="26000000"/>
    <s v="Premium"/>
    <n v="15"/>
    <s v="DLV-02"/>
    <x v="0"/>
    <n v="26000000"/>
    <n v="3900000"/>
    <n v="22100000"/>
  </r>
  <r>
    <s v="TRX559"/>
    <d v="2024-11-19T18:00:00"/>
    <x v="10"/>
    <s v="11"/>
    <x v="18"/>
    <x v="3"/>
    <s v="Agus Wijaya"/>
    <x v="0"/>
    <x v="2"/>
    <n v="1"/>
    <n v="5000000"/>
    <s v="Menengah"/>
    <n v="0"/>
    <s v="DLV-02"/>
    <x v="0"/>
    <n v="5000000"/>
    <n v="0"/>
    <n v="5000000"/>
  </r>
  <r>
    <s v="TRX560"/>
    <d v="2024-11-20T20:40:00"/>
    <x v="10"/>
    <s v="11"/>
    <x v="19"/>
    <x v="2"/>
    <s v="Budi Santoso"/>
    <x v="0"/>
    <x v="0"/>
    <n v="1"/>
    <n v="42000000"/>
    <s v="Premium"/>
    <n v="20"/>
    <s v="SHP-01"/>
    <x v="1"/>
    <n v="42000000"/>
    <n v="8400000"/>
    <n v="33600000"/>
  </r>
  <r>
    <s v="TRX561"/>
    <d v="2024-12-11T08:30:00"/>
    <x v="11"/>
    <s v="12"/>
    <x v="0"/>
    <x v="0"/>
    <s v="Dewi Puspita"/>
    <x v="2"/>
    <x v="0"/>
    <n v="1"/>
    <n v="21000000"/>
    <s v="Premium"/>
    <n v="5"/>
    <s v="DLV-02"/>
    <x v="0"/>
    <n v="21000000"/>
    <n v="1050000"/>
    <n v="19950000"/>
  </r>
  <r>
    <s v="TRX562"/>
    <d v="2024-12-12T15:00:00"/>
    <x v="11"/>
    <s v="12"/>
    <x v="1"/>
    <x v="0"/>
    <s v="Eko Prasetyo"/>
    <x v="3"/>
    <x v="1"/>
    <n v="1"/>
    <n v="18500000"/>
    <s v="Premium"/>
    <n v="5"/>
    <s v="DLV-02"/>
    <x v="0"/>
    <n v="18500000"/>
    <n v="925000"/>
    <n v="17575000"/>
  </r>
  <r>
    <s v="TRX563"/>
    <d v="2024-12-13T19:30:00"/>
    <x v="11"/>
    <s v="12"/>
    <x v="2"/>
    <x v="1"/>
    <s v="Fitri Handayani"/>
    <x v="1"/>
    <x v="2"/>
    <n v="1"/>
    <n v="5500000"/>
    <s v="Menengah"/>
    <n v="0"/>
    <s v="DLV-02"/>
    <x v="0"/>
    <n v="5500000"/>
    <n v="0"/>
    <n v="5500000"/>
  </r>
  <r>
    <s v="TRX564"/>
    <d v="2024-12-14T10:00:00"/>
    <x v="11"/>
    <s v="12"/>
    <x v="3"/>
    <x v="2"/>
    <s v="Gilang Ramadhan"/>
    <x v="2"/>
    <x v="0"/>
    <n v="1"/>
    <n v="32000000"/>
    <s v="Premium"/>
    <n v="10"/>
    <s v="SHP-01"/>
    <x v="1"/>
    <n v="32000000"/>
    <n v="3200000"/>
    <n v="28800000"/>
  </r>
  <r>
    <s v="TRX565"/>
    <d v="2024-12-15T12:30:00"/>
    <x v="11"/>
    <s v="12"/>
    <x v="4"/>
    <x v="3"/>
    <s v="Hana Yuliana"/>
    <x v="0"/>
    <x v="1"/>
    <n v="1"/>
    <n v="7500000"/>
    <s v="Menengah"/>
    <n v="5"/>
    <s v="DLV-02"/>
    <x v="0"/>
    <n v="7500000"/>
    <n v="375000"/>
    <n v="7125000"/>
  </r>
  <r>
    <s v="TRX566"/>
    <d v="2024-12-16T17:00:00"/>
    <x v="11"/>
    <s v="12"/>
    <x v="5"/>
    <x v="2"/>
    <s v="Indra Maulana"/>
    <x v="4"/>
    <x v="0"/>
    <n v="1"/>
    <n v="23000000"/>
    <s v="Premium"/>
    <n v="10"/>
    <s v="DLV-02"/>
    <x v="0"/>
    <n v="23000000"/>
    <n v="2300000"/>
    <n v="20700000"/>
  </r>
  <r>
    <s v="TRX567"/>
    <d v="2024-12-17T21:30:00"/>
    <x v="11"/>
    <s v="12"/>
    <x v="6"/>
    <x v="1"/>
    <s v="Joko Susilo"/>
    <x v="0"/>
    <x v="2"/>
    <n v="1"/>
    <n v="2500000"/>
    <s v="Terjangkau"/>
    <n v="0"/>
    <s v="DLV-02"/>
    <x v="0"/>
    <n v="2500000"/>
    <n v="0"/>
    <n v="2500000"/>
  </r>
  <r>
    <s v="TRX568"/>
    <d v="2024-12-18T14:00:00"/>
    <x v="11"/>
    <s v="12"/>
    <x v="7"/>
    <x v="4"/>
    <s v="Kartika Sari"/>
    <x v="5"/>
    <x v="1"/>
    <n v="1"/>
    <n v="28000000"/>
    <s v="Premium"/>
    <n v="10"/>
    <s v="SHP-01"/>
    <x v="1"/>
    <n v="28000000"/>
    <n v="2800000"/>
    <n v="25200000"/>
  </r>
  <r>
    <s v="TRX569"/>
    <d v="2024-12-19T11:00:00"/>
    <x v="11"/>
    <s v="12"/>
    <x v="8"/>
    <x v="3"/>
    <s v="Lina Marlina"/>
    <x v="2"/>
    <x v="0"/>
    <n v="1"/>
    <n v="1800000"/>
    <s v="Terjangkau"/>
    <n v="5"/>
    <s v="DLV-02"/>
    <x v="0"/>
    <n v="1800000"/>
    <n v="90000"/>
    <n v="1710000"/>
  </r>
  <r>
    <s v="TRX570"/>
    <d v="2024-12-20T18:30:00"/>
    <x v="11"/>
    <s v="12"/>
    <x v="9"/>
    <x v="0"/>
    <s v="Mega Wati"/>
    <x v="0"/>
    <x v="1"/>
    <n v="1"/>
    <n v="15000000"/>
    <s v="Menengah"/>
    <n v="5"/>
    <s v="DLV-02"/>
    <x v="0"/>
    <n v="15000000"/>
    <n v="750000"/>
    <n v="14250000"/>
  </r>
  <r>
    <s v="TRX571"/>
    <d v="2024-12-21T13:00:00"/>
    <x v="11"/>
    <s v="12"/>
    <x v="10"/>
    <x v="1"/>
    <s v="Nanda Putra"/>
    <x v="1"/>
    <x v="2"/>
    <n v="1"/>
    <n v="4000000"/>
    <s v="Terjangkau"/>
    <n v="0"/>
    <s v="DLV-02"/>
    <x v="0"/>
    <n v="4000000"/>
    <n v="0"/>
    <n v="4000000"/>
  </r>
  <r>
    <s v="TRX572"/>
    <d v="2024-12-22T16:00:00"/>
    <x v="11"/>
    <s v="12"/>
    <x v="11"/>
    <x v="2"/>
    <s v="Putri Amelia"/>
    <x v="0"/>
    <x v="0"/>
    <n v="1"/>
    <n v="29500000"/>
    <s v="Premium"/>
    <n v="10"/>
    <s v="DLV-02"/>
    <x v="0"/>
    <n v="29500000"/>
    <n v="2950000"/>
    <n v="26550000"/>
  </r>
  <r>
    <s v="TRX573"/>
    <d v="2024-12-23T18:20:00"/>
    <x v="11"/>
    <s v="12"/>
    <x v="12"/>
    <x v="3"/>
    <s v="Siti Lestari"/>
    <x v="1"/>
    <x v="1"/>
    <n v="1"/>
    <n v="500000"/>
    <s v="Terjangkau"/>
    <n v="5"/>
    <s v="CNL-04"/>
    <x v="3"/>
    <n v="500000"/>
    <n v="25000"/>
    <n v="475000"/>
  </r>
  <r>
    <s v="TRX574"/>
    <d v="2024-12-24T20:45:00"/>
    <x v="11"/>
    <s v="12"/>
    <x v="13"/>
    <x v="4"/>
    <s v="Budi Santoso"/>
    <x v="0"/>
    <x v="0"/>
    <n v="1"/>
    <n v="9500000"/>
    <s v="Menengah"/>
    <n v="5"/>
    <s v="DLV-02"/>
    <x v="0"/>
    <n v="9500000"/>
    <n v="475000"/>
    <n v="9025000"/>
  </r>
  <r>
    <s v="TRX575"/>
    <d v="2024-12-25T14:30:00"/>
    <x v="11"/>
    <s v="12"/>
    <x v="14"/>
    <x v="0"/>
    <s v="Agus Wijaya"/>
    <x v="0"/>
    <x v="2"/>
    <n v="1"/>
    <n v="12000000"/>
    <s v="Menengah"/>
    <n v="0"/>
    <s v="DLV-02"/>
    <x v="0"/>
    <n v="12000000"/>
    <n v="0"/>
    <n v="12000000"/>
  </r>
  <r>
    <s v="TRX576"/>
    <d v="2024-12-26T11:50:00"/>
    <x v="11"/>
    <s v="12"/>
    <x v="15"/>
    <x v="2"/>
    <s v="Dewi Puspita"/>
    <x v="2"/>
    <x v="1"/>
    <n v="1"/>
    <n v="35000000"/>
    <s v="Premium"/>
    <n v="10"/>
    <s v="SHP-01"/>
    <x v="1"/>
    <n v="35000000"/>
    <n v="3500000"/>
    <n v="31500000"/>
  </r>
  <r>
    <s v="TRX577"/>
    <d v="2024-12-27T09:15:00"/>
    <x v="11"/>
    <s v="12"/>
    <x v="16"/>
    <x v="1"/>
    <s v="Eko Prasetyo"/>
    <x v="3"/>
    <x v="0"/>
    <n v="1"/>
    <n v="6200000"/>
    <s v="Menengah"/>
    <n v="5"/>
    <s v="DLV-02"/>
    <x v="0"/>
    <n v="6200000"/>
    <n v="310000"/>
    <n v="5890000"/>
  </r>
  <r>
    <s v="TRX578"/>
    <d v="2024-12-28T10:30:00"/>
    <x v="11"/>
    <s v="12"/>
    <x v="17"/>
    <x v="2"/>
    <s v="Fitri Handayani"/>
    <x v="1"/>
    <x v="1"/>
    <n v="1"/>
    <n v="26000000"/>
    <s v="Premium"/>
    <n v="5"/>
    <s v="DLV-02"/>
    <x v="0"/>
    <n v="26000000"/>
    <n v="1300000"/>
    <n v="24700000"/>
  </r>
  <r>
    <s v="TRX579"/>
    <d v="2024-12-29T17:00:00"/>
    <x v="11"/>
    <s v="12"/>
    <x v="18"/>
    <x v="3"/>
    <s v="Gilang Ramadhan"/>
    <x v="2"/>
    <x v="2"/>
    <n v="1"/>
    <n v="5000000"/>
    <s v="Menengah"/>
    <n v="0"/>
    <s v="RTN-03"/>
    <x v="2"/>
    <n v="5000000"/>
    <n v="0"/>
    <n v="5000000"/>
  </r>
  <r>
    <s v="TRX580"/>
    <d v="2024-12-30T19:40:00"/>
    <x v="11"/>
    <s v="12"/>
    <x v="19"/>
    <x v="2"/>
    <s v="Budi Santoso"/>
    <x v="0"/>
    <x v="0"/>
    <n v="1"/>
    <n v="42000000"/>
    <s v="Premium"/>
    <n v="10"/>
    <s v="SHP-01"/>
    <x v="1"/>
    <n v="42000000"/>
    <n v="4200000"/>
    <n v="37800000"/>
  </r>
  <r>
    <s v="TRX581"/>
    <d v="2024-01-15T09:00:00"/>
    <x v="0"/>
    <s v="1"/>
    <x v="0"/>
    <x v="0"/>
    <s v="Hana Yuliana"/>
    <x v="0"/>
    <x v="0"/>
    <n v="1"/>
    <n v="21000000"/>
    <s v="Premium"/>
    <n v="15"/>
    <s v="DLV-02"/>
    <x v="0"/>
    <n v="21000000"/>
    <n v="3150000"/>
    <n v="17850000"/>
  </r>
  <r>
    <s v="TRX582"/>
    <d v="2024-02-15T16:00:00"/>
    <x v="1"/>
    <s v="2"/>
    <x v="1"/>
    <x v="0"/>
    <s v="Indra Maulana"/>
    <x v="4"/>
    <x v="1"/>
    <n v="1"/>
    <n v="18500000"/>
    <s v="Premium"/>
    <n v="15"/>
    <s v="DLV-02"/>
    <x v="0"/>
    <n v="18500000"/>
    <n v="2775000"/>
    <n v="15725000"/>
  </r>
  <r>
    <s v="TRX583"/>
    <d v="2024-03-15T20:30:00"/>
    <x v="2"/>
    <s v="3"/>
    <x v="2"/>
    <x v="1"/>
    <s v="Joko Susilo"/>
    <x v="0"/>
    <x v="2"/>
    <n v="2"/>
    <n v="5500000"/>
    <s v="Menengah"/>
    <n v="0"/>
    <s v="DLV-02"/>
    <x v="0"/>
    <n v="11000000"/>
    <n v="0"/>
    <n v="11000000"/>
  </r>
  <r>
    <s v="TRX584"/>
    <d v="2024-04-15T10:00:00"/>
    <x v="3"/>
    <s v="4"/>
    <x v="3"/>
    <x v="2"/>
    <s v="Kartika Sari"/>
    <x v="5"/>
    <x v="0"/>
    <n v="1"/>
    <n v="32000000"/>
    <s v="Premium"/>
    <n v="20"/>
    <s v="SHP-01"/>
    <x v="1"/>
    <n v="32000000"/>
    <n v="6400000"/>
    <n v="25600000"/>
  </r>
  <r>
    <s v="TRX585"/>
    <d v="2024-05-15T12:45:00"/>
    <x v="4"/>
    <s v="5"/>
    <x v="4"/>
    <x v="3"/>
    <s v="Lina Marlina"/>
    <x v="2"/>
    <x v="1"/>
    <n v="1"/>
    <n v="7500000"/>
    <s v="Menengah"/>
    <n v="10"/>
    <s v="DLV-02"/>
    <x v="0"/>
    <n v="7500000"/>
    <n v="750000"/>
    <n v="6750000"/>
  </r>
  <r>
    <s v="TRX586"/>
    <d v="2024-06-15T17:30:00"/>
    <x v="5"/>
    <s v="6"/>
    <x v="5"/>
    <x v="2"/>
    <s v="Mega Wati"/>
    <x v="0"/>
    <x v="0"/>
    <n v="1"/>
    <n v="23000000"/>
    <s v="Premium"/>
    <n v="15"/>
    <s v="DLV-02"/>
    <x v="0"/>
    <n v="23000000"/>
    <n v="3450000"/>
    <n v="19550000"/>
  </r>
  <r>
    <s v="TRX587"/>
    <d v="2024-07-15T22:00:00"/>
    <x v="6"/>
    <s v="7"/>
    <x v="6"/>
    <x v="1"/>
    <s v="Nanda Putra"/>
    <x v="1"/>
    <x v="2"/>
    <n v="1"/>
    <n v="2500000"/>
    <s v="Terjangkau"/>
    <n v="0"/>
    <s v="DLV-02"/>
    <x v="0"/>
    <n v="2500000"/>
    <n v="0"/>
    <n v="2500000"/>
  </r>
  <r>
    <s v="TRX588"/>
    <d v="2024-08-15T14:30:00"/>
    <x v="7"/>
    <s v="8"/>
    <x v="7"/>
    <x v="4"/>
    <s v="Putri Amelia"/>
    <x v="0"/>
    <x v="1"/>
    <n v="1"/>
    <n v="28000000"/>
    <s v="Premium"/>
    <n v="20"/>
    <s v="SHP-01"/>
    <x v="1"/>
    <n v="28000000"/>
    <n v="5600000"/>
    <n v="22400000"/>
  </r>
  <r>
    <s v="TRX589"/>
    <d v="2024-09-15T11:30:00"/>
    <x v="8"/>
    <s v="9"/>
    <x v="8"/>
    <x v="3"/>
    <s v="Siti Lestari"/>
    <x v="1"/>
    <x v="0"/>
    <n v="1"/>
    <n v="1800000"/>
    <s v="Terjangkau"/>
    <n v="10"/>
    <s v="DLV-02"/>
    <x v="0"/>
    <n v="1800000"/>
    <n v="180000"/>
    <n v="1620000"/>
  </r>
  <r>
    <s v="TRX590"/>
    <d v="2024-10-15T19:00:00"/>
    <x v="9"/>
    <s v="10"/>
    <x v="9"/>
    <x v="0"/>
    <s v="Budi Santoso"/>
    <x v="0"/>
    <x v="1"/>
    <n v="1"/>
    <n v="15000000"/>
    <s v="Menengah"/>
    <n v="15"/>
    <s v="DLV-02"/>
    <x v="0"/>
    <n v="15000000"/>
    <n v="2250000"/>
    <n v="12750000"/>
  </r>
  <r>
    <s v="TRX591"/>
    <d v="2024-11-15T13:30:00"/>
    <x v="10"/>
    <s v="11"/>
    <x v="10"/>
    <x v="1"/>
    <s v="Agus Wijaya"/>
    <x v="0"/>
    <x v="2"/>
    <n v="1"/>
    <n v="4000000"/>
    <s v="Terjangkau"/>
    <n v="0"/>
    <s v="DLV-02"/>
    <x v="0"/>
    <n v="4000000"/>
    <n v="0"/>
    <n v="4000000"/>
  </r>
  <r>
    <s v="TRX592"/>
    <d v="2024-12-15T16:30:00"/>
    <x v="11"/>
    <s v="12"/>
    <x v="11"/>
    <x v="2"/>
    <s v="Dewi Puspita"/>
    <x v="2"/>
    <x v="0"/>
    <n v="1"/>
    <n v="29500000"/>
    <s v="Premium"/>
    <n v="20"/>
    <s v="DLV-02"/>
    <x v="0"/>
    <n v="29500000"/>
    <n v="5900000"/>
    <n v="23600000"/>
  </r>
  <r>
    <s v="TRX593"/>
    <d v="2024-01-20T18:50:00"/>
    <x v="0"/>
    <s v="1"/>
    <x v="12"/>
    <x v="3"/>
    <s v="Eko Prasetyo"/>
    <x v="3"/>
    <x v="1"/>
    <n v="1"/>
    <n v="500000"/>
    <s v="Terjangkau"/>
    <n v="10"/>
    <s v="DLV-02"/>
    <x v="0"/>
    <n v="500000"/>
    <n v="50000"/>
    <n v="450000"/>
  </r>
  <r>
    <s v="TRX594"/>
    <d v="2024-02-20T21:15:00"/>
    <x v="1"/>
    <s v="2"/>
    <x v="13"/>
    <x v="4"/>
    <s v="Fitri Handayani"/>
    <x v="1"/>
    <x v="0"/>
    <n v="1"/>
    <n v="9500000"/>
    <s v="Menengah"/>
    <n v="15"/>
    <s v="DLV-02"/>
    <x v="0"/>
    <n v="9500000"/>
    <n v="1425000"/>
    <n v="8075000"/>
  </r>
  <r>
    <s v="TRX595"/>
    <d v="2024-03-20T15:00:00"/>
    <x v="2"/>
    <s v="3"/>
    <x v="14"/>
    <x v="0"/>
    <s v="Gilang Ramadhan"/>
    <x v="2"/>
    <x v="2"/>
    <n v="1"/>
    <n v="12000000"/>
    <s v="Menengah"/>
    <n v="0"/>
    <s v="DLV-02"/>
    <x v="0"/>
    <n v="12000000"/>
    <n v="0"/>
    <n v="12000000"/>
  </r>
  <r>
    <s v="TRX596"/>
    <d v="2024-04-20T12:20:00"/>
    <x v="3"/>
    <s v="4"/>
    <x v="15"/>
    <x v="2"/>
    <s v="Hana Yuliana"/>
    <x v="0"/>
    <x v="1"/>
    <n v="1"/>
    <n v="35000000"/>
    <s v="Premium"/>
    <n v="20"/>
    <s v="SHP-01"/>
    <x v="1"/>
    <n v="35000000"/>
    <n v="7000000"/>
    <n v="28000000"/>
  </r>
  <r>
    <s v="TRX597"/>
    <d v="2024-05-20T09:45:00"/>
    <x v="4"/>
    <s v="5"/>
    <x v="16"/>
    <x v="1"/>
    <s v="Indra Maulana"/>
    <x v="4"/>
    <x v="0"/>
    <n v="1"/>
    <n v="6200000"/>
    <s v="Menengah"/>
    <n v="10"/>
    <s v="DLV-02"/>
    <x v="0"/>
    <n v="6200000"/>
    <n v="620000"/>
    <n v="5580000"/>
  </r>
  <r>
    <s v="TRX598"/>
    <d v="2024-06-20T11:00:00"/>
    <x v="5"/>
    <s v="6"/>
    <x v="17"/>
    <x v="2"/>
    <s v="Joko Susilo"/>
    <x v="0"/>
    <x v="1"/>
    <n v="1"/>
    <n v="26000000"/>
    <s v="Premium"/>
    <n v="15"/>
    <s v="CNL-04"/>
    <x v="3"/>
    <n v="26000000"/>
    <n v="3900000"/>
    <n v="22100000"/>
  </r>
  <r>
    <s v="TRX599"/>
    <d v="2024-07-20T17:30:00"/>
    <x v="6"/>
    <s v="7"/>
    <x v="18"/>
    <x v="3"/>
    <s v="Kartika Sari"/>
    <x v="5"/>
    <x v="2"/>
    <n v="1"/>
    <n v="5000000"/>
    <s v="Menengah"/>
    <n v="0"/>
    <s v="DLV-02"/>
    <x v="0"/>
    <n v="5000000"/>
    <n v="0"/>
    <n v="5000000"/>
  </r>
  <r>
    <s v="TRX600"/>
    <d v="2024-08-20T20:10:00"/>
    <x v="7"/>
    <s v="8"/>
    <x v="19"/>
    <x v="2"/>
    <s v="Budi Santoso"/>
    <x v="0"/>
    <x v="0"/>
    <n v="1"/>
    <n v="42000000"/>
    <s v="Premium"/>
    <n v="20"/>
    <s v="SHP-01"/>
    <x v="1"/>
    <n v="42000000"/>
    <n v="8400000"/>
    <n v="33600000"/>
  </r>
  <r>
    <s v="TRX601"/>
    <d v="2024-01-18T09:00:00"/>
    <x v="0"/>
    <s v="1"/>
    <x v="0"/>
    <x v="0"/>
    <s v="Lina Marlina"/>
    <x v="2"/>
    <x v="0"/>
    <n v="1"/>
    <n v="21000000"/>
    <s v="Premium"/>
    <n v="5"/>
    <s v="DLV-02"/>
    <x v="0"/>
    <n v="21000000"/>
    <n v="1050000"/>
    <n v="19950000"/>
  </r>
  <r>
    <s v="TRX602"/>
    <d v="2024-02-18T16:30:00"/>
    <x v="1"/>
    <s v="2"/>
    <x v="1"/>
    <x v="0"/>
    <s v="Mega Wati"/>
    <x v="0"/>
    <x v="1"/>
    <n v="1"/>
    <n v="18500000"/>
    <s v="Premium"/>
    <n v="5"/>
    <s v="RTN-03"/>
    <x v="2"/>
    <n v="18500000"/>
    <n v="925000"/>
    <n v="17575000"/>
  </r>
  <r>
    <s v="TRX603"/>
    <d v="2024-03-18T21:00:00"/>
    <x v="2"/>
    <s v="3"/>
    <x v="2"/>
    <x v="1"/>
    <s v="Nanda Putra"/>
    <x v="1"/>
    <x v="2"/>
    <n v="1"/>
    <n v="5500000"/>
    <s v="Menengah"/>
    <n v="0"/>
    <s v="DLV-02"/>
    <x v="0"/>
    <n v="5500000"/>
    <n v="0"/>
    <n v="5500000"/>
  </r>
  <r>
    <s v="TRX604"/>
    <d v="2024-04-18T10:30:00"/>
    <x v="3"/>
    <s v="4"/>
    <x v="3"/>
    <x v="2"/>
    <s v="Putri Amelia"/>
    <x v="0"/>
    <x v="0"/>
    <n v="1"/>
    <n v="32000000"/>
    <s v="Premium"/>
    <n v="10"/>
    <s v="SHP-01"/>
    <x v="1"/>
    <n v="32000000"/>
    <n v="3200000"/>
    <n v="28800000"/>
  </r>
  <r>
    <s v="TRX605"/>
    <d v="2024-05-18T13:15:00"/>
    <x v="4"/>
    <s v="5"/>
    <x v="4"/>
    <x v="3"/>
    <s v="Siti Lestari"/>
    <x v="1"/>
    <x v="1"/>
    <n v="1"/>
    <n v="7500000"/>
    <s v="Menengah"/>
    <n v="5"/>
    <s v="DLV-02"/>
    <x v="0"/>
    <n v="7500000"/>
    <n v="375000"/>
    <n v="7125000"/>
  </r>
  <r>
    <s v="TRX606"/>
    <d v="2024-06-18T18:00:00"/>
    <x v="5"/>
    <s v="6"/>
    <x v="5"/>
    <x v="2"/>
    <s v="Budi Santoso"/>
    <x v="0"/>
    <x v="0"/>
    <n v="1"/>
    <n v="23000000"/>
    <s v="Premium"/>
    <n v="10"/>
    <s v="DLV-02"/>
    <x v="0"/>
    <n v="23000000"/>
    <n v="2300000"/>
    <n v="20700000"/>
  </r>
  <r>
    <s v="TRX607"/>
    <d v="2024-07-18T22:30:00"/>
    <x v="6"/>
    <s v="7"/>
    <x v="6"/>
    <x v="1"/>
    <s v="Agus Wijaya"/>
    <x v="0"/>
    <x v="2"/>
    <n v="1"/>
    <n v="2500000"/>
    <s v="Terjangkau"/>
    <n v="0"/>
    <s v="DLV-02"/>
    <x v="0"/>
    <n v="2500000"/>
    <n v="0"/>
    <n v="2500000"/>
  </r>
  <r>
    <s v="TRX608"/>
    <d v="2024-08-18T15:00:00"/>
    <x v="7"/>
    <s v="8"/>
    <x v="7"/>
    <x v="4"/>
    <s v="Dewi Puspita"/>
    <x v="2"/>
    <x v="1"/>
    <n v="1"/>
    <n v="28000000"/>
    <s v="Premium"/>
    <n v="10"/>
    <s v="SHP-01"/>
    <x v="1"/>
    <n v="28000000"/>
    <n v="2800000"/>
    <n v="25200000"/>
  </r>
  <r>
    <s v="TRX609"/>
    <d v="2024-09-18T12:00:00"/>
    <x v="8"/>
    <s v="9"/>
    <x v="8"/>
    <x v="3"/>
    <s v="Eko Prasetyo"/>
    <x v="3"/>
    <x v="0"/>
    <n v="1"/>
    <n v="1800000"/>
    <s v="Terjangkau"/>
    <n v="5"/>
    <s v="DLV-02"/>
    <x v="0"/>
    <n v="1800000"/>
    <n v="90000"/>
    <n v="1710000"/>
  </r>
  <r>
    <s v="TRX610"/>
    <d v="2024-10-18T19:30:00"/>
    <x v="9"/>
    <s v="10"/>
    <x v="9"/>
    <x v="0"/>
    <s v="Fitri Handayani"/>
    <x v="1"/>
    <x v="1"/>
    <n v="1"/>
    <n v="15000000"/>
    <s v="Menengah"/>
    <n v="5"/>
    <s v="DLV-02"/>
    <x v="0"/>
    <n v="15000000"/>
    <n v="750000"/>
    <n v="14250000"/>
  </r>
  <r>
    <s v="TRX611"/>
    <d v="2024-11-18T14:00:00"/>
    <x v="10"/>
    <s v="11"/>
    <x v="10"/>
    <x v="1"/>
    <s v="Gilang Ramadhan"/>
    <x v="2"/>
    <x v="2"/>
    <n v="2"/>
    <n v="4000000"/>
    <s v="Terjangkau"/>
    <n v="0"/>
    <s v="DLV-02"/>
    <x v="0"/>
    <n v="8000000"/>
    <n v="0"/>
    <n v="8000000"/>
  </r>
  <r>
    <s v="TRX612"/>
    <d v="2024-12-18T17:00:00"/>
    <x v="11"/>
    <s v="12"/>
    <x v="11"/>
    <x v="2"/>
    <s v="Hana Yuliana"/>
    <x v="0"/>
    <x v="0"/>
    <n v="1"/>
    <n v="29500000"/>
    <s v="Premium"/>
    <n v="10"/>
    <s v="DLV-02"/>
    <x v="0"/>
    <n v="29500000"/>
    <n v="2950000"/>
    <n v="26550000"/>
  </r>
  <r>
    <s v="TRX613"/>
    <d v="2024-01-22T18:50:00"/>
    <x v="0"/>
    <s v="1"/>
    <x v="12"/>
    <x v="3"/>
    <s v="Indra Maulana"/>
    <x v="4"/>
    <x v="1"/>
    <n v="1"/>
    <n v="500000"/>
    <s v="Terjangkau"/>
    <n v="5"/>
    <s v="DLV-02"/>
    <x v="0"/>
    <n v="500000"/>
    <n v="25000"/>
    <n v="475000"/>
  </r>
  <r>
    <s v="TRX614"/>
    <d v="2024-02-22T21:15:00"/>
    <x v="1"/>
    <s v="2"/>
    <x v="13"/>
    <x v="4"/>
    <s v="Joko Susilo"/>
    <x v="0"/>
    <x v="0"/>
    <n v="1"/>
    <n v="9500000"/>
    <s v="Menengah"/>
    <n v="5"/>
    <s v="DLV-02"/>
    <x v="0"/>
    <n v="9500000"/>
    <n v="475000"/>
    <n v="9025000"/>
  </r>
  <r>
    <s v="TRX615"/>
    <d v="2024-03-22T15:00:00"/>
    <x v="2"/>
    <s v="3"/>
    <x v="14"/>
    <x v="0"/>
    <s v="Kartika Sari"/>
    <x v="5"/>
    <x v="2"/>
    <n v="1"/>
    <n v="12000000"/>
    <s v="Menengah"/>
    <n v="0"/>
    <s v="DLV-02"/>
    <x v="0"/>
    <n v="12000000"/>
    <n v="0"/>
    <n v="12000000"/>
  </r>
  <r>
    <s v="TRX616"/>
    <d v="2024-04-22T12:20:00"/>
    <x v="3"/>
    <s v="4"/>
    <x v="15"/>
    <x v="2"/>
    <s v="Lina Marlina"/>
    <x v="2"/>
    <x v="1"/>
    <n v="1"/>
    <n v="35000000"/>
    <s v="Premium"/>
    <n v="10"/>
    <s v="SHP-01"/>
    <x v="1"/>
    <n v="35000000"/>
    <n v="3500000"/>
    <n v="31500000"/>
  </r>
  <r>
    <s v="TRX617"/>
    <d v="2024-05-22T09:45:00"/>
    <x v="4"/>
    <s v="5"/>
    <x v="16"/>
    <x v="1"/>
    <s v="Mega Wati"/>
    <x v="0"/>
    <x v="0"/>
    <n v="1"/>
    <n v="6200000"/>
    <s v="Menengah"/>
    <n v="5"/>
    <s v="DLV-02"/>
    <x v="0"/>
    <n v="6200000"/>
    <n v="310000"/>
    <n v="5890000"/>
  </r>
  <r>
    <s v="TRX618"/>
    <d v="2024-06-22T11:00:00"/>
    <x v="5"/>
    <s v="6"/>
    <x v="17"/>
    <x v="2"/>
    <s v="Nanda Putra"/>
    <x v="1"/>
    <x v="1"/>
    <n v="1"/>
    <n v="26000000"/>
    <s v="Premium"/>
    <n v="5"/>
    <s v="CNL-04"/>
    <x v="3"/>
    <n v="26000000"/>
    <n v="1300000"/>
    <n v="24700000"/>
  </r>
  <r>
    <s v="TRX619"/>
    <d v="2024-07-22T17:30:00"/>
    <x v="6"/>
    <s v="7"/>
    <x v="18"/>
    <x v="3"/>
    <s v="Putri Amelia"/>
    <x v="0"/>
    <x v="2"/>
    <n v="1"/>
    <n v="5000000"/>
    <s v="Menengah"/>
    <n v="0"/>
    <s v="DLV-02"/>
    <x v="0"/>
    <n v="5000000"/>
    <n v="0"/>
    <n v="5000000"/>
  </r>
  <r>
    <s v="TRX620"/>
    <d v="2024-08-22T20:10:00"/>
    <x v="7"/>
    <s v="8"/>
    <x v="19"/>
    <x v="2"/>
    <s v="Budi Santoso"/>
    <x v="0"/>
    <x v="0"/>
    <n v="1"/>
    <n v="42000000"/>
    <s v="Premium"/>
    <n v="10"/>
    <s v="SHP-01"/>
    <x v="1"/>
    <n v="42000000"/>
    <n v="4200000"/>
    <n v="37800000"/>
  </r>
  <r>
    <s v="TRX621"/>
    <d v="2024-01-28T10:00:00"/>
    <x v="0"/>
    <s v="1"/>
    <x v="0"/>
    <x v="0"/>
    <s v="Siti Lestari"/>
    <x v="1"/>
    <x v="0"/>
    <n v="1"/>
    <n v="21000000"/>
    <s v="Premium"/>
    <n v="20"/>
    <s v="DLV-02"/>
    <x v="0"/>
    <n v="21000000"/>
    <n v="4200000"/>
    <n v="16800000"/>
  </r>
  <r>
    <s v="TRX622"/>
    <d v="2024-02-28T16:30:00"/>
    <x v="1"/>
    <s v="2"/>
    <x v="1"/>
    <x v="0"/>
    <s v="Budi Santoso"/>
    <x v="0"/>
    <x v="1"/>
    <n v="1"/>
    <n v="18500000"/>
    <s v="Premium"/>
    <n v="20"/>
    <s v="DLV-02"/>
    <x v="0"/>
    <n v="18500000"/>
    <n v="3700000"/>
    <n v="14800000"/>
  </r>
  <r>
    <s v="TRX623"/>
    <d v="2024-03-28T21:00:00"/>
    <x v="2"/>
    <s v="3"/>
    <x v="2"/>
    <x v="1"/>
    <s v="Agus Wijaya"/>
    <x v="0"/>
    <x v="2"/>
    <n v="1"/>
    <n v="5500000"/>
    <s v="Menengah"/>
    <n v="0"/>
    <s v="DLV-02"/>
    <x v="0"/>
    <n v="5500000"/>
    <n v="0"/>
    <n v="5500000"/>
  </r>
  <r>
    <s v="TRX624"/>
    <d v="2024-04-28T10:30:00"/>
    <x v="3"/>
    <s v="4"/>
    <x v="3"/>
    <x v="2"/>
    <s v="Dewi Puspita"/>
    <x v="2"/>
    <x v="0"/>
    <n v="1"/>
    <n v="32000000"/>
    <s v="Premium"/>
    <n v="25"/>
    <s v="SHP-01"/>
    <x v="1"/>
    <n v="32000000"/>
    <n v="8000000"/>
    <n v="24000000"/>
  </r>
  <r>
    <s v="TRX625"/>
    <d v="2024-05-28T13:15:00"/>
    <x v="4"/>
    <s v="5"/>
    <x v="4"/>
    <x v="3"/>
    <s v="Eko Prasetyo"/>
    <x v="3"/>
    <x v="1"/>
    <n v="1"/>
    <n v="7500000"/>
    <s v="Menengah"/>
    <n v="15"/>
    <s v="DLV-02"/>
    <x v="0"/>
    <n v="7500000"/>
    <n v="1125000"/>
    <n v="6375000"/>
  </r>
  <r>
    <s v="TRX626"/>
    <d v="2024-06-28T18:00:00"/>
    <x v="5"/>
    <s v="6"/>
    <x v="5"/>
    <x v="2"/>
    <s v="Fitri Handayani"/>
    <x v="1"/>
    <x v="0"/>
    <n v="1"/>
    <n v="23000000"/>
    <s v="Premium"/>
    <n v="20"/>
    <s v="DLV-02"/>
    <x v="0"/>
    <n v="23000000"/>
    <n v="4600000"/>
    <n v="18400000"/>
  </r>
  <r>
    <s v="TRX627"/>
    <d v="2024-07-28T22:30:00"/>
    <x v="6"/>
    <s v="7"/>
    <x v="6"/>
    <x v="1"/>
    <s v="Gilang Ramadhan"/>
    <x v="2"/>
    <x v="2"/>
    <n v="1"/>
    <n v="2500000"/>
    <s v="Terjangkau"/>
    <n v="0"/>
    <s v="DLV-02"/>
    <x v="0"/>
    <n v="2500000"/>
    <n v="0"/>
    <n v="2500000"/>
  </r>
  <r>
    <s v="TRX628"/>
    <d v="2024-08-28T15:00:00"/>
    <x v="7"/>
    <s v="8"/>
    <x v="7"/>
    <x v="4"/>
    <s v="Hana Yuliana"/>
    <x v="0"/>
    <x v="1"/>
    <n v="1"/>
    <n v="28000000"/>
    <s v="Premium"/>
    <n v="25"/>
    <s v="SHP-01"/>
    <x v="1"/>
    <n v="28000000"/>
    <n v="7000000"/>
    <n v="21000000"/>
  </r>
  <r>
    <s v="TRX629"/>
    <d v="2024-09-28T12:00:00"/>
    <x v="8"/>
    <s v="9"/>
    <x v="8"/>
    <x v="3"/>
    <s v="Indra Maulana"/>
    <x v="4"/>
    <x v="0"/>
    <n v="1"/>
    <n v="1800000"/>
    <s v="Terjangkau"/>
    <n v="15"/>
    <s v="DLV-02"/>
    <x v="0"/>
    <n v="1800000"/>
    <n v="270000"/>
    <n v="1530000"/>
  </r>
  <r>
    <s v="TRX630"/>
    <d v="2024-10-28T19:30:00"/>
    <x v="9"/>
    <s v="10"/>
    <x v="9"/>
    <x v="0"/>
    <s v="Joko Susilo"/>
    <x v="0"/>
    <x v="1"/>
    <n v="1"/>
    <n v="15000000"/>
    <s v="Menengah"/>
    <n v="20"/>
    <s v="RTN-03"/>
    <x v="2"/>
    <n v="15000000"/>
    <n v="3000000"/>
    <n v="12000000"/>
  </r>
  <r>
    <s v="TRX631"/>
    <d v="2024-11-28T14:00:00"/>
    <x v="10"/>
    <s v="11"/>
    <x v="10"/>
    <x v="1"/>
    <s v="Kartika Sari"/>
    <x v="5"/>
    <x v="2"/>
    <n v="1"/>
    <n v="4000000"/>
    <s v="Terjangkau"/>
    <n v="0"/>
    <s v="DLV-02"/>
    <x v="0"/>
    <n v="4000000"/>
    <n v="0"/>
    <n v="4000000"/>
  </r>
  <r>
    <s v="TRX632"/>
    <d v="2024-12-28T17:00:00"/>
    <x v="11"/>
    <s v="12"/>
    <x v="11"/>
    <x v="2"/>
    <s v="Lina Marlina"/>
    <x v="2"/>
    <x v="0"/>
    <n v="1"/>
    <n v="29500000"/>
    <s v="Premium"/>
    <n v="25"/>
    <s v="DLV-02"/>
    <x v="0"/>
    <n v="29500000"/>
    <n v="7375000"/>
    <n v="22125000"/>
  </r>
  <r>
    <s v="TRX633"/>
    <d v="2024-01-18T19:20:00"/>
    <x v="0"/>
    <s v="1"/>
    <x v="12"/>
    <x v="3"/>
    <s v="Mega Wati"/>
    <x v="0"/>
    <x v="1"/>
    <n v="1"/>
    <n v="500000"/>
    <s v="Terjangkau"/>
    <n v="15"/>
    <s v="DLV-02"/>
    <x v="0"/>
    <n v="500000"/>
    <n v="75000"/>
    <n v="425000"/>
  </r>
  <r>
    <s v="TRX634"/>
    <d v="2024-02-18T21:45:00"/>
    <x v="1"/>
    <s v="2"/>
    <x v="13"/>
    <x v="4"/>
    <s v="Nanda Putra"/>
    <x v="1"/>
    <x v="0"/>
    <n v="1"/>
    <n v="9500000"/>
    <s v="Menengah"/>
    <n v="20"/>
    <s v="DLV-02"/>
    <x v="0"/>
    <n v="9500000"/>
    <n v="1900000"/>
    <n v="7600000"/>
  </r>
  <r>
    <s v="TRX635"/>
    <d v="2024-03-18T15:30:00"/>
    <x v="2"/>
    <s v="3"/>
    <x v="14"/>
    <x v="0"/>
    <s v="Putri Amelia"/>
    <x v="0"/>
    <x v="2"/>
    <n v="1"/>
    <n v="12000000"/>
    <s v="Menengah"/>
    <n v="0"/>
    <s v="DLV-02"/>
    <x v="0"/>
    <n v="12000000"/>
    <n v="0"/>
    <n v="12000000"/>
  </r>
  <r>
    <s v="TRX636"/>
    <d v="2024-04-18T12:50:00"/>
    <x v="3"/>
    <s v="4"/>
    <x v="15"/>
    <x v="2"/>
    <s v="Siti Lestari"/>
    <x v="1"/>
    <x v="1"/>
    <n v="1"/>
    <n v="35000000"/>
    <s v="Premium"/>
    <n v="25"/>
    <s v="SHP-01"/>
    <x v="1"/>
    <n v="35000000"/>
    <n v="8750000"/>
    <n v="26250000"/>
  </r>
  <r>
    <s v="TRX637"/>
    <d v="2024-05-18T10:15:00"/>
    <x v="4"/>
    <s v="5"/>
    <x v="16"/>
    <x v="1"/>
    <s v="Budi Santoso"/>
    <x v="0"/>
    <x v="0"/>
    <n v="1"/>
    <n v="6200000"/>
    <s v="Menengah"/>
    <n v="15"/>
    <s v="DLV-02"/>
    <x v="0"/>
    <n v="6200000"/>
    <n v="930000"/>
    <n v="5270000"/>
  </r>
  <r>
    <s v="TRX638"/>
    <d v="2024-06-18T11:30:00"/>
    <x v="5"/>
    <s v="6"/>
    <x v="17"/>
    <x v="2"/>
    <s v="Agus Wijaya"/>
    <x v="0"/>
    <x v="1"/>
    <n v="1"/>
    <n v="26000000"/>
    <s v="Premium"/>
    <n v="20"/>
    <s v="DLV-02"/>
    <x v="0"/>
    <n v="26000000"/>
    <n v="5200000"/>
    <n v="20800000"/>
  </r>
  <r>
    <s v="TRX639"/>
    <d v="2024-07-18T18:00:00"/>
    <x v="6"/>
    <s v="7"/>
    <x v="18"/>
    <x v="3"/>
    <s v="Dewi Puspita"/>
    <x v="2"/>
    <x v="2"/>
    <n v="1"/>
    <n v="5000000"/>
    <s v="Menengah"/>
    <n v="0"/>
    <s v="DLV-02"/>
    <x v="0"/>
    <n v="5000000"/>
    <n v="0"/>
    <n v="5000000"/>
  </r>
  <r>
    <s v="TRX640"/>
    <d v="2024-08-18T20:40:00"/>
    <x v="7"/>
    <s v="8"/>
    <x v="19"/>
    <x v="2"/>
    <s v="Budi Santoso"/>
    <x v="0"/>
    <x v="0"/>
    <n v="1"/>
    <n v="42000000"/>
    <s v="Premium"/>
    <n v="25"/>
    <s v="SHP-01"/>
    <x v="1"/>
    <n v="42000000"/>
    <n v="10500000"/>
    <n v="31500000"/>
  </r>
  <r>
    <s v="TRX641"/>
    <d v="2024-01-21T09:30:00"/>
    <x v="0"/>
    <s v="1"/>
    <x v="2"/>
    <x v="1"/>
    <s v="Siti Lestari"/>
    <x v="1"/>
    <x v="1"/>
    <n v="1"/>
    <n v="5500000"/>
    <s v="Menengah"/>
    <n v="5"/>
    <s v="DLV-02"/>
    <x v="0"/>
    <n v="5500000"/>
    <n v="275000"/>
    <n v="5225000"/>
  </r>
  <r>
    <s v="TRX642"/>
    <d v="2024-02-22T11:00:00"/>
    <x v="1"/>
    <s v="2"/>
    <x v="3"/>
    <x v="2"/>
    <s v="Indra Maulana"/>
    <x v="4"/>
    <x v="0"/>
    <n v="1"/>
    <n v="32000000"/>
    <s v="Premium"/>
    <n v="15"/>
    <s v="SHP-01"/>
    <x v="1"/>
    <n v="32000000"/>
    <n v="4800000"/>
    <n v="27200000"/>
  </r>
  <r>
    <s v="TRX643"/>
    <d v="2024-03-23T14:00:00"/>
    <x v="2"/>
    <s v="3"/>
    <x v="4"/>
    <x v="3"/>
    <s v="Joko Susilo"/>
    <x v="0"/>
    <x v="2"/>
    <n v="1"/>
    <n v="7500000"/>
    <s v="Menengah"/>
    <n v="0"/>
    <s v="DLV-02"/>
    <x v="0"/>
    <n v="7500000"/>
    <n v="0"/>
    <n v="7500000"/>
  </r>
  <r>
    <s v="TRX644"/>
    <d v="2024-04-24T16:45:00"/>
    <x v="3"/>
    <s v="4"/>
    <x v="5"/>
    <x v="2"/>
    <s v="Kartika Sari"/>
    <x v="5"/>
    <x v="1"/>
    <n v="1"/>
    <n v="23000000"/>
    <s v="Premium"/>
    <n v="10"/>
    <s v="DLV-02"/>
    <x v="0"/>
    <n v="23000000"/>
    <n v="2300000"/>
    <n v="20700000"/>
  </r>
  <r>
    <s v="TRX645"/>
    <d v="2024-05-25T18:20:00"/>
    <x v="4"/>
    <s v="5"/>
    <x v="6"/>
    <x v="1"/>
    <s v="Lina Marlina"/>
    <x v="2"/>
    <x v="0"/>
    <n v="1"/>
    <n v="2500000"/>
    <s v="Terjangkau"/>
    <n v="5"/>
    <s v="DLV-02"/>
    <x v="0"/>
    <n v="2500000"/>
    <n v="125000"/>
    <n v="2375000"/>
  </r>
  <r>
    <s v="TRX646"/>
    <d v="2024-06-26T10:15:00"/>
    <x v="5"/>
    <s v="6"/>
    <x v="7"/>
    <x v="4"/>
    <s v="Mega Wati"/>
    <x v="0"/>
    <x v="2"/>
    <n v="1"/>
    <n v="28000000"/>
    <s v="Premium"/>
    <n v="0"/>
    <s v="DLV-02"/>
    <x v="0"/>
    <n v="28000000"/>
    <n v="0"/>
    <n v="28000000"/>
  </r>
  <r>
    <s v="TRX647"/>
    <d v="2024-07-27T13:00:00"/>
    <x v="6"/>
    <s v="7"/>
    <x v="8"/>
    <x v="3"/>
    <s v="Nanda Putra"/>
    <x v="1"/>
    <x v="1"/>
    <n v="2"/>
    <n v="1800000"/>
    <s v="Terjangkau"/>
    <n v="5"/>
    <s v="CNL-04"/>
    <x v="3"/>
    <n v="3600000"/>
    <n v="90000"/>
    <n v="3510000"/>
  </r>
  <r>
    <s v="TRX648"/>
    <d v="2024-08-28T15:45:00"/>
    <x v="7"/>
    <s v="8"/>
    <x v="9"/>
    <x v="0"/>
    <s v="Putri Amelia"/>
    <x v="0"/>
    <x v="0"/>
    <n v="1"/>
    <n v="15000000"/>
    <s v="Menengah"/>
    <n v="10"/>
    <s v="DLV-02"/>
    <x v="0"/>
    <n v="15000000"/>
    <n v="1500000"/>
    <n v="13500000"/>
  </r>
  <r>
    <s v="TRX649"/>
    <d v="2024-09-29T17:30:00"/>
    <x v="8"/>
    <s v="9"/>
    <x v="10"/>
    <x v="1"/>
    <s v="Siti Lestari"/>
    <x v="1"/>
    <x v="2"/>
    <n v="1"/>
    <n v="4000000"/>
    <s v="Terjangkau"/>
    <n v="0"/>
    <s v="DLV-02"/>
    <x v="0"/>
    <n v="4000000"/>
    <n v="0"/>
    <n v="4000000"/>
  </r>
  <r>
    <s v="TRX650"/>
    <d v="2024-10-30T19:00:00"/>
    <x v="9"/>
    <s v="10"/>
    <x v="11"/>
    <x v="2"/>
    <s v="Budi Santoso"/>
    <x v="0"/>
    <x v="1"/>
    <n v="1"/>
    <n v="29500000"/>
    <s v="Premium"/>
    <n v="15"/>
    <s v="RTN-03"/>
    <x v="2"/>
    <n v="29500000"/>
    <n v="4425000"/>
    <n v="25075000"/>
  </r>
  <r>
    <s v="TRX651"/>
    <d v="2024-11-01T08:50:00"/>
    <x v="10"/>
    <s v="11"/>
    <x v="12"/>
    <x v="3"/>
    <s v="Agus Wijaya"/>
    <x v="0"/>
    <x v="0"/>
    <n v="1"/>
    <n v="500000"/>
    <s v="Terjangkau"/>
    <n v="5"/>
    <s v="DLV-02"/>
    <x v="0"/>
    <n v="500000"/>
    <n v="25000"/>
    <n v="475000"/>
  </r>
  <r>
    <s v="TRX652"/>
    <d v="2024-12-02T11:20:00"/>
    <x v="11"/>
    <s v="12"/>
    <x v="13"/>
    <x v="4"/>
    <s v="Dewi Puspita"/>
    <x v="2"/>
    <x v="2"/>
    <n v="1"/>
    <n v="9500000"/>
    <s v="Menengah"/>
    <n v="0"/>
    <s v="DLV-02"/>
    <x v="0"/>
    <n v="9500000"/>
    <n v="0"/>
    <n v="9500000"/>
  </r>
  <r>
    <s v="TRX653"/>
    <d v="2024-01-03T14:10:00"/>
    <x v="0"/>
    <s v="1"/>
    <x v="14"/>
    <x v="0"/>
    <s v="Eko Prasetyo"/>
    <x v="3"/>
    <x v="1"/>
    <n v="1"/>
    <n v="12000000"/>
    <s v="Menengah"/>
    <n v="5"/>
    <s v="DLV-02"/>
    <x v="0"/>
    <n v="12000000"/>
    <n v="600000"/>
    <n v="11400000"/>
  </r>
  <r>
    <s v="TRX654"/>
    <d v="2024-02-04T16:55:00"/>
    <x v="1"/>
    <s v="2"/>
    <x v="15"/>
    <x v="2"/>
    <s v="Fitri Handayani"/>
    <x v="1"/>
    <x v="0"/>
    <n v="1"/>
    <n v="35000000"/>
    <s v="Premium"/>
    <n v="15"/>
    <s v="SHP-01"/>
    <x v="1"/>
    <n v="35000000"/>
    <n v="5250000"/>
    <n v="29750000"/>
  </r>
  <r>
    <s v="TRX655"/>
    <d v="2024-03-05T18:40:00"/>
    <x v="2"/>
    <s v="3"/>
    <x v="16"/>
    <x v="1"/>
    <s v="Gilang Ramadhan"/>
    <x v="2"/>
    <x v="2"/>
    <n v="1"/>
    <n v="6200000"/>
    <s v="Menengah"/>
    <n v="0"/>
    <s v="DLV-02"/>
    <x v="0"/>
    <n v="6200000"/>
    <n v="0"/>
    <n v="6200000"/>
  </r>
  <r>
    <s v="TRX656"/>
    <d v="2024-04-06T09:00:00"/>
    <x v="3"/>
    <s v="4"/>
    <x v="17"/>
    <x v="2"/>
    <s v="Hana Yuliana"/>
    <x v="0"/>
    <x v="1"/>
    <n v="1"/>
    <n v="26000000"/>
    <s v="Premium"/>
    <n v="10"/>
    <s v="DLV-02"/>
    <x v="0"/>
    <n v="26000000"/>
    <n v="2600000"/>
    <n v="23400000"/>
  </r>
  <r>
    <s v="TRX657"/>
    <d v="2024-05-07T11:30:00"/>
    <x v="4"/>
    <s v="5"/>
    <x v="18"/>
    <x v="3"/>
    <s v="Indra Maulana"/>
    <x v="4"/>
    <x v="0"/>
    <n v="1"/>
    <n v="5000000"/>
    <s v="Menengah"/>
    <n v="5"/>
    <s v="DLV-02"/>
    <x v="0"/>
    <n v="5000000"/>
    <n v="250000"/>
    <n v="4750000"/>
  </r>
  <r>
    <s v="TRX658"/>
    <d v="2024-06-08T14:20:00"/>
    <x v="5"/>
    <s v="6"/>
    <x v="19"/>
    <x v="2"/>
    <s v="Joko Susilo"/>
    <x v="0"/>
    <x v="2"/>
    <n v="1"/>
    <n v="42000000"/>
    <s v="Premium"/>
    <n v="0"/>
    <s v="SHP-01"/>
    <x v="1"/>
    <n v="42000000"/>
    <n v="0"/>
    <n v="42000000"/>
  </r>
  <r>
    <s v="TRX659"/>
    <d v="2024-07-09T17:00:00"/>
    <x v="6"/>
    <s v="7"/>
    <x v="0"/>
    <x v="0"/>
    <s v="Kartika Sari"/>
    <x v="5"/>
    <x v="1"/>
    <n v="1"/>
    <n v="21000000"/>
    <s v="Premium"/>
    <n v="10"/>
    <s v="DLV-02"/>
    <x v="0"/>
    <n v="21000000"/>
    <n v="2100000"/>
    <n v="18900000"/>
  </r>
  <r>
    <s v="TRX660"/>
    <d v="2024-08-10T19:45:00"/>
    <x v="7"/>
    <s v="8"/>
    <x v="1"/>
    <x v="0"/>
    <s v="Lina Marlina"/>
    <x v="2"/>
    <x v="0"/>
    <n v="1"/>
    <n v="18500000"/>
    <s v="Premium"/>
    <n v="10"/>
    <s v="DLV-02"/>
    <x v="0"/>
    <n v="18500000"/>
    <n v="1850000"/>
    <n v="16650000"/>
  </r>
  <r>
    <s v="TRX661"/>
    <d v="2024-09-11T08:20:00"/>
    <x v="8"/>
    <s v="9"/>
    <x v="2"/>
    <x v="1"/>
    <s v="Mega Wati"/>
    <x v="0"/>
    <x v="2"/>
    <n v="1"/>
    <n v="5500000"/>
    <s v="Menengah"/>
    <n v="0"/>
    <s v="DLV-02"/>
    <x v="0"/>
    <n v="5500000"/>
    <n v="0"/>
    <n v="5500000"/>
  </r>
  <r>
    <s v="TRX662"/>
    <d v="2024-10-12T10:50:00"/>
    <x v="9"/>
    <s v="10"/>
    <x v="3"/>
    <x v="2"/>
    <s v="Nanda Putra"/>
    <x v="1"/>
    <x v="1"/>
    <n v="1"/>
    <n v="32000000"/>
    <s v="Premium"/>
    <n v="15"/>
    <s v="SHP-01"/>
    <x v="1"/>
    <n v="32000000"/>
    <n v="4800000"/>
    <n v="27200000"/>
  </r>
  <r>
    <s v="TRX663"/>
    <d v="2024-11-13T13:40:00"/>
    <x v="10"/>
    <s v="11"/>
    <x v="4"/>
    <x v="3"/>
    <s v="Putri Amelia"/>
    <x v="0"/>
    <x v="0"/>
    <n v="1"/>
    <n v="7500000"/>
    <s v="Menengah"/>
    <n v="5"/>
    <s v="DLV-02"/>
    <x v="0"/>
    <n v="7500000"/>
    <n v="375000"/>
    <n v="7125000"/>
  </r>
  <r>
    <s v="TRX664"/>
    <d v="2024-12-14T16:25:00"/>
    <x v="11"/>
    <s v="12"/>
    <x v="5"/>
    <x v="2"/>
    <s v="Siti Lestari"/>
    <x v="1"/>
    <x v="2"/>
    <n v="1"/>
    <n v="23000000"/>
    <s v="Premium"/>
    <n v="0"/>
    <s v="DLV-02"/>
    <x v="0"/>
    <n v="23000000"/>
    <n v="0"/>
    <n v="23000000"/>
  </r>
  <r>
    <s v="TRX665"/>
    <d v="2024-01-15T18:10:00"/>
    <x v="0"/>
    <s v="1"/>
    <x v="6"/>
    <x v="1"/>
    <s v="Budi Santoso"/>
    <x v="0"/>
    <x v="1"/>
    <n v="2"/>
    <n v="2500000"/>
    <s v="Terjangkau"/>
    <n v="5"/>
    <s v="DLV-02"/>
    <x v="0"/>
    <n v="5000000"/>
    <n v="125000"/>
    <n v="4875000"/>
  </r>
  <r>
    <s v="TRX666"/>
    <d v="2024-02-16T09:45:00"/>
    <x v="1"/>
    <s v="2"/>
    <x v="7"/>
    <x v="4"/>
    <s v="Agus Wijaya"/>
    <x v="0"/>
    <x v="0"/>
    <n v="1"/>
    <n v="28000000"/>
    <s v="Premium"/>
    <n v="15"/>
    <s v="SHP-01"/>
    <x v="1"/>
    <n v="28000000"/>
    <n v="4200000"/>
    <n v="23800000"/>
  </r>
  <r>
    <s v="TRX667"/>
    <d v="2024-03-17T12:15:00"/>
    <x v="2"/>
    <s v="3"/>
    <x v="8"/>
    <x v="3"/>
    <s v="Dewi Puspita"/>
    <x v="2"/>
    <x v="2"/>
    <n v="1"/>
    <n v="1800000"/>
    <s v="Terjangkau"/>
    <n v="0"/>
    <s v="DLV-02"/>
    <x v="0"/>
    <n v="1800000"/>
    <n v="0"/>
    <n v="1800000"/>
  </r>
  <r>
    <s v="TRX668"/>
    <d v="2024-04-18T15:00:00"/>
    <x v="3"/>
    <s v="4"/>
    <x v="9"/>
    <x v="0"/>
    <s v="Eko Prasetyo"/>
    <x v="3"/>
    <x v="1"/>
    <n v="1"/>
    <n v="15000000"/>
    <s v="Menengah"/>
    <n v="10"/>
    <s v="DLV-02"/>
    <x v="0"/>
    <n v="15000000"/>
    <n v="1500000"/>
    <n v="13500000"/>
  </r>
  <r>
    <s v="TRX669"/>
    <d v="2024-05-19T17:45:00"/>
    <x v="4"/>
    <s v="5"/>
    <x v="10"/>
    <x v="1"/>
    <s v="Fitri Handayani"/>
    <x v="1"/>
    <x v="0"/>
    <n v="1"/>
    <n v="4000000"/>
    <s v="Terjangkau"/>
    <n v="5"/>
    <s v="RTN-03"/>
    <x v="2"/>
    <n v="4000000"/>
    <n v="200000"/>
    <n v="3800000"/>
  </r>
  <r>
    <s v="TRX670"/>
    <d v="2024-06-20T19:30:00"/>
    <x v="5"/>
    <s v="6"/>
    <x v="11"/>
    <x v="2"/>
    <s v="Gilang Ramadhan"/>
    <x v="2"/>
    <x v="2"/>
    <n v="1"/>
    <n v="29500000"/>
    <s v="Premium"/>
    <n v="0"/>
    <s v="CNL-04"/>
    <x v="3"/>
    <n v="29500000"/>
    <n v="0"/>
    <n v="29500000"/>
  </r>
  <r>
    <s v="TRX671"/>
    <d v="2024-07-21T08:00:00"/>
    <x v="6"/>
    <s v="7"/>
    <x v="12"/>
    <x v="3"/>
    <s v="Hana Yuliana"/>
    <x v="0"/>
    <x v="1"/>
    <n v="1"/>
    <n v="500000"/>
    <s v="Terjangkau"/>
    <n v="5"/>
    <s v="DLV-02"/>
    <x v="0"/>
    <n v="500000"/>
    <n v="25000"/>
    <n v="475000"/>
  </r>
  <r>
    <s v="TRX672"/>
    <d v="2024-08-22T10:30:00"/>
    <x v="7"/>
    <s v="8"/>
    <x v="13"/>
    <x v="4"/>
    <s v="Indra Maulana"/>
    <x v="4"/>
    <x v="0"/>
    <n v="1"/>
    <n v="9500000"/>
    <s v="Menengah"/>
    <n v="10"/>
    <s v="DLV-02"/>
    <x v="0"/>
    <n v="9500000"/>
    <n v="950000"/>
    <n v="8550000"/>
  </r>
  <r>
    <s v="TRX673"/>
    <d v="2024-09-23T13:20:00"/>
    <x v="8"/>
    <s v="9"/>
    <x v="14"/>
    <x v="0"/>
    <s v="Joko Susilo"/>
    <x v="0"/>
    <x v="2"/>
    <n v="1"/>
    <n v="12000000"/>
    <s v="Menengah"/>
    <n v="0"/>
    <s v="DLV-02"/>
    <x v="0"/>
    <n v="12000000"/>
    <n v="0"/>
    <n v="12000000"/>
  </r>
  <r>
    <s v="TRX674"/>
    <d v="2024-10-24T16:00:00"/>
    <x v="9"/>
    <s v="10"/>
    <x v="15"/>
    <x v="2"/>
    <s v="Kartika Sari"/>
    <x v="5"/>
    <x v="1"/>
    <n v="1"/>
    <n v="35000000"/>
    <s v="Premium"/>
    <n v="15"/>
    <s v="SHP-01"/>
    <x v="1"/>
    <n v="35000000"/>
    <n v="5250000"/>
    <n v="29750000"/>
  </r>
  <r>
    <s v="TRX675"/>
    <d v="2024-11-25T18:45:00"/>
    <x v="10"/>
    <s v="11"/>
    <x v="16"/>
    <x v="1"/>
    <s v="Lina Marlina"/>
    <x v="2"/>
    <x v="0"/>
    <n v="1"/>
    <n v="6200000"/>
    <s v="Menengah"/>
    <n v="5"/>
    <s v="DLV-02"/>
    <x v="0"/>
    <n v="6200000"/>
    <n v="310000"/>
    <n v="5890000"/>
  </r>
  <r>
    <s v="TRX676"/>
    <d v="2024-12-26T09:10:00"/>
    <x v="11"/>
    <s v="12"/>
    <x v="17"/>
    <x v="2"/>
    <s v="Mega Wati"/>
    <x v="0"/>
    <x v="2"/>
    <n v="1"/>
    <n v="26000000"/>
    <s v="Premium"/>
    <n v="0"/>
    <s v="DLV-02"/>
    <x v="0"/>
    <n v="26000000"/>
    <n v="0"/>
    <n v="26000000"/>
  </r>
  <r>
    <s v="TRX677"/>
    <d v="2024-01-27T11:40:00"/>
    <x v="0"/>
    <s v="1"/>
    <x v="18"/>
    <x v="3"/>
    <s v="Nanda Putra"/>
    <x v="1"/>
    <x v="1"/>
    <n v="1"/>
    <n v="5000000"/>
    <s v="Menengah"/>
    <n v="5"/>
    <s v="DLV-02"/>
    <x v="0"/>
    <n v="5000000"/>
    <n v="250000"/>
    <n v="4750000"/>
  </r>
  <r>
    <s v="TRX678"/>
    <d v="2024-02-28T14:30:00"/>
    <x v="1"/>
    <s v="2"/>
    <x v="19"/>
    <x v="2"/>
    <s v="Putri Amelia"/>
    <x v="0"/>
    <x v="0"/>
    <n v="1"/>
    <n v="42000000"/>
    <s v="Premium"/>
    <n v="15"/>
    <s v="SHP-01"/>
    <x v="1"/>
    <n v="42000000"/>
    <n v="6300000"/>
    <n v="35700000"/>
  </r>
  <r>
    <s v="TRX679"/>
    <d v="2024-03-29T17:15:00"/>
    <x v="2"/>
    <s v="3"/>
    <x v="0"/>
    <x v="0"/>
    <s v="Siti Lestari"/>
    <x v="1"/>
    <x v="2"/>
    <n v="1"/>
    <n v="21000000"/>
    <s v="Premium"/>
    <n v="0"/>
    <s v="DLV-02"/>
    <x v="0"/>
    <n v="21000000"/>
    <n v="0"/>
    <n v="21000000"/>
  </r>
  <r>
    <s v="TRX680"/>
    <d v="2024-04-30T19:00:00"/>
    <x v="3"/>
    <s v="4"/>
    <x v="1"/>
    <x v="0"/>
    <s v="Budi Santoso"/>
    <x v="0"/>
    <x v="1"/>
    <n v="1"/>
    <n v="18500000"/>
    <s v="Premium"/>
    <n v="10"/>
    <s v="DLV-02"/>
    <x v="0"/>
    <n v="18500000"/>
    <n v="1850000"/>
    <n v="16650000"/>
  </r>
  <r>
    <s v="TRX681"/>
    <d v="2024-05-01T08:40:00"/>
    <x v="4"/>
    <s v="5"/>
    <x v="2"/>
    <x v="1"/>
    <s v="Agus Wijaya"/>
    <x v="0"/>
    <x v="0"/>
    <n v="1"/>
    <n v="5500000"/>
    <s v="Menengah"/>
    <n v="5"/>
    <s v="DLV-02"/>
    <x v="0"/>
    <n v="5500000"/>
    <n v="275000"/>
    <n v="5225000"/>
  </r>
  <r>
    <s v="TRX682"/>
    <d v="2024-06-02T11:10:00"/>
    <x v="5"/>
    <s v="6"/>
    <x v="3"/>
    <x v="2"/>
    <s v="Dewi Puspita"/>
    <x v="2"/>
    <x v="2"/>
    <n v="1"/>
    <n v="32000000"/>
    <s v="Premium"/>
    <n v="0"/>
    <s v="SHP-01"/>
    <x v="1"/>
    <n v="32000000"/>
    <n v="0"/>
    <n v="32000000"/>
  </r>
  <r>
    <s v="TRX683"/>
    <d v="2024-07-03T13:55:00"/>
    <x v="6"/>
    <s v="7"/>
    <x v="4"/>
    <x v="3"/>
    <s v="Eko Prasetyo"/>
    <x v="3"/>
    <x v="1"/>
    <n v="1"/>
    <n v="7500000"/>
    <s v="Menengah"/>
    <n v="5"/>
    <s v="DLV-02"/>
    <x v="0"/>
    <n v="7500000"/>
    <n v="375000"/>
    <n v="7125000"/>
  </r>
  <r>
    <s v="TRX684"/>
    <d v="2024-08-04T16:40:00"/>
    <x v="7"/>
    <s v="8"/>
    <x v="5"/>
    <x v="2"/>
    <s v="Fitri Handayani"/>
    <x v="1"/>
    <x v="0"/>
    <n v="1"/>
    <n v="23000000"/>
    <s v="Premium"/>
    <n v="10"/>
    <s v="DLV-02"/>
    <x v="0"/>
    <n v="23000000"/>
    <n v="2300000"/>
    <n v="20700000"/>
  </r>
  <r>
    <s v="TRX685"/>
    <d v="2024-09-05T18:25:00"/>
    <x v="8"/>
    <s v="9"/>
    <x v="6"/>
    <x v="1"/>
    <s v="Gilang Ramadhan"/>
    <x v="2"/>
    <x v="2"/>
    <n v="1"/>
    <n v="2500000"/>
    <s v="Terjangkau"/>
    <n v="0"/>
    <s v="DLV-02"/>
    <x v="0"/>
    <n v="2500000"/>
    <n v="0"/>
    <n v="2500000"/>
  </r>
  <r>
    <s v="TRX686"/>
    <d v="2024-10-06T09:00:00"/>
    <x v="9"/>
    <s v="10"/>
    <x v="7"/>
    <x v="4"/>
    <s v="Hana Yuliana"/>
    <x v="0"/>
    <x v="1"/>
    <n v="1"/>
    <n v="28000000"/>
    <s v="Premium"/>
    <n v="15"/>
    <s v="SHP-01"/>
    <x v="1"/>
    <n v="28000000"/>
    <n v="4200000"/>
    <n v="23800000"/>
  </r>
  <r>
    <s v="TRX687"/>
    <d v="2024-11-07T11:25:00"/>
    <x v="10"/>
    <s v="11"/>
    <x v="8"/>
    <x v="3"/>
    <s v="Indra Maulana"/>
    <x v="4"/>
    <x v="0"/>
    <n v="1"/>
    <n v="1800000"/>
    <s v="Terjangkau"/>
    <n v="5"/>
    <s v="DLV-02"/>
    <x v="0"/>
    <n v="1800000"/>
    <n v="90000"/>
    <n v="1710000"/>
  </r>
  <r>
    <s v="TRX688"/>
    <d v="2024-12-08T14:15:00"/>
    <x v="11"/>
    <s v="12"/>
    <x v="9"/>
    <x v="0"/>
    <s v="Joko Susilo"/>
    <x v="0"/>
    <x v="2"/>
    <n v="1"/>
    <n v="15000000"/>
    <s v="Menengah"/>
    <n v="0"/>
    <s v="DLV-02"/>
    <x v="0"/>
    <n v="15000000"/>
    <n v="0"/>
    <n v="15000000"/>
  </r>
  <r>
    <s v="TRX689"/>
    <d v="2024-01-09T16:50:00"/>
    <x v="0"/>
    <s v="1"/>
    <x v="10"/>
    <x v="1"/>
    <s v="Kartika Sari"/>
    <x v="5"/>
    <x v="1"/>
    <n v="1"/>
    <n v="4000000"/>
    <s v="Terjangkau"/>
    <n v="5"/>
    <s v="RTN-03"/>
    <x v="2"/>
    <n v="4000000"/>
    <n v="200000"/>
    <n v="3800000"/>
  </r>
  <r>
    <s v="TRX690"/>
    <d v="2024-02-10T18:35:00"/>
    <x v="1"/>
    <s v="2"/>
    <x v="11"/>
    <x v="2"/>
    <s v="Lina Marlina"/>
    <x v="2"/>
    <x v="0"/>
    <n v="1"/>
    <n v="29500000"/>
    <s v="Premium"/>
    <n v="15"/>
    <s v="CNL-04"/>
    <x v="3"/>
    <n v="29500000"/>
    <n v="4425000"/>
    <n v="25075000"/>
  </r>
  <r>
    <s v="TRX691"/>
    <d v="2024-03-11T08:15:00"/>
    <x v="2"/>
    <s v="3"/>
    <x v="12"/>
    <x v="3"/>
    <s v="Mega Wati"/>
    <x v="0"/>
    <x v="2"/>
    <n v="3"/>
    <n v="500000"/>
    <s v="Terjangkau"/>
    <n v="0"/>
    <s v="DLV-02"/>
    <x v="0"/>
    <n v="1500000"/>
    <n v="0"/>
    <n v="1500000"/>
  </r>
  <r>
    <s v="TRX692"/>
    <d v="2024-04-12T10:45:00"/>
    <x v="3"/>
    <s v="4"/>
    <x v="13"/>
    <x v="4"/>
    <s v="Nanda Putra"/>
    <x v="1"/>
    <x v="1"/>
    <n v="1"/>
    <n v="9500000"/>
    <s v="Menengah"/>
    <n v="10"/>
    <s v="DLV-02"/>
    <x v="0"/>
    <n v="9500000"/>
    <n v="950000"/>
    <n v="8550000"/>
  </r>
  <r>
    <s v="TRX693"/>
    <d v="2024-05-13T13:30:00"/>
    <x v="4"/>
    <s v="5"/>
    <x v="14"/>
    <x v="0"/>
    <s v="Putri Amelia"/>
    <x v="0"/>
    <x v="0"/>
    <n v="1"/>
    <n v="12000000"/>
    <s v="Menengah"/>
    <n v="5"/>
    <s v="DLV-02"/>
    <x v="0"/>
    <n v="12000000"/>
    <n v="600000"/>
    <n v="11400000"/>
  </r>
  <r>
    <s v="TRX694"/>
    <d v="2024-06-14T16:15:00"/>
    <x v="5"/>
    <s v="6"/>
    <x v="15"/>
    <x v="2"/>
    <s v="Siti Lestari"/>
    <x v="1"/>
    <x v="2"/>
    <n v="1"/>
    <n v="35000000"/>
    <s v="Premium"/>
    <n v="0"/>
    <s v="SHP-01"/>
    <x v="1"/>
    <n v="35000000"/>
    <n v="0"/>
    <n v="35000000"/>
  </r>
  <r>
    <s v="TRX695"/>
    <d v="2024-07-15T18:00:00"/>
    <x v="6"/>
    <s v="7"/>
    <x v="16"/>
    <x v="1"/>
    <s v="Budi Santoso"/>
    <x v="0"/>
    <x v="1"/>
    <n v="1"/>
    <n v="6200000"/>
    <s v="Menengah"/>
    <n v="5"/>
    <s v="DLV-02"/>
    <x v="0"/>
    <n v="6200000"/>
    <n v="310000"/>
    <n v="5890000"/>
  </r>
  <r>
    <s v="TRX696"/>
    <d v="2024-08-16T09:25:00"/>
    <x v="7"/>
    <s v="8"/>
    <x v="17"/>
    <x v="2"/>
    <s v="Agus Wijaya"/>
    <x v="0"/>
    <x v="0"/>
    <n v="1"/>
    <n v="26000000"/>
    <s v="Premium"/>
    <n v="10"/>
    <s v="DLV-02"/>
    <x v="0"/>
    <n v="26000000"/>
    <n v="2600000"/>
    <n v="23400000"/>
  </r>
  <r>
    <s v="TRX697"/>
    <d v="2024-09-17T12:00:00"/>
    <x v="8"/>
    <s v="9"/>
    <x v="18"/>
    <x v="3"/>
    <s v="Dewi Puspita"/>
    <x v="2"/>
    <x v="2"/>
    <n v="1"/>
    <n v="5000000"/>
    <s v="Menengah"/>
    <n v="0"/>
    <s v="DLV-02"/>
    <x v="0"/>
    <n v="5000000"/>
    <n v="0"/>
    <n v="5000000"/>
  </r>
  <r>
    <s v="TRX698"/>
    <d v="2024-10-18T14:45:00"/>
    <x v="9"/>
    <s v="10"/>
    <x v="19"/>
    <x v="2"/>
    <s v="Eko Prasetyo"/>
    <x v="3"/>
    <x v="1"/>
    <n v="1"/>
    <n v="42000000"/>
    <s v="Premium"/>
    <n v="15"/>
    <s v="SHP-01"/>
    <x v="1"/>
    <n v="42000000"/>
    <n v="6300000"/>
    <n v="35700000"/>
  </r>
  <r>
    <s v="TRX699"/>
    <d v="2024-11-19T17:30:00"/>
    <x v="10"/>
    <s v="11"/>
    <x v="0"/>
    <x v="0"/>
    <s v="Fitri Handayani"/>
    <x v="1"/>
    <x v="0"/>
    <n v="1"/>
    <n v="21000000"/>
    <s v="Premium"/>
    <n v="10"/>
    <s v="DLV-02"/>
    <x v="0"/>
    <n v="21000000"/>
    <n v="2100000"/>
    <n v="18900000"/>
  </r>
  <r>
    <s v="TRX700"/>
    <d v="2024-12-20T19:15:00"/>
    <x v="11"/>
    <s v="12"/>
    <x v="1"/>
    <x v="0"/>
    <s v="Gilang Ramadhan"/>
    <x v="2"/>
    <x v="2"/>
    <n v="1"/>
    <n v="18500000"/>
    <s v="Premium"/>
    <n v="0"/>
    <s v="DLV-02"/>
    <x v="0"/>
    <n v="18500000"/>
    <n v="0"/>
    <n v="185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FFC4BD-0166-4CDA-BBBB-FE432196DCE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71:D83" firstHeaderRow="0" firstDataRow="1" firstDataCol="1"/>
  <pivotFields count="18">
    <pivotField showAll="0"/>
    <pivotField numFmtId="22" showAll="0"/>
    <pivotField axis="axisRow" showAll="0">
      <items count="13">
        <item x="0"/>
        <item h="1" x="1"/>
        <item x="2"/>
        <item x="3"/>
        <item x="4"/>
        <item x="5"/>
        <item x="6"/>
        <item x="7"/>
        <item x="8"/>
        <item x="9"/>
        <item x="10"/>
        <item x="11"/>
        <item t="default"/>
      </items>
    </pivotField>
    <pivotField showAll="0"/>
    <pivotField showAll="0"/>
    <pivotField showAll="0">
      <items count="6">
        <item x="3"/>
        <item x="1"/>
        <item x="2"/>
        <item x="4"/>
        <item x="0"/>
        <item t="default"/>
      </items>
    </pivotField>
    <pivotField showAll="0"/>
    <pivotField showAll="0"/>
    <pivotField showAll="0">
      <items count="4">
        <item x="2"/>
        <item x="1"/>
        <item x="0"/>
        <item t="default"/>
      </items>
    </pivotField>
    <pivotField showAll="0"/>
    <pivotField numFmtId="42" showAll="0"/>
    <pivotField showAll="0"/>
    <pivotField showAll="0"/>
    <pivotField showAll="0"/>
    <pivotField showAll="0"/>
    <pivotField dataField="1" numFmtId="164" showAll="0"/>
    <pivotField numFmtId="42" showAll="0"/>
    <pivotField dataField="1" numFmtId="42" showAll="0"/>
  </pivotFields>
  <rowFields count="1">
    <field x="2"/>
  </rowFields>
  <rowItems count="12">
    <i>
      <x/>
    </i>
    <i>
      <x v="2"/>
    </i>
    <i>
      <x v="3"/>
    </i>
    <i>
      <x v="4"/>
    </i>
    <i>
      <x v="5"/>
    </i>
    <i>
      <x v="6"/>
    </i>
    <i>
      <x v="7"/>
    </i>
    <i>
      <x v="8"/>
    </i>
    <i>
      <x v="9"/>
    </i>
    <i>
      <x v="10"/>
    </i>
    <i>
      <x v="11"/>
    </i>
    <i t="grand">
      <x/>
    </i>
  </rowItems>
  <colFields count="1">
    <field x="-2"/>
  </colFields>
  <colItems count="2">
    <i>
      <x/>
    </i>
    <i i="1">
      <x v="1"/>
    </i>
  </colItems>
  <dataFields count="2">
    <dataField name="Total Pendapatan Kotor" fld="15" baseField="0" baseItem="0" numFmtId="164"/>
    <dataField name="Total Pendapatan Bersih" fld="17" baseField="2" baseItem="0" numFmtId="42"/>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E0C410-8B85-44A6-A49F-929FE5ABAA2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8:C65" firstHeaderRow="1" firstDataRow="1" firstDataCol="1"/>
  <pivotFields count="18">
    <pivotField showAll="0"/>
    <pivotField numFmtId="22" showAll="0"/>
    <pivotField showAll="0"/>
    <pivotField showAll="0"/>
    <pivotField showAll="0"/>
    <pivotField showAll="0">
      <items count="6">
        <item x="3"/>
        <item x="1"/>
        <item x="2"/>
        <item x="4"/>
        <item x="0"/>
        <item t="default"/>
      </items>
    </pivotField>
    <pivotField showAll="0"/>
    <pivotField axis="axisRow" showAll="0">
      <items count="7">
        <item x="1"/>
        <item x="0"/>
        <item x="4"/>
        <item x="5"/>
        <item x="2"/>
        <item x="3"/>
        <item t="default"/>
      </items>
    </pivotField>
    <pivotField showAll="0">
      <items count="4">
        <item x="2"/>
        <item x="1"/>
        <item x="0"/>
        <item t="default"/>
      </items>
    </pivotField>
    <pivotField showAll="0"/>
    <pivotField numFmtId="42" showAll="0"/>
    <pivotField showAll="0"/>
    <pivotField showAll="0"/>
    <pivotField showAll="0"/>
    <pivotField showAll="0"/>
    <pivotField numFmtId="164" showAll="0"/>
    <pivotField numFmtId="42" showAll="0"/>
    <pivotField dataField="1" numFmtId="42" showAll="0"/>
  </pivotFields>
  <rowFields count="1">
    <field x="7"/>
  </rowFields>
  <rowItems count="7">
    <i>
      <x/>
    </i>
    <i>
      <x v="1"/>
    </i>
    <i>
      <x v="2"/>
    </i>
    <i>
      <x v="3"/>
    </i>
    <i>
      <x v="4"/>
    </i>
    <i>
      <x v="5"/>
    </i>
    <i t="grand">
      <x/>
    </i>
  </rowItems>
  <colItems count="1">
    <i/>
  </colItems>
  <dataFields count="1">
    <dataField name="Sum of Pendapatan Bersih" fld="17" baseField="0" baseItem="0" numFmtId="4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FE9080-0396-4E06-8181-E1C244B2C6A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7:C92" firstHeaderRow="1" firstDataRow="1" firstDataCol="1"/>
  <pivotFields count="18">
    <pivotField dataField="1" showAll="0"/>
    <pivotField numFmtId="22" showAll="0"/>
    <pivotField showAll="0"/>
    <pivotField showAll="0"/>
    <pivotField showAll="0"/>
    <pivotField showAll="0">
      <items count="6">
        <item x="3"/>
        <item x="1"/>
        <item x="2"/>
        <item x="4"/>
        <item x="0"/>
        <item t="default"/>
      </items>
    </pivotField>
    <pivotField showAll="0"/>
    <pivotField showAll="0"/>
    <pivotField showAll="0"/>
    <pivotField showAll="0"/>
    <pivotField numFmtId="42" showAll="0"/>
    <pivotField showAll="0"/>
    <pivotField showAll="0"/>
    <pivotField showAll="0"/>
    <pivotField axis="axisRow" showAll="0">
      <items count="5">
        <item x="3"/>
        <item x="1"/>
        <item x="2"/>
        <item x="0"/>
        <item t="default"/>
      </items>
    </pivotField>
    <pivotField numFmtId="164" showAll="0"/>
    <pivotField numFmtId="42" showAll="0"/>
    <pivotField numFmtId="42" showAll="0"/>
  </pivotFields>
  <rowFields count="1">
    <field x="14"/>
  </rowFields>
  <rowItems count="5">
    <i>
      <x/>
    </i>
    <i>
      <x v="1"/>
    </i>
    <i>
      <x v="2"/>
    </i>
    <i>
      <x v="3"/>
    </i>
    <i t="grand">
      <x/>
    </i>
  </rowItems>
  <colItems count="1">
    <i/>
  </colItems>
  <dataFields count="1">
    <dataField name="Count of ID Transaksi"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AC90D-AC50-4059-9ED7-722950798A3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9:D53" firstHeaderRow="0" firstDataRow="1" firstDataCol="1"/>
  <pivotFields count="18">
    <pivotField showAll="0"/>
    <pivotField numFmtId="22" showAll="0"/>
    <pivotField showAll="0"/>
    <pivotField showAll="0"/>
    <pivotField showAll="0"/>
    <pivotField showAll="0">
      <items count="6">
        <item x="3"/>
        <item x="1"/>
        <item x="2"/>
        <item x="4"/>
        <item x="0"/>
        <item t="default"/>
      </items>
    </pivotField>
    <pivotField showAll="0"/>
    <pivotField showAll="0"/>
    <pivotField axis="axisRow" showAll="0">
      <items count="4">
        <item x="2"/>
        <item x="1"/>
        <item x="0"/>
        <item t="default"/>
      </items>
    </pivotField>
    <pivotField showAll="0"/>
    <pivotField numFmtId="42" showAll="0"/>
    <pivotField showAll="0"/>
    <pivotField showAll="0"/>
    <pivotField showAll="0"/>
    <pivotField showAll="0"/>
    <pivotField numFmtId="164" showAll="0"/>
    <pivotField numFmtId="42" showAll="0"/>
    <pivotField dataField="1" numFmtId="42" showAll="0"/>
  </pivotFields>
  <rowFields count="1">
    <field x="8"/>
  </rowFields>
  <rowItems count="4">
    <i>
      <x/>
    </i>
    <i>
      <x v="1"/>
    </i>
    <i>
      <x v="2"/>
    </i>
    <i t="grand">
      <x/>
    </i>
  </rowItems>
  <colFields count="1">
    <field x="-2"/>
  </colFields>
  <colItems count="2">
    <i>
      <x/>
    </i>
    <i i="1">
      <x v="1"/>
    </i>
  </colItems>
  <dataFields count="2">
    <dataField name="Total Pendapatan Bersih" fld="17" baseField="8" baseItem="0" numFmtId="42"/>
    <dataField name="Rata Rata Pendapatan Bersih" fld="17" subtotal="average" baseField="8" baseItem="0" numFmtId="42"/>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8" count="1" selected="0">
            <x v="0"/>
          </reference>
        </references>
      </pivotArea>
    </chartFormat>
    <chartFormat chart="2" format="12">
      <pivotArea type="data" outline="0" fieldPosition="0">
        <references count="2">
          <reference field="4294967294" count="1" selected="0">
            <x v="0"/>
          </reference>
          <reference field="8" count="1" selected="0">
            <x v="1"/>
          </reference>
        </references>
      </pivotArea>
    </chartFormat>
    <chartFormat chart="2" format="13">
      <pivotArea type="data" outline="0" fieldPosition="0">
        <references count="2">
          <reference field="4294967294" count="1" selected="0">
            <x v="0"/>
          </reference>
          <reference field="8" count="1" selected="0">
            <x v="2"/>
          </reference>
        </references>
      </pivotArea>
    </chartFormat>
    <chartFormat chart="2" format="14" series="1">
      <pivotArea type="data" outline="0" fieldPosition="0">
        <references count="1">
          <reference field="4294967294" count="1" selected="0">
            <x v="1"/>
          </reference>
        </references>
      </pivotArea>
    </chartFormat>
    <chartFormat chart="2" format="15">
      <pivotArea type="data" outline="0" fieldPosition="0">
        <references count="2">
          <reference field="4294967294" count="1" selected="0">
            <x v="1"/>
          </reference>
          <reference field="8" count="1" selected="0">
            <x v="0"/>
          </reference>
        </references>
      </pivotArea>
    </chartFormat>
    <chartFormat chart="2" format="16">
      <pivotArea type="data" outline="0" fieldPosition="0">
        <references count="2">
          <reference field="4294967294" count="1" selected="0">
            <x v="1"/>
          </reference>
          <reference field="8" count="1" selected="0">
            <x v="1"/>
          </reference>
        </references>
      </pivotArea>
    </chartFormat>
    <chartFormat chart="2" format="17">
      <pivotArea type="data" outline="0" fieldPosition="0">
        <references count="2">
          <reference field="4294967294" count="1" selected="0">
            <x v="1"/>
          </reference>
          <reference field="8" count="1" selected="0">
            <x v="2"/>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8" count="1" selected="0">
            <x v="0"/>
          </reference>
        </references>
      </pivotArea>
    </chartFormat>
    <chartFormat chart="6" format="20">
      <pivotArea type="data" outline="0" fieldPosition="0">
        <references count="2">
          <reference field="4294967294" count="1" selected="0">
            <x v="0"/>
          </reference>
          <reference field="8" count="1" selected="0">
            <x v="1"/>
          </reference>
        </references>
      </pivotArea>
    </chartFormat>
    <chartFormat chart="6" format="21">
      <pivotArea type="data" outline="0" fieldPosition="0">
        <references count="2">
          <reference field="4294967294" count="1" selected="0">
            <x v="0"/>
          </reference>
          <reference field="8" count="1" selected="0">
            <x v="2"/>
          </reference>
        </references>
      </pivotArea>
    </chartFormat>
    <chartFormat chart="6" format="22" series="1">
      <pivotArea type="data" outline="0" fieldPosition="0">
        <references count="1">
          <reference field="4294967294" count="1" selected="0">
            <x v="1"/>
          </reference>
        </references>
      </pivotArea>
    </chartFormat>
    <chartFormat chart="6" format="23">
      <pivotArea type="data" outline="0" fieldPosition="0">
        <references count="2">
          <reference field="4294967294" count="1" selected="0">
            <x v="1"/>
          </reference>
          <reference field="8" count="1" selected="0">
            <x v="0"/>
          </reference>
        </references>
      </pivotArea>
    </chartFormat>
    <chartFormat chart="6" format="24">
      <pivotArea type="data" outline="0" fieldPosition="0">
        <references count="2">
          <reference field="4294967294" count="1" selected="0">
            <x v="1"/>
          </reference>
          <reference field="8" count="1" selected="0">
            <x v="1"/>
          </reference>
        </references>
      </pivotArea>
    </chartFormat>
    <chartFormat chart="6" format="25">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E51519-9822-4053-B028-DA4B8F0F613A}" name="Kinerja per Kategori Produk"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38:D44" firstHeaderRow="0" firstDataRow="1" firstDataCol="1"/>
  <pivotFields count="18">
    <pivotField showAll="0"/>
    <pivotField numFmtId="22" showAll="0"/>
    <pivotField showAll="0">
      <items count="13">
        <item x="0"/>
        <item x="1"/>
        <item x="2"/>
        <item x="3"/>
        <item x="4"/>
        <item x="5"/>
        <item x="6"/>
        <item x="7"/>
        <item x="8"/>
        <item x="9"/>
        <item x="10"/>
        <item x="11"/>
        <item t="default"/>
      </items>
    </pivotField>
    <pivotField showAll="0"/>
    <pivotField showAll="0"/>
    <pivotField axis="axisRow" showAll="0">
      <items count="6">
        <item x="3"/>
        <item x="1"/>
        <item x="2"/>
        <item x="4"/>
        <item x="0"/>
        <item t="default"/>
      </items>
    </pivotField>
    <pivotField showAll="0"/>
    <pivotField showAll="0"/>
    <pivotField showAll="0">
      <items count="4">
        <item x="2"/>
        <item x="1"/>
        <item x="0"/>
        <item t="default"/>
      </items>
    </pivotField>
    <pivotField showAll="0"/>
    <pivotField numFmtId="42" showAll="0"/>
    <pivotField showAll="0"/>
    <pivotField showAll="0"/>
    <pivotField showAll="0"/>
    <pivotField showAll="0"/>
    <pivotField dataField="1" numFmtId="164" showAll="0"/>
    <pivotField numFmtId="42" showAll="0"/>
    <pivotField dataField="1" numFmtId="42" showAll="0"/>
  </pivotFields>
  <rowFields count="1">
    <field x="5"/>
  </rowFields>
  <rowItems count="6">
    <i>
      <x/>
    </i>
    <i>
      <x v="1"/>
    </i>
    <i>
      <x v="2"/>
    </i>
    <i>
      <x v="3"/>
    </i>
    <i>
      <x v="4"/>
    </i>
    <i t="grand">
      <x/>
    </i>
  </rowItems>
  <colFields count="1">
    <field x="-2"/>
  </colFields>
  <colItems count="2">
    <i>
      <x/>
    </i>
    <i i="1">
      <x v="1"/>
    </i>
  </colItems>
  <dataFields count="2">
    <dataField name="Total Pendapatan Kotor" fld="15" baseField="5" baseItem="0" numFmtId="164"/>
    <dataField name="Total Pendapatan Bersih" fld="17" baseField="5" baseItem="0" numFmtId="42"/>
  </dataFields>
  <chartFormats count="4">
    <chartFormat chart="0" format="1"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451507-6BA6-487D-9456-20BFF0AB3ACF}" autoFormatId="16" applyNumberFormats="0" applyBorderFormats="0" applyFontFormats="0" applyPatternFormats="0" applyAlignmentFormats="0" applyWidthHeightFormats="0">
  <queryTableRefresh nextId="23" unboundColumnsRight="4">
    <queryTableFields count="18">
      <queryTableField id="1" name="ID_Transaksi" tableColumnId="1"/>
      <queryTableField id="2" name="Tanggal_Transaksi" tableColumnId="2"/>
      <queryTableField id="13" dataBound="0" tableColumnId="16"/>
      <queryTableField id="15" dataBound="0" tableColumnId="15"/>
      <queryTableField id="3" name="Nama_Produk" tableColumnId="3"/>
      <queryTableField id="4" name="Kategori_Produk" tableColumnId="4"/>
      <queryTableField id="12" dataBound="0" tableColumnId="13"/>
      <queryTableField id="6" name="Kota" tableColumnId="6"/>
      <queryTableField id="7" name="Channel_Penjualan" tableColumnId="7"/>
      <queryTableField id="8" name="Jumlah_Beli" tableColumnId="8"/>
      <queryTableField id="9" name="Harga_Satuan" tableColumnId="9"/>
      <queryTableField id="21" dataBound="0" tableColumnId="21"/>
      <queryTableField id="10" name="Diskon_Persen" tableColumnId="10"/>
      <queryTableField id="11" name="Kode_Status_Pengiriman" tableColumnId="11"/>
      <queryTableField id="17" dataBound="0" tableColumnId="17"/>
      <queryTableField id="18" dataBound="0" tableColumnId="18"/>
      <queryTableField id="19" dataBound="0" tableColumnId="19"/>
      <queryTableField id="20" dataBound="0" tableColumnId="20"/>
    </queryTableFields>
    <queryTableDeletedFields count="1">
      <deletedField name="Nama_Pelangga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__Teks" xr10:uid="{B19351D3-8FD1-44E3-AA93-62375F27B2F0}" sourceName="Bulan (Teks)">
  <pivotTables>
    <pivotTable tabId="1" name="Kinerja per Kategori Produk"/>
  </pivotTables>
  <data>
    <tabular pivotCacheId="106578269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gori_Produk" xr10:uid="{033C096C-A2B0-4E83-B376-DC33796F2876}" sourceName="Kategori Produk">
  <pivotTables>
    <pivotTable tabId="1" name="Kinerja per Kategori Produk"/>
    <pivotTable tabId="1" name="PivotTable10"/>
    <pivotTable tabId="1" name="PivotTable2"/>
    <pivotTable tabId="1" name="PivotTable3"/>
    <pivotTable tabId="1" name="PivotTable4"/>
  </pivotTables>
  <data>
    <tabular pivotCacheId="1065782691">
      <items count="5">
        <i x="3" s="1"/>
        <i x="1" s="1"/>
        <i x="2"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_Penjualan" xr10:uid="{3AF78CFE-6D3C-4EDE-AF31-E340CA75754F}" sourceName="Channel Penjualan">
  <pivotTables>
    <pivotTable tabId="1" name="Kinerja per Kategori Produk"/>
    <pivotTable tabId="1" name="PivotTable10"/>
    <pivotTable tabId="1" name="PivotTable2"/>
    <pivotTable tabId="1" name="PivotTable3"/>
  </pivotTables>
  <data>
    <tabular pivotCacheId="106578269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Teks)" xr10:uid="{15050634-CA7F-43E9-A1CB-C611E7BB6A66}" cache="Slicer_Bulan__Teks" caption="Bulan (Teks)" startItem="9" rowHeight="252000"/>
  <slicer name="Kategori Produk" xr10:uid="{99CF53A2-2EB1-4A70-BE32-917611FA02E0}" cache="Slicer_Kategori_Produk" caption="Kategori Produk" rowHeight="252000"/>
  <slicer name="Channel Penjualan" xr10:uid="{9DC83A30-6AF6-4433-A5CB-3E7550B9C9AC}" cache="Slicer_Channel_Penjualan" caption="Channel Penjualan" rowHeight="25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4D98B7-0144-44C4-B6BC-58E60F269A75}" name="DataPenjualan" displayName="DataPenjualan" ref="A1:R701" tableType="queryTable" totalsRowShown="0">
  <autoFilter ref="A1:R701" xr:uid="{004D98B7-0144-44C4-B6BC-58E60F269A75}"/>
  <tableColumns count="18">
    <tableColumn id="1" xr3:uid="{EC1A54CF-05C1-48E9-99EB-0CC5CF4B666A}" uniqueName="1" name="ID Transaksi" queryTableFieldId="1" dataDxfId="15"/>
    <tableColumn id="2" xr3:uid="{C4E6BC01-5AA4-43A4-8C36-13F246192E4D}" uniqueName="2" name="Tanggal Transaksi" queryTableFieldId="2" dataDxfId="14"/>
    <tableColumn id="16" xr3:uid="{AAB2B9C0-216F-4D50-95CD-EF28B10F1B7D}" uniqueName="16" name="Bulan (Teks)" queryTableFieldId="13" dataDxfId="13">
      <calculatedColumnFormula>TEXT(DataPenjualan[[#This Row],[Tanggal Transaksi]],"mmmm")</calculatedColumnFormula>
    </tableColumn>
    <tableColumn id="15" xr3:uid="{90E92B46-CB56-4D5C-8D63-9AA93C9042D0}" uniqueName="15" name="Bulan (Angka)" queryTableFieldId="15" dataDxfId="12">
      <calculatedColumnFormula>TEXT(DataPenjualan[[#This Row],[Tanggal Transaksi]],"m")</calculatedColumnFormula>
    </tableColumn>
    <tableColumn id="3" xr3:uid="{429BB597-9C20-4552-8678-1A00D603ACCE}" uniqueName="3" name="Nama Produk" queryTableFieldId="3" dataDxfId="11"/>
    <tableColumn id="4" xr3:uid="{52DCA523-B52E-4DD7-AA37-0C83A3DD33FA}" uniqueName="4" name="Kategori Produk" queryTableFieldId="4" dataDxfId="10"/>
    <tableColumn id="13" xr3:uid="{CB36636B-8FBB-4A03-A98B-1FAEA4BFFFF5}" uniqueName="13" name="Nama Pelanggan" queryTableFieldId="12" dataDxfId="9"/>
    <tableColumn id="6" xr3:uid="{7C95D8C9-F238-4648-8FB7-2535267682AA}" uniqueName="6" name="Kota" queryTableFieldId="6" dataDxfId="8"/>
    <tableColumn id="7" xr3:uid="{825A5780-4206-4930-B8BC-85BE857BDA73}" uniqueName="7" name="Channel Penjualan" queryTableFieldId="7" dataDxfId="7"/>
    <tableColumn id="8" xr3:uid="{A70A231C-0161-43B1-97E9-BD8A3C6660DA}" uniqueName="8" name="Jumlah Beli" queryTableFieldId="8"/>
    <tableColumn id="9" xr3:uid="{70DD8900-DC77-4F5F-864E-10A75E1E9572}" uniqueName="9" name="Harga Satuan" queryTableFieldId="9" dataDxfId="6" dataCellStyle="Currency"/>
    <tableColumn id="21" xr3:uid="{9C17F4F1-6030-4302-8627-3B5E1A3D90A6}" uniqueName="21" name="Kategori Harga" queryTableFieldId="21" dataDxfId="5">
      <calculatedColumnFormula array="1">_xlfn.IFS(DataPenjualan[[#This Row],[Harga Satuan]]&lt;5000000,"Terjangkau",AND(DataPenjualan[[#This Row],[Harga Satuan]]&gt;=5000000,DataPenjualan[[#This Row],[Harga Satuan]]&lt;=15000000),"Menengah",DataPenjualan[[#This Row],[Harga Satuan]]&gt;15000000,"Premium")</calculatedColumnFormula>
    </tableColumn>
    <tableColumn id="10" xr3:uid="{A2DCF99E-53E3-483B-8E82-1354176D2C23}" uniqueName="10" name="Diskon Persen" queryTableFieldId="10"/>
    <tableColumn id="11" xr3:uid="{BD7B2BA9-3FAB-44E6-B320-3A64DA621B55}" uniqueName="11" name="Kode Status Pengiriman" queryTableFieldId="11" dataDxfId="4"/>
    <tableColumn id="17" xr3:uid="{84D22839-032F-416B-8DB7-289501A062A3}" uniqueName="17" name="Dekode Status Pengiriman" queryTableFieldId="17" dataDxfId="3">
      <calculatedColumnFormula array="1">_xlfn.IFS(LEFT(DataPenjualan[[#This Row],[Kode Status Pengiriman]],3)="DLV","Terkirim",LEFT(DataPenjualan[[#This Row],[Kode Status Pengiriman]],3)="SHP","Dikirim",LEFT(DataPenjualan[[#This Row],[Kode Status Pengiriman]],3)="RTN","Return",LEFT(DataPenjualan[[#This Row],[Kode Status Pengiriman]],3)="CNL","Dibatalkan")</calculatedColumnFormula>
    </tableColumn>
    <tableColumn id="18" xr3:uid="{D151ECA7-EC76-4E75-9B21-EC11AD2933A3}" uniqueName="18" name="Pendapatan Kotor" queryTableFieldId="18" dataDxfId="2" dataCellStyle="Currency">
      <calculatedColumnFormula>DataPenjualan[[#This Row],[Jumlah Beli]]*DataPenjualan[[#This Row],[Harga Satuan]]</calculatedColumnFormula>
    </tableColumn>
    <tableColumn id="19" xr3:uid="{AA868571-283D-45FC-96CB-D313E1304915}" uniqueName="19" name="Nilai Diskon" queryTableFieldId="19" dataDxfId="1" dataCellStyle="Currency">
      <calculatedColumnFormula>(DataPenjualan[[#This Row],[Diskon Persen]]/100)*DataPenjualan[[#This Row],[Harga Satuan]]</calculatedColumnFormula>
    </tableColumn>
    <tableColumn id="20" xr3:uid="{B968427B-D8BF-4800-9F8A-6EA6F6D2E658}" uniqueName="20" name="Pendapatan Bersih" queryTableFieldId="20" dataDxfId="0" dataCellStyle="Currency">
      <calculatedColumnFormula>DataPenjualan[[#This Row],[Pendapatan Kotor]]-DataPenjualan[[#This Row],[Nilai Diskon]]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44300-652D-467F-AFC7-62D60ED04525}">
  <dimension ref="A1:V701"/>
  <sheetViews>
    <sheetView tabSelected="1" workbookViewId="0">
      <selection activeCell="B10" sqref="B10"/>
    </sheetView>
  </sheetViews>
  <sheetFormatPr defaultRowHeight="14.5" x14ac:dyDescent="0.35"/>
  <cols>
    <col min="1" max="1" width="13.81640625" bestFit="1" customWidth="1"/>
    <col min="2" max="2" width="18.453125" bestFit="1" customWidth="1"/>
    <col min="3" max="3" width="13.36328125" bestFit="1" customWidth="1"/>
    <col min="4" max="4" width="14.7265625" bestFit="1" customWidth="1"/>
    <col min="5" max="5" width="24.1796875" bestFit="1" customWidth="1"/>
    <col min="6" max="6" width="17.26953125" bestFit="1" customWidth="1"/>
    <col min="7" max="7" width="19.453125" bestFit="1" customWidth="1"/>
    <col min="8" max="8" width="13" bestFit="1" customWidth="1"/>
    <col min="9" max="9" width="19.453125" bestFit="1" customWidth="1"/>
    <col min="10" max="10" width="15.6328125" bestFit="1" customWidth="1"/>
    <col min="11" max="11" width="24.36328125" bestFit="1" customWidth="1"/>
    <col min="12" max="12" width="15.54296875" bestFit="1" customWidth="1"/>
    <col min="14" max="14" width="24.36328125" bestFit="1" customWidth="1"/>
    <col min="15" max="15" width="25.453125" bestFit="1" customWidth="1"/>
    <col min="16" max="16" width="18.54296875" bestFit="1" customWidth="1"/>
    <col min="17" max="17" width="15.90625" bestFit="1" customWidth="1"/>
    <col min="18" max="18" width="19" bestFit="1" customWidth="1"/>
    <col min="21" max="21" width="36.54296875" bestFit="1" customWidth="1"/>
    <col min="22" max="22" width="17.08984375" bestFit="1" customWidth="1"/>
  </cols>
  <sheetData>
    <row r="1" spans="1:22" x14ac:dyDescent="0.35">
      <c r="A1" t="s">
        <v>762</v>
      </c>
      <c r="B1" t="s">
        <v>763</v>
      </c>
      <c r="C1" t="s">
        <v>755</v>
      </c>
      <c r="D1" t="s">
        <v>756</v>
      </c>
      <c r="E1" t="s">
        <v>764</v>
      </c>
      <c r="F1" t="s">
        <v>765</v>
      </c>
      <c r="G1" t="s">
        <v>754</v>
      </c>
      <c r="H1" t="s">
        <v>0</v>
      </c>
      <c r="I1" t="s">
        <v>766</v>
      </c>
      <c r="J1" t="s">
        <v>767</v>
      </c>
      <c r="K1" t="s">
        <v>768</v>
      </c>
      <c r="L1" t="s">
        <v>761</v>
      </c>
      <c r="M1" t="s">
        <v>769</v>
      </c>
      <c r="N1" t="s">
        <v>770</v>
      </c>
      <c r="O1" t="s">
        <v>757</v>
      </c>
      <c r="P1" t="s">
        <v>758</v>
      </c>
      <c r="Q1" s="2" t="s">
        <v>759</v>
      </c>
      <c r="R1" t="s">
        <v>760</v>
      </c>
    </row>
    <row r="2" spans="1:22" x14ac:dyDescent="0.35">
      <c r="A2" t="s">
        <v>1</v>
      </c>
      <c r="B2" s="1">
        <v>45296.35434027778</v>
      </c>
      <c r="C2" t="str">
        <f>TEXT(DataPenjualan[[#This Row],[Tanggal Transaksi]],"mmmm")</f>
        <v>January</v>
      </c>
      <c r="D2" s="1" t="str">
        <f>TEXT(DataPenjualan[[#This Row],[Tanggal Transaksi]],"m")</f>
        <v>1</v>
      </c>
      <c r="E2" t="s">
        <v>2</v>
      </c>
      <c r="F2" t="s">
        <v>3</v>
      </c>
      <c r="G2" t="s">
        <v>28</v>
      </c>
      <c r="H2" t="s">
        <v>4</v>
      </c>
      <c r="I2" t="s">
        <v>5</v>
      </c>
      <c r="J2">
        <v>1</v>
      </c>
      <c r="K2" s="2">
        <v>21000000</v>
      </c>
      <c r="L2" t="str" cm="1">
        <f t="array" ref="L2">_xlfn.IFS(DataPenjualan[[#This Row],[Harga Satuan]]&lt;5000000,"Terjangkau",AND(DataPenjualan[[#This Row],[Harga Satuan]]&gt;=5000000,DataPenjualan[[#This Row],[Harga Satuan]]&lt;=15000000),"Menengah",DataPenjualan[[#This Row],[Harga Satuan]]&gt;15000000,"Premium")</f>
        <v>Premium</v>
      </c>
      <c r="M2">
        <v>10</v>
      </c>
      <c r="N2" t="s">
        <v>6</v>
      </c>
      <c r="O2" t="str" cm="1">
        <f t="array" ref="O2">_xlfn.IFS(LEFT(DataPenjualan[[#This Row],[Kode Status Pengiriman]],3)="DLV","Terkirim",LEFT(DataPenjualan[[#This Row],[Kode Status Pengiriman]],3)="SHP","Dikirim",LEFT(DataPenjualan[[#This Row],[Kode Status Pengiriman]],3)="RTN","Return",LEFT(DataPenjualan[[#This Row],[Kode Status Pengiriman]],3)="CNL","Dibatalkan")</f>
        <v>Terkirim</v>
      </c>
      <c r="P2" s="3">
        <f>DataPenjualan[[#This Row],[Jumlah Beli]]*DataPenjualan[[#This Row],[Harga Satuan]]</f>
        <v>21000000</v>
      </c>
      <c r="Q2" s="2">
        <f>(DataPenjualan[[#This Row],[Diskon Persen]]/100)*DataPenjualan[[#This Row],[Harga Satuan]]</f>
        <v>2100000</v>
      </c>
      <c r="R2" s="2">
        <f>DataPenjualan[[#This Row],[Pendapatan Kotor]]-DataPenjualan[[#This Row],[Nilai Diskon]]</f>
        <v>18900000</v>
      </c>
    </row>
    <row r="3" spans="1:22" x14ac:dyDescent="0.35">
      <c r="A3" t="s">
        <v>7</v>
      </c>
      <c r="B3" s="1">
        <v>45296.598958333336</v>
      </c>
      <c r="C3" t="str">
        <f>TEXT(DataPenjualan[[#This Row],[Tanggal Transaksi]],"mmmm")</f>
        <v>January</v>
      </c>
      <c r="D3" s="1" t="str">
        <f>TEXT(DataPenjualan[[#This Row],[Tanggal Transaksi]],"m")</f>
        <v>1</v>
      </c>
      <c r="E3" t="s">
        <v>8</v>
      </c>
      <c r="F3" t="s">
        <v>3</v>
      </c>
      <c r="G3" t="s">
        <v>752</v>
      </c>
      <c r="H3" t="s">
        <v>9</v>
      </c>
      <c r="I3" t="s">
        <v>10</v>
      </c>
      <c r="J3">
        <v>1</v>
      </c>
      <c r="K3" s="2">
        <v>18500000</v>
      </c>
      <c r="L3" t="str" cm="1">
        <f t="array" ref="L3">_xlfn.IFS(DataPenjualan[[#This Row],[Harga Satuan]]&lt;5000000,"Terjangkau",AND(DataPenjualan[[#This Row],[Harga Satuan]]&gt;=5000000,DataPenjualan[[#This Row],[Harga Satuan]]&lt;=15000000),"Menengah",DataPenjualan[[#This Row],[Harga Satuan]]&gt;15000000,"Premium")</f>
        <v>Premium</v>
      </c>
      <c r="M3">
        <v>10</v>
      </c>
      <c r="N3" t="s">
        <v>6</v>
      </c>
      <c r="O3" t="str" cm="1">
        <f t="array" ref="O3">_xlfn.IFS(LEFT(DataPenjualan[[#This Row],[Kode Status Pengiriman]],3)="DLV","Terkirim",LEFT(DataPenjualan[[#This Row],[Kode Status Pengiriman]],3)="SHP","Dikirim",LEFT(DataPenjualan[[#This Row],[Kode Status Pengiriman]],3)="RTN","Return",LEFT(DataPenjualan[[#This Row],[Kode Status Pengiriman]],3)="CNL","Dibatalkan")</f>
        <v>Terkirim</v>
      </c>
      <c r="P3" s="3">
        <f>DataPenjualan[[#This Row],[Jumlah Beli]]*DataPenjualan[[#This Row],[Harga Satuan]]</f>
        <v>18500000</v>
      </c>
      <c r="Q3" s="2">
        <f>(DataPenjualan[[#This Row],[Diskon Persen]]/100)*DataPenjualan[[#This Row],[Harga Satuan]]</f>
        <v>1850000</v>
      </c>
      <c r="R3" s="2">
        <f>DataPenjualan[[#This Row],[Pendapatan Kotor]]-DataPenjualan[[#This Row],[Nilai Diskon]]</f>
        <v>16650000</v>
      </c>
    </row>
    <row r="4" spans="1:22" x14ac:dyDescent="0.35">
      <c r="A4" t="s">
        <v>11</v>
      </c>
      <c r="B4" s="1">
        <v>45296.82303240741</v>
      </c>
      <c r="C4" t="str">
        <f>TEXT(DataPenjualan[[#This Row],[Tanggal Transaksi]],"mmmm")</f>
        <v>January</v>
      </c>
      <c r="D4" s="1" t="str">
        <f>TEXT(DataPenjualan[[#This Row],[Tanggal Transaksi]],"m")</f>
        <v>1</v>
      </c>
      <c r="E4" t="s">
        <v>12</v>
      </c>
      <c r="F4" t="s">
        <v>13</v>
      </c>
      <c r="G4" t="s">
        <v>14</v>
      </c>
      <c r="H4" t="s">
        <v>4</v>
      </c>
      <c r="I4" t="s">
        <v>15</v>
      </c>
      <c r="J4">
        <v>2</v>
      </c>
      <c r="K4" s="2">
        <v>5500000</v>
      </c>
      <c r="L4" t="str" cm="1">
        <f t="array" ref="L4">_xlfn.IFS(DataPenjualan[[#This Row],[Harga Satuan]]&lt;5000000,"Terjangkau",AND(DataPenjualan[[#This Row],[Harga Satuan]]&gt;=5000000,DataPenjualan[[#This Row],[Harga Satuan]]&lt;=15000000),"Menengah",DataPenjualan[[#This Row],[Harga Satuan]]&gt;15000000,"Premium")</f>
        <v>Menengah</v>
      </c>
      <c r="M4">
        <v>0</v>
      </c>
      <c r="N4" t="s">
        <v>6</v>
      </c>
      <c r="O4" t="str" cm="1">
        <f t="array" ref="O4">_xlfn.IFS(LEFT(DataPenjualan[[#This Row],[Kode Status Pengiriman]],3)="DLV","Terkirim",LEFT(DataPenjualan[[#This Row],[Kode Status Pengiriman]],3)="SHP","Dikirim",LEFT(DataPenjualan[[#This Row],[Kode Status Pengiriman]],3)="RTN","Return",LEFT(DataPenjualan[[#This Row],[Kode Status Pengiriman]],3)="CNL","Dibatalkan")</f>
        <v>Terkirim</v>
      </c>
      <c r="P4" s="3">
        <f>DataPenjualan[[#This Row],[Jumlah Beli]]*DataPenjualan[[#This Row],[Harga Satuan]]</f>
        <v>11000000</v>
      </c>
      <c r="Q4" s="2">
        <f>(DataPenjualan[[#This Row],[Diskon Persen]]/100)*DataPenjualan[[#This Row],[Harga Satuan]]</f>
        <v>0</v>
      </c>
      <c r="R4" s="2">
        <f>DataPenjualan[[#This Row],[Pendapatan Kotor]]-DataPenjualan[[#This Row],[Nilai Diskon]]</f>
        <v>11000000</v>
      </c>
    </row>
    <row r="5" spans="1:22" x14ac:dyDescent="0.35">
      <c r="A5" t="s">
        <v>16</v>
      </c>
      <c r="B5" s="1">
        <v>45297.382002314815</v>
      </c>
      <c r="C5" t="str">
        <f>TEXT(DataPenjualan[[#This Row],[Tanggal Transaksi]],"mmmm")</f>
        <v>January</v>
      </c>
      <c r="D5" s="1" t="str">
        <f>TEXT(DataPenjualan[[#This Row],[Tanggal Transaksi]],"m")</f>
        <v>1</v>
      </c>
      <c r="E5" t="s">
        <v>17</v>
      </c>
      <c r="F5" t="s">
        <v>18</v>
      </c>
      <c r="G5" t="s">
        <v>19</v>
      </c>
      <c r="H5" t="s">
        <v>20</v>
      </c>
      <c r="I5" t="s">
        <v>5</v>
      </c>
      <c r="J5">
        <v>1</v>
      </c>
      <c r="K5" s="2">
        <v>32000000</v>
      </c>
      <c r="L5" t="str" cm="1">
        <f t="array" ref="L5">_xlfn.IFS(DataPenjualan[[#This Row],[Harga Satuan]]&lt;5000000,"Terjangkau",AND(DataPenjualan[[#This Row],[Harga Satuan]]&gt;=5000000,DataPenjualan[[#This Row],[Harga Satuan]]&lt;=15000000),"Menengah",DataPenjualan[[#This Row],[Harga Satuan]]&gt;15000000,"Premium")</f>
        <v>Premium</v>
      </c>
      <c r="M5">
        <v>15</v>
      </c>
      <c r="N5" t="s">
        <v>21</v>
      </c>
      <c r="O5" t="str" cm="1">
        <f t="array" ref="O5">_xlfn.IFS(LEFT(DataPenjualan[[#This Row],[Kode Status Pengiriman]],3)="DLV","Terkirim",LEFT(DataPenjualan[[#This Row],[Kode Status Pengiriman]],3)="SHP","Dikirim",LEFT(DataPenjualan[[#This Row],[Kode Status Pengiriman]],3)="RTN","Return",LEFT(DataPenjualan[[#This Row],[Kode Status Pengiriman]],3)="CNL","Dibatalkan")</f>
        <v>Dikirim</v>
      </c>
      <c r="P5" s="3">
        <f>DataPenjualan[[#This Row],[Jumlah Beli]]*DataPenjualan[[#This Row],[Harga Satuan]]</f>
        <v>32000000</v>
      </c>
      <c r="Q5" s="2">
        <f>(DataPenjualan[[#This Row],[Diskon Persen]]/100)*DataPenjualan[[#This Row],[Harga Satuan]]</f>
        <v>4800000</v>
      </c>
      <c r="R5" s="2">
        <f>DataPenjualan[[#This Row],[Pendapatan Kotor]]-DataPenjualan[[#This Row],[Nilai Diskon]]</f>
        <v>27200000</v>
      </c>
      <c r="V5" s="4"/>
    </row>
    <row r="6" spans="1:22" x14ac:dyDescent="0.35">
      <c r="A6" t="s">
        <v>22</v>
      </c>
      <c r="B6" s="1">
        <v>45297.497048611112</v>
      </c>
      <c r="C6" t="str">
        <f>TEXT(DataPenjualan[[#This Row],[Tanggal Transaksi]],"mmmm")</f>
        <v>January</v>
      </c>
      <c r="D6" s="1" t="str">
        <f>TEXT(DataPenjualan[[#This Row],[Tanggal Transaksi]],"m")</f>
        <v>1</v>
      </c>
      <c r="E6" t="s">
        <v>23</v>
      </c>
      <c r="F6" t="s">
        <v>24</v>
      </c>
      <c r="G6" t="s">
        <v>753</v>
      </c>
      <c r="H6" t="s">
        <v>25</v>
      </c>
      <c r="I6" t="s">
        <v>10</v>
      </c>
      <c r="J6">
        <v>1</v>
      </c>
      <c r="K6" s="2">
        <v>7500000</v>
      </c>
      <c r="L6" t="str" cm="1">
        <f t="array" ref="L6">_xlfn.IFS(DataPenjualan[[#This Row],[Harga Satuan]]&lt;5000000,"Terjangkau",AND(DataPenjualan[[#This Row],[Harga Satuan]]&gt;=5000000,DataPenjualan[[#This Row],[Harga Satuan]]&lt;=15000000),"Menengah",DataPenjualan[[#This Row],[Harga Satuan]]&gt;15000000,"Premium")</f>
        <v>Menengah</v>
      </c>
      <c r="M6">
        <v>5</v>
      </c>
      <c r="N6" t="s">
        <v>6</v>
      </c>
      <c r="O6" t="str" cm="1">
        <f t="array" ref="O6">_xlfn.IFS(LEFT(DataPenjualan[[#This Row],[Kode Status Pengiriman]],3)="DLV","Terkirim",LEFT(DataPenjualan[[#This Row],[Kode Status Pengiriman]],3)="SHP","Dikirim",LEFT(DataPenjualan[[#This Row],[Kode Status Pengiriman]],3)="RTN","Return",LEFT(DataPenjualan[[#This Row],[Kode Status Pengiriman]],3)="CNL","Dibatalkan")</f>
        <v>Terkirim</v>
      </c>
      <c r="P6" s="3">
        <f>DataPenjualan[[#This Row],[Jumlah Beli]]*DataPenjualan[[#This Row],[Harga Satuan]]</f>
        <v>7500000</v>
      </c>
      <c r="Q6" s="2">
        <f>(DataPenjualan[[#This Row],[Diskon Persen]]/100)*DataPenjualan[[#This Row],[Harga Satuan]]</f>
        <v>375000</v>
      </c>
      <c r="R6" s="2">
        <f>DataPenjualan[[#This Row],[Pendapatan Kotor]]-DataPenjualan[[#This Row],[Nilai Diskon]]</f>
        <v>7125000</v>
      </c>
      <c r="V6" s="2"/>
    </row>
    <row r="7" spans="1:22" x14ac:dyDescent="0.35">
      <c r="A7" t="s">
        <v>26</v>
      </c>
      <c r="B7" s="1">
        <v>45297.680555555555</v>
      </c>
      <c r="C7" t="str">
        <f>TEXT(DataPenjualan[[#This Row],[Tanggal Transaksi]],"mmmm")</f>
        <v>January</v>
      </c>
      <c r="D7" s="1" t="str">
        <f>TEXT(DataPenjualan[[#This Row],[Tanggal Transaksi]],"m")</f>
        <v>1</v>
      </c>
      <c r="E7" t="s">
        <v>27</v>
      </c>
      <c r="F7" t="s">
        <v>18</v>
      </c>
      <c r="G7" t="s">
        <v>28</v>
      </c>
      <c r="H7" t="s">
        <v>4</v>
      </c>
      <c r="I7" t="s">
        <v>5</v>
      </c>
      <c r="J7">
        <v>1</v>
      </c>
      <c r="K7" s="2">
        <v>23000000</v>
      </c>
      <c r="L7" t="str" cm="1">
        <f t="array" ref="L7">_xlfn.IFS(DataPenjualan[[#This Row],[Harga Satuan]]&lt;5000000,"Terjangkau",AND(DataPenjualan[[#This Row],[Harga Satuan]]&gt;=5000000,DataPenjualan[[#This Row],[Harga Satuan]]&lt;=15000000),"Menengah",DataPenjualan[[#This Row],[Harga Satuan]]&gt;15000000,"Premium")</f>
        <v>Premium</v>
      </c>
      <c r="M7">
        <v>10</v>
      </c>
      <c r="N7" t="s">
        <v>6</v>
      </c>
      <c r="O7" t="str" cm="1">
        <f t="array" ref="O7">_xlfn.IFS(LEFT(DataPenjualan[[#This Row],[Kode Status Pengiriman]],3)="DLV","Terkirim",LEFT(DataPenjualan[[#This Row],[Kode Status Pengiriman]],3)="SHP","Dikirim",LEFT(DataPenjualan[[#This Row],[Kode Status Pengiriman]],3)="RTN","Return",LEFT(DataPenjualan[[#This Row],[Kode Status Pengiriman]],3)="CNL","Dibatalkan")</f>
        <v>Terkirim</v>
      </c>
      <c r="P7" s="3">
        <f>DataPenjualan[[#This Row],[Jumlah Beli]]*DataPenjualan[[#This Row],[Harga Satuan]]</f>
        <v>23000000</v>
      </c>
      <c r="Q7" s="2">
        <f>(DataPenjualan[[#This Row],[Diskon Persen]]/100)*DataPenjualan[[#This Row],[Harga Satuan]]</f>
        <v>2300000</v>
      </c>
      <c r="R7" s="2">
        <f>DataPenjualan[[#This Row],[Pendapatan Kotor]]-DataPenjualan[[#This Row],[Nilai Diskon]]</f>
        <v>20700000</v>
      </c>
    </row>
    <row r="8" spans="1:22" x14ac:dyDescent="0.35">
      <c r="A8" t="s">
        <v>29</v>
      </c>
      <c r="B8" s="1">
        <v>45298.878819444442</v>
      </c>
      <c r="C8" t="str">
        <f>TEXT(DataPenjualan[[#This Row],[Tanggal Transaksi]],"mmmm")</f>
        <v>January</v>
      </c>
      <c r="D8" s="1" t="str">
        <f>TEXT(DataPenjualan[[#This Row],[Tanggal Transaksi]],"m")</f>
        <v>1</v>
      </c>
      <c r="E8" t="s">
        <v>30</v>
      </c>
      <c r="F8" t="s">
        <v>13</v>
      </c>
      <c r="G8" t="s">
        <v>31</v>
      </c>
      <c r="H8" t="s">
        <v>9</v>
      </c>
      <c r="I8" t="s">
        <v>15</v>
      </c>
      <c r="J8">
        <v>1</v>
      </c>
      <c r="K8" s="2">
        <v>2500000</v>
      </c>
      <c r="L8" t="str" cm="1">
        <f t="array" ref="L8">_xlfn.IFS(DataPenjualan[[#This Row],[Harga Satuan]]&lt;5000000,"Terjangkau",AND(DataPenjualan[[#This Row],[Harga Satuan]]&gt;=5000000,DataPenjualan[[#This Row],[Harga Satuan]]&lt;=15000000),"Menengah",DataPenjualan[[#This Row],[Harga Satuan]]&gt;15000000,"Premium")</f>
        <v>Terjangkau</v>
      </c>
      <c r="M8">
        <v>0</v>
      </c>
      <c r="N8" t="s">
        <v>6</v>
      </c>
      <c r="O8" t="str" cm="1">
        <f t="array" ref="O8">_xlfn.IFS(LEFT(DataPenjualan[[#This Row],[Kode Status Pengiriman]],3)="DLV","Terkirim",LEFT(DataPenjualan[[#This Row],[Kode Status Pengiriman]],3)="SHP","Dikirim",LEFT(DataPenjualan[[#This Row],[Kode Status Pengiriman]],3)="RTN","Return",LEFT(DataPenjualan[[#This Row],[Kode Status Pengiriman]],3)="CNL","Dibatalkan")</f>
        <v>Terkirim</v>
      </c>
      <c r="P8" s="3">
        <f>DataPenjualan[[#This Row],[Jumlah Beli]]*DataPenjualan[[#This Row],[Harga Satuan]]</f>
        <v>2500000</v>
      </c>
      <c r="Q8" s="2">
        <f>(DataPenjualan[[#This Row],[Diskon Persen]]/100)*DataPenjualan[[#This Row],[Harga Satuan]]</f>
        <v>0</v>
      </c>
      <c r="R8" s="2">
        <f>DataPenjualan[[#This Row],[Pendapatan Kotor]]-DataPenjualan[[#This Row],[Nilai Diskon]]</f>
        <v>2500000</v>
      </c>
    </row>
    <row r="9" spans="1:22" x14ac:dyDescent="0.35">
      <c r="A9" t="s">
        <v>32</v>
      </c>
      <c r="B9" s="1">
        <v>45298.552314814813</v>
      </c>
      <c r="C9" t="str">
        <f>TEXT(DataPenjualan[[#This Row],[Tanggal Transaksi]],"mmmm")</f>
        <v>January</v>
      </c>
      <c r="D9" s="1" t="str">
        <f>TEXT(DataPenjualan[[#This Row],[Tanggal Transaksi]],"m")</f>
        <v>1</v>
      </c>
      <c r="E9" t="s">
        <v>33</v>
      </c>
      <c r="F9" t="s">
        <v>34</v>
      </c>
      <c r="G9" t="s">
        <v>35</v>
      </c>
      <c r="H9" t="s">
        <v>20</v>
      </c>
      <c r="I9" t="s">
        <v>10</v>
      </c>
      <c r="J9">
        <v>1</v>
      </c>
      <c r="K9" s="2">
        <v>28000000</v>
      </c>
      <c r="L9" t="str" cm="1">
        <f t="array" ref="L9">_xlfn.IFS(DataPenjualan[[#This Row],[Harga Satuan]]&lt;5000000,"Terjangkau",AND(DataPenjualan[[#This Row],[Harga Satuan]]&gt;=5000000,DataPenjualan[[#This Row],[Harga Satuan]]&lt;=15000000),"Menengah",DataPenjualan[[#This Row],[Harga Satuan]]&gt;15000000,"Premium")</f>
        <v>Premium</v>
      </c>
      <c r="M9">
        <v>15</v>
      </c>
      <c r="N9" t="s">
        <v>21</v>
      </c>
      <c r="O9" t="str" cm="1">
        <f t="array" ref="O9">_xlfn.IFS(LEFT(DataPenjualan[[#This Row],[Kode Status Pengiriman]],3)="DLV","Terkirim",LEFT(DataPenjualan[[#This Row],[Kode Status Pengiriman]],3)="SHP","Dikirim",LEFT(DataPenjualan[[#This Row],[Kode Status Pengiriman]],3)="RTN","Return",LEFT(DataPenjualan[[#This Row],[Kode Status Pengiriman]],3)="CNL","Dibatalkan")</f>
        <v>Dikirim</v>
      </c>
      <c r="P9" s="3">
        <f>DataPenjualan[[#This Row],[Jumlah Beli]]*DataPenjualan[[#This Row],[Harga Satuan]]</f>
        <v>28000000</v>
      </c>
      <c r="Q9" s="2">
        <f>(DataPenjualan[[#This Row],[Diskon Persen]]/100)*DataPenjualan[[#This Row],[Harga Satuan]]</f>
        <v>4200000</v>
      </c>
      <c r="R9" s="2">
        <f>DataPenjualan[[#This Row],[Pendapatan Kotor]]-DataPenjualan[[#This Row],[Nilai Diskon]]</f>
        <v>23800000</v>
      </c>
    </row>
    <row r="10" spans="1:22" x14ac:dyDescent="0.35">
      <c r="A10" t="s">
        <v>36</v>
      </c>
      <c r="B10" s="1">
        <v>45298.444560185184</v>
      </c>
      <c r="C10" t="str">
        <f>TEXT(DataPenjualan[[#This Row],[Tanggal Transaksi]],"mmmm")</f>
        <v>January</v>
      </c>
      <c r="D10" s="1" t="str">
        <f>TEXT(DataPenjualan[[#This Row],[Tanggal Transaksi]],"m")</f>
        <v>1</v>
      </c>
      <c r="E10" t="s">
        <v>37</v>
      </c>
      <c r="F10" t="s">
        <v>24</v>
      </c>
      <c r="G10" t="s">
        <v>38</v>
      </c>
      <c r="H10" t="s">
        <v>4</v>
      </c>
      <c r="I10" t="s">
        <v>5</v>
      </c>
      <c r="J10">
        <v>1</v>
      </c>
      <c r="K10" s="2">
        <v>1800000</v>
      </c>
      <c r="L10" t="str" cm="1">
        <f t="array" ref="L10">_xlfn.IFS(DataPenjualan[[#This Row],[Harga Satuan]]&lt;5000000,"Terjangkau",AND(DataPenjualan[[#This Row],[Harga Satuan]]&gt;=5000000,DataPenjualan[[#This Row],[Harga Satuan]]&lt;=15000000),"Menengah",DataPenjualan[[#This Row],[Harga Satuan]]&gt;15000000,"Premium")</f>
        <v>Terjangkau</v>
      </c>
      <c r="M10">
        <v>5</v>
      </c>
      <c r="N10" t="s">
        <v>39</v>
      </c>
      <c r="O10" t="str" cm="1">
        <f t="array" ref="O10">_xlfn.IFS(LEFT(DataPenjualan[[#This Row],[Kode Status Pengiriman]],3)="DLV","Terkirim",LEFT(DataPenjualan[[#This Row],[Kode Status Pengiriman]],3)="SHP","Dikirim",LEFT(DataPenjualan[[#This Row],[Kode Status Pengiriman]],3)="RTN","Return",LEFT(DataPenjualan[[#This Row],[Kode Status Pengiriman]],3)="CNL","Dibatalkan")</f>
        <v>Return</v>
      </c>
      <c r="P10" s="3">
        <f>DataPenjualan[[#This Row],[Jumlah Beli]]*DataPenjualan[[#This Row],[Harga Satuan]]</f>
        <v>1800000</v>
      </c>
      <c r="Q10" s="2">
        <f>(DataPenjualan[[#This Row],[Diskon Persen]]/100)*DataPenjualan[[#This Row],[Harga Satuan]]</f>
        <v>90000</v>
      </c>
      <c r="R10" s="2">
        <f>DataPenjualan[[#This Row],[Pendapatan Kotor]]-DataPenjualan[[#This Row],[Nilai Diskon]]</f>
        <v>1710000</v>
      </c>
    </row>
    <row r="11" spans="1:22" x14ac:dyDescent="0.35">
      <c r="A11" t="s">
        <v>40</v>
      </c>
      <c r="B11" s="1">
        <v>45299.750636574077</v>
      </c>
      <c r="C11" t="str">
        <f>TEXT(DataPenjualan[[#This Row],[Tanggal Transaksi]],"mmmm")</f>
        <v>January</v>
      </c>
      <c r="D11" s="1" t="str">
        <f>TEXT(DataPenjualan[[#This Row],[Tanggal Transaksi]],"m")</f>
        <v>1</v>
      </c>
      <c r="E11" t="s">
        <v>41</v>
      </c>
      <c r="F11" t="s">
        <v>3</v>
      </c>
      <c r="G11" t="s">
        <v>42</v>
      </c>
      <c r="H11" t="s">
        <v>43</v>
      </c>
      <c r="I11" t="s">
        <v>10</v>
      </c>
      <c r="J11">
        <v>1</v>
      </c>
      <c r="K11" s="2">
        <v>15000000</v>
      </c>
      <c r="L11" t="str" cm="1">
        <f t="array" ref="L11">_xlfn.IFS(DataPenjualan[[#This Row],[Harga Satuan]]&lt;5000000,"Terjangkau",AND(DataPenjualan[[#This Row],[Harga Satuan]]&gt;=5000000,DataPenjualan[[#This Row],[Harga Satuan]]&lt;=15000000),"Menengah",DataPenjualan[[#This Row],[Harga Satuan]]&gt;15000000,"Premium")</f>
        <v>Menengah</v>
      </c>
      <c r="M11">
        <v>10</v>
      </c>
      <c r="N11" t="s">
        <v>6</v>
      </c>
      <c r="O11" t="str" cm="1">
        <f t="array" ref="O11">_xlfn.IFS(LEFT(DataPenjualan[[#This Row],[Kode Status Pengiriman]],3)="DLV","Terkirim",LEFT(DataPenjualan[[#This Row],[Kode Status Pengiriman]],3)="SHP","Dikirim",LEFT(DataPenjualan[[#This Row],[Kode Status Pengiriman]],3)="RTN","Return",LEFT(DataPenjualan[[#This Row],[Kode Status Pengiriman]],3)="CNL","Dibatalkan")</f>
        <v>Terkirim</v>
      </c>
      <c r="P11" s="3">
        <f>DataPenjualan[[#This Row],[Jumlah Beli]]*DataPenjualan[[#This Row],[Harga Satuan]]</f>
        <v>15000000</v>
      </c>
      <c r="Q11" s="2">
        <f>(DataPenjualan[[#This Row],[Diskon Persen]]/100)*DataPenjualan[[#This Row],[Harga Satuan]]</f>
        <v>1500000</v>
      </c>
      <c r="R11" s="2">
        <f>DataPenjualan[[#This Row],[Pendapatan Kotor]]-DataPenjualan[[#This Row],[Nilai Diskon]]</f>
        <v>13500000</v>
      </c>
    </row>
    <row r="12" spans="1:22" x14ac:dyDescent="0.35">
      <c r="A12" t="s">
        <v>44</v>
      </c>
      <c r="B12" s="1">
        <v>45299.520833333336</v>
      </c>
      <c r="C12" t="str">
        <f>TEXT(DataPenjualan[[#This Row],[Tanggal Transaksi]],"mmmm")</f>
        <v>January</v>
      </c>
      <c r="D12" s="1" t="str">
        <f>TEXT(DataPenjualan[[#This Row],[Tanggal Transaksi]],"m")</f>
        <v>1</v>
      </c>
      <c r="E12" t="s">
        <v>45</v>
      </c>
      <c r="F12" t="s">
        <v>13</v>
      </c>
      <c r="G12" t="s">
        <v>46</v>
      </c>
      <c r="H12" t="s">
        <v>4</v>
      </c>
      <c r="I12" t="s">
        <v>15</v>
      </c>
      <c r="J12">
        <v>1</v>
      </c>
      <c r="K12" s="2">
        <v>4000000</v>
      </c>
      <c r="L12" t="str" cm="1">
        <f t="array" ref="L12">_xlfn.IFS(DataPenjualan[[#This Row],[Harga Satuan]]&lt;5000000,"Terjangkau",AND(DataPenjualan[[#This Row],[Harga Satuan]]&gt;=5000000,DataPenjualan[[#This Row],[Harga Satuan]]&lt;=15000000),"Menengah",DataPenjualan[[#This Row],[Harga Satuan]]&gt;15000000,"Premium")</f>
        <v>Terjangkau</v>
      </c>
      <c r="M12">
        <v>0</v>
      </c>
      <c r="N12" t="s">
        <v>6</v>
      </c>
      <c r="O12" t="str" cm="1">
        <f t="array" ref="O12">_xlfn.IFS(LEFT(DataPenjualan[[#This Row],[Kode Status Pengiriman]],3)="DLV","Terkirim",LEFT(DataPenjualan[[#This Row],[Kode Status Pengiriman]],3)="SHP","Dikirim",LEFT(DataPenjualan[[#This Row],[Kode Status Pengiriman]],3)="RTN","Return",LEFT(DataPenjualan[[#This Row],[Kode Status Pengiriman]],3)="CNL","Dibatalkan")</f>
        <v>Terkirim</v>
      </c>
      <c r="P12" s="3">
        <f>DataPenjualan[[#This Row],[Jumlah Beli]]*DataPenjualan[[#This Row],[Harga Satuan]]</f>
        <v>4000000</v>
      </c>
      <c r="Q12" s="2">
        <f>(DataPenjualan[[#This Row],[Diskon Persen]]/100)*DataPenjualan[[#This Row],[Harga Satuan]]</f>
        <v>0</v>
      </c>
      <c r="R12" s="2">
        <f>DataPenjualan[[#This Row],[Pendapatan Kotor]]-DataPenjualan[[#This Row],[Nilai Diskon]]</f>
        <v>4000000</v>
      </c>
    </row>
    <row r="13" spans="1:22" x14ac:dyDescent="0.35">
      <c r="A13" t="s">
        <v>47</v>
      </c>
      <c r="B13" s="1">
        <v>45299.632407407407</v>
      </c>
      <c r="C13" t="str">
        <f>TEXT(DataPenjualan[[#This Row],[Tanggal Transaksi]],"mmmm")</f>
        <v>January</v>
      </c>
      <c r="D13" s="1" t="str">
        <f>TEXT(DataPenjualan[[#This Row],[Tanggal Transaksi]],"m")</f>
        <v>1</v>
      </c>
      <c r="E13" t="s">
        <v>48</v>
      </c>
      <c r="F13" t="s">
        <v>18</v>
      </c>
      <c r="G13" t="s">
        <v>14</v>
      </c>
      <c r="H13" t="s">
        <v>4</v>
      </c>
      <c r="I13" t="s">
        <v>5</v>
      </c>
      <c r="J13">
        <v>1</v>
      </c>
      <c r="K13" s="2">
        <v>29500000</v>
      </c>
      <c r="L13" t="str" cm="1">
        <f t="array" ref="L13">_xlfn.IFS(DataPenjualan[[#This Row],[Harga Satuan]]&lt;5000000,"Terjangkau",AND(DataPenjualan[[#This Row],[Harga Satuan]]&gt;=5000000,DataPenjualan[[#This Row],[Harga Satuan]]&lt;=15000000),"Menengah",DataPenjualan[[#This Row],[Harga Satuan]]&gt;15000000,"Premium")</f>
        <v>Premium</v>
      </c>
      <c r="M13">
        <v>15</v>
      </c>
      <c r="N13" t="s">
        <v>49</v>
      </c>
      <c r="O13" t="str" cm="1">
        <f t="array" ref="O13">_xlfn.IFS(LEFT(DataPenjualan[[#This Row],[Kode Status Pengiriman]],3)="DLV","Terkirim",LEFT(DataPenjualan[[#This Row],[Kode Status Pengiriman]],3)="SHP","Dikirim",LEFT(DataPenjualan[[#This Row],[Kode Status Pengiriman]],3)="RTN","Return",LEFT(DataPenjualan[[#This Row],[Kode Status Pengiriman]],3)="CNL","Dibatalkan")</f>
        <v>Dibatalkan</v>
      </c>
      <c r="P13" s="3">
        <f>DataPenjualan[[#This Row],[Jumlah Beli]]*DataPenjualan[[#This Row],[Harga Satuan]]</f>
        <v>29500000</v>
      </c>
      <c r="Q13" s="2">
        <f>(DataPenjualan[[#This Row],[Diskon Persen]]/100)*DataPenjualan[[#This Row],[Harga Satuan]]</f>
        <v>4425000</v>
      </c>
      <c r="R13" s="2">
        <f>DataPenjualan[[#This Row],[Pendapatan Kotor]]-DataPenjualan[[#This Row],[Nilai Diskon]]</f>
        <v>25075000</v>
      </c>
    </row>
    <row r="14" spans="1:22" x14ac:dyDescent="0.35">
      <c r="A14" t="s">
        <v>50</v>
      </c>
      <c r="B14" s="1">
        <v>45300.743344907409</v>
      </c>
      <c r="C14" t="str">
        <f>TEXT(DataPenjualan[[#This Row],[Tanggal Transaksi]],"mmmm")</f>
        <v>January</v>
      </c>
      <c r="D14" s="1" t="str">
        <f>TEXT(DataPenjualan[[#This Row],[Tanggal Transaksi]],"m")</f>
        <v>1</v>
      </c>
      <c r="E14" t="s">
        <v>51</v>
      </c>
      <c r="F14" t="s">
        <v>24</v>
      </c>
      <c r="G14" t="s">
        <v>752</v>
      </c>
      <c r="H14" t="s">
        <v>9</v>
      </c>
      <c r="I14" t="s">
        <v>10</v>
      </c>
      <c r="J14">
        <v>3</v>
      </c>
      <c r="K14" s="2">
        <v>500000</v>
      </c>
      <c r="L14" t="str" cm="1">
        <f t="array" ref="L14">_xlfn.IFS(DataPenjualan[[#This Row],[Harga Satuan]]&lt;5000000,"Terjangkau",AND(DataPenjualan[[#This Row],[Harga Satuan]]&gt;=5000000,DataPenjualan[[#This Row],[Harga Satuan]]&lt;=15000000),"Menengah",DataPenjualan[[#This Row],[Harga Satuan]]&gt;15000000,"Premium")</f>
        <v>Terjangkau</v>
      </c>
      <c r="M14">
        <v>5</v>
      </c>
      <c r="N14" t="s">
        <v>6</v>
      </c>
      <c r="O14" t="str" cm="1">
        <f t="array" ref="O14">_xlfn.IFS(LEFT(DataPenjualan[[#This Row],[Kode Status Pengiriman]],3)="DLV","Terkirim",LEFT(DataPenjualan[[#This Row],[Kode Status Pengiriman]],3)="SHP","Dikirim",LEFT(DataPenjualan[[#This Row],[Kode Status Pengiriman]],3)="RTN","Return",LEFT(DataPenjualan[[#This Row],[Kode Status Pengiriman]],3)="CNL","Dibatalkan")</f>
        <v>Terkirim</v>
      </c>
      <c r="P14" s="3">
        <f>DataPenjualan[[#This Row],[Jumlah Beli]]*DataPenjualan[[#This Row],[Harga Satuan]]</f>
        <v>1500000</v>
      </c>
      <c r="Q14" s="2">
        <f>(DataPenjualan[[#This Row],[Diskon Persen]]/100)*DataPenjualan[[#This Row],[Harga Satuan]]</f>
        <v>25000</v>
      </c>
      <c r="R14" s="2">
        <f>DataPenjualan[[#This Row],[Pendapatan Kotor]]-DataPenjualan[[#This Row],[Nilai Diskon]]</f>
        <v>1475000</v>
      </c>
    </row>
    <row r="15" spans="1:22" x14ac:dyDescent="0.35">
      <c r="A15" t="s">
        <v>52</v>
      </c>
      <c r="B15" s="1">
        <v>45300.850868055553</v>
      </c>
      <c r="C15" t="str">
        <f>TEXT(DataPenjualan[[#This Row],[Tanggal Transaksi]],"mmmm")</f>
        <v>January</v>
      </c>
      <c r="D15" s="1" t="str">
        <f>TEXT(DataPenjualan[[#This Row],[Tanggal Transaksi]],"m")</f>
        <v>1</v>
      </c>
      <c r="E15" t="s">
        <v>53</v>
      </c>
      <c r="F15" t="s">
        <v>34</v>
      </c>
      <c r="G15" t="s">
        <v>28</v>
      </c>
      <c r="H15" t="s">
        <v>4</v>
      </c>
      <c r="I15" t="s">
        <v>5</v>
      </c>
      <c r="J15">
        <v>1</v>
      </c>
      <c r="K15" s="2">
        <v>9500000</v>
      </c>
      <c r="L15" t="str" cm="1">
        <f t="array" ref="L15">_xlfn.IFS(DataPenjualan[[#This Row],[Harga Satuan]]&lt;5000000,"Terjangkau",AND(DataPenjualan[[#This Row],[Harga Satuan]]&gt;=5000000,DataPenjualan[[#This Row],[Harga Satuan]]&lt;=15000000),"Menengah",DataPenjualan[[#This Row],[Harga Satuan]]&gt;15000000,"Premium")</f>
        <v>Menengah</v>
      </c>
      <c r="M15">
        <v>10</v>
      </c>
      <c r="N15" t="s">
        <v>6</v>
      </c>
      <c r="O15" t="str" cm="1">
        <f t="array" ref="O15">_xlfn.IFS(LEFT(DataPenjualan[[#This Row],[Kode Status Pengiriman]],3)="DLV","Terkirim",LEFT(DataPenjualan[[#This Row],[Kode Status Pengiriman]],3)="SHP","Dikirim",LEFT(DataPenjualan[[#This Row],[Kode Status Pengiriman]],3)="RTN","Return",LEFT(DataPenjualan[[#This Row],[Kode Status Pengiriman]],3)="CNL","Dibatalkan")</f>
        <v>Terkirim</v>
      </c>
      <c r="P15" s="3">
        <f>DataPenjualan[[#This Row],[Jumlah Beli]]*DataPenjualan[[#This Row],[Harga Satuan]]</f>
        <v>9500000</v>
      </c>
      <c r="Q15" s="2">
        <f>(DataPenjualan[[#This Row],[Diskon Persen]]/100)*DataPenjualan[[#This Row],[Harga Satuan]]</f>
        <v>950000</v>
      </c>
      <c r="R15" s="2">
        <f>DataPenjualan[[#This Row],[Pendapatan Kotor]]-DataPenjualan[[#This Row],[Nilai Diskon]]</f>
        <v>8550000</v>
      </c>
    </row>
    <row r="16" spans="1:22" x14ac:dyDescent="0.35">
      <c r="A16" t="s">
        <v>54</v>
      </c>
      <c r="B16" s="1">
        <v>45300.586863425924</v>
      </c>
      <c r="C16" t="str">
        <f>TEXT(DataPenjualan[[#This Row],[Tanggal Transaksi]],"mmmm")</f>
        <v>January</v>
      </c>
      <c r="D16" s="1" t="str">
        <f>TEXT(DataPenjualan[[#This Row],[Tanggal Transaksi]],"m")</f>
        <v>1</v>
      </c>
      <c r="E16" t="s">
        <v>55</v>
      </c>
      <c r="F16" t="s">
        <v>3</v>
      </c>
      <c r="G16" t="s">
        <v>56</v>
      </c>
      <c r="H16" t="s">
        <v>57</v>
      </c>
      <c r="I16" t="s">
        <v>15</v>
      </c>
      <c r="J16">
        <v>1</v>
      </c>
      <c r="K16" s="2">
        <v>12000000</v>
      </c>
      <c r="L16" t="str" cm="1">
        <f t="array" ref="L16">_xlfn.IFS(DataPenjualan[[#This Row],[Harga Satuan]]&lt;5000000,"Terjangkau",AND(DataPenjualan[[#This Row],[Harga Satuan]]&gt;=5000000,DataPenjualan[[#This Row],[Harga Satuan]]&lt;=15000000),"Menengah",DataPenjualan[[#This Row],[Harga Satuan]]&gt;15000000,"Premium")</f>
        <v>Menengah</v>
      </c>
      <c r="M16">
        <v>0</v>
      </c>
      <c r="N16" t="s">
        <v>6</v>
      </c>
      <c r="O16" t="str" cm="1">
        <f t="array" ref="O16">_xlfn.IFS(LEFT(DataPenjualan[[#This Row],[Kode Status Pengiriman]],3)="DLV","Terkirim",LEFT(DataPenjualan[[#This Row],[Kode Status Pengiriman]],3)="SHP","Dikirim",LEFT(DataPenjualan[[#This Row],[Kode Status Pengiriman]],3)="RTN","Return",LEFT(DataPenjualan[[#This Row],[Kode Status Pengiriman]],3)="CNL","Dibatalkan")</f>
        <v>Terkirim</v>
      </c>
      <c r="P16" s="3">
        <f>DataPenjualan[[#This Row],[Jumlah Beli]]*DataPenjualan[[#This Row],[Harga Satuan]]</f>
        <v>12000000</v>
      </c>
      <c r="Q16" s="2">
        <f>(DataPenjualan[[#This Row],[Diskon Persen]]/100)*DataPenjualan[[#This Row],[Harga Satuan]]</f>
        <v>0</v>
      </c>
      <c r="R16" s="2">
        <f>DataPenjualan[[#This Row],[Pendapatan Kotor]]-DataPenjualan[[#This Row],[Nilai Diskon]]</f>
        <v>12000000</v>
      </c>
    </row>
    <row r="17" spans="1:18" x14ac:dyDescent="0.35">
      <c r="A17" t="s">
        <v>58</v>
      </c>
      <c r="B17" s="1">
        <v>45301.483217592591</v>
      </c>
      <c r="C17" t="str">
        <f>TEXT(DataPenjualan[[#This Row],[Tanggal Transaksi]],"mmmm")</f>
        <v>January</v>
      </c>
      <c r="D17" s="1" t="str">
        <f>TEXT(DataPenjualan[[#This Row],[Tanggal Transaksi]],"m")</f>
        <v>1</v>
      </c>
      <c r="E17" t="s">
        <v>59</v>
      </c>
      <c r="F17" t="s">
        <v>18</v>
      </c>
      <c r="G17" t="s">
        <v>60</v>
      </c>
      <c r="H17" t="s">
        <v>20</v>
      </c>
      <c r="I17" t="s">
        <v>10</v>
      </c>
      <c r="J17">
        <v>1</v>
      </c>
      <c r="K17" s="2">
        <v>35000000</v>
      </c>
      <c r="L17" t="str" cm="1">
        <f t="array" ref="L17">_xlfn.IFS(DataPenjualan[[#This Row],[Harga Satuan]]&lt;5000000,"Terjangkau",AND(DataPenjualan[[#This Row],[Harga Satuan]]&gt;=5000000,DataPenjualan[[#This Row],[Harga Satuan]]&lt;=15000000),"Menengah",DataPenjualan[[#This Row],[Harga Satuan]]&gt;15000000,"Premium")</f>
        <v>Premium</v>
      </c>
      <c r="M17">
        <v>15</v>
      </c>
      <c r="N17" t="s">
        <v>21</v>
      </c>
      <c r="O17" t="str" cm="1">
        <f t="array" ref="O17">_xlfn.IFS(LEFT(DataPenjualan[[#This Row],[Kode Status Pengiriman]],3)="DLV","Terkirim",LEFT(DataPenjualan[[#This Row],[Kode Status Pengiriman]],3)="SHP","Dikirim",LEFT(DataPenjualan[[#This Row],[Kode Status Pengiriman]],3)="RTN","Return",LEFT(DataPenjualan[[#This Row],[Kode Status Pengiriman]],3)="CNL","Dibatalkan")</f>
        <v>Dikirim</v>
      </c>
      <c r="P17" s="3">
        <f>DataPenjualan[[#This Row],[Jumlah Beli]]*DataPenjualan[[#This Row],[Harga Satuan]]</f>
        <v>35000000</v>
      </c>
      <c r="Q17" s="2">
        <f>(DataPenjualan[[#This Row],[Diskon Persen]]/100)*DataPenjualan[[#This Row],[Harga Satuan]]</f>
        <v>5250000</v>
      </c>
      <c r="R17" s="2">
        <f>DataPenjualan[[#This Row],[Pendapatan Kotor]]-DataPenjualan[[#This Row],[Nilai Diskon]]</f>
        <v>29750000</v>
      </c>
    </row>
    <row r="18" spans="1:18" x14ac:dyDescent="0.35">
      <c r="A18" t="s">
        <v>61</v>
      </c>
      <c r="B18" s="1">
        <v>45301.375347222223</v>
      </c>
      <c r="C18" t="str">
        <f>TEXT(DataPenjualan[[#This Row],[Tanggal Transaksi]],"mmmm")</f>
        <v>January</v>
      </c>
      <c r="D18" s="1" t="str">
        <f>TEXT(DataPenjualan[[#This Row],[Tanggal Transaksi]],"m")</f>
        <v>1</v>
      </c>
      <c r="E18" t="s">
        <v>62</v>
      </c>
      <c r="F18" t="s">
        <v>13</v>
      </c>
      <c r="G18" t="s">
        <v>63</v>
      </c>
      <c r="H18" t="s">
        <v>4</v>
      </c>
      <c r="I18" t="s">
        <v>5</v>
      </c>
      <c r="J18">
        <v>1</v>
      </c>
      <c r="K18" s="2">
        <v>6200000</v>
      </c>
      <c r="L18" t="str" cm="1">
        <f t="array" ref="L18">_xlfn.IFS(DataPenjualan[[#This Row],[Harga Satuan]]&lt;5000000,"Terjangkau",AND(DataPenjualan[[#This Row],[Harga Satuan]]&gt;=5000000,DataPenjualan[[#This Row],[Harga Satuan]]&lt;=15000000),"Menengah",DataPenjualan[[#This Row],[Harga Satuan]]&gt;15000000,"Premium")</f>
        <v>Menengah</v>
      </c>
      <c r="M18">
        <v>5</v>
      </c>
      <c r="N18" t="s">
        <v>6</v>
      </c>
      <c r="O18" t="str" cm="1">
        <f t="array" ref="O18">_xlfn.IFS(LEFT(DataPenjualan[[#This Row],[Kode Status Pengiriman]],3)="DLV","Terkirim",LEFT(DataPenjualan[[#This Row],[Kode Status Pengiriman]],3)="SHP","Dikirim",LEFT(DataPenjualan[[#This Row],[Kode Status Pengiriman]],3)="RTN","Return",LEFT(DataPenjualan[[#This Row],[Kode Status Pengiriman]],3)="CNL","Dibatalkan")</f>
        <v>Terkirim</v>
      </c>
      <c r="P18" s="3">
        <f>DataPenjualan[[#This Row],[Jumlah Beli]]*DataPenjualan[[#This Row],[Harga Satuan]]</f>
        <v>6200000</v>
      </c>
      <c r="Q18" s="2">
        <f>(DataPenjualan[[#This Row],[Diskon Persen]]/100)*DataPenjualan[[#This Row],[Harga Satuan]]</f>
        <v>310000</v>
      </c>
      <c r="R18" s="2">
        <f>DataPenjualan[[#This Row],[Pendapatan Kotor]]-DataPenjualan[[#This Row],[Nilai Diskon]]</f>
        <v>5890000</v>
      </c>
    </row>
    <row r="19" spans="1:18" x14ac:dyDescent="0.35">
      <c r="A19" t="s">
        <v>64</v>
      </c>
      <c r="B19" s="1">
        <v>45301.423842592594</v>
      </c>
      <c r="C19" t="str">
        <f>TEXT(DataPenjualan[[#This Row],[Tanggal Transaksi]],"mmmm")</f>
        <v>January</v>
      </c>
      <c r="D19" s="1" t="str">
        <f>TEXT(DataPenjualan[[#This Row],[Tanggal Transaksi]],"m")</f>
        <v>1</v>
      </c>
      <c r="E19" t="s">
        <v>65</v>
      </c>
      <c r="F19" t="s">
        <v>18</v>
      </c>
      <c r="G19" t="s">
        <v>66</v>
      </c>
      <c r="H19" t="s">
        <v>9</v>
      </c>
      <c r="I19" t="s">
        <v>10</v>
      </c>
      <c r="J19">
        <v>1</v>
      </c>
      <c r="K19" s="2">
        <v>26000000</v>
      </c>
      <c r="L19" t="str" cm="1">
        <f t="array" ref="L19">_xlfn.IFS(DataPenjualan[[#This Row],[Harga Satuan]]&lt;5000000,"Terjangkau",AND(DataPenjualan[[#This Row],[Harga Satuan]]&gt;=5000000,DataPenjualan[[#This Row],[Harga Satuan]]&lt;=15000000),"Menengah",DataPenjualan[[#This Row],[Harga Satuan]]&gt;15000000,"Premium")</f>
        <v>Premium</v>
      </c>
      <c r="M19">
        <v>10</v>
      </c>
      <c r="N19" t="s">
        <v>6</v>
      </c>
      <c r="O19" t="str" cm="1">
        <f t="array" ref="O19">_xlfn.IFS(LEFT(DataPenjualan[[#This Row],[Kode Status Pengiriman]],3)="DLV","Terkirim",LEFT(DataPenjualan[[#This Row],[Kode Status Pengiriman]],3)="SHP","Dikirim",LEFT(DataPenjualan[[#This Row],[Kode Status Pengiriman]],3)="RTN","Return",LEFT(DataPenjualan[[#This Row],[Kode Status Pengiriman]],3)="CNL","Dibatalkan")</f>
        <v>Terkirim</v>
      </c>
      <c r="P19" s="3">
        <f>DataPenjualan[[#This Row],[Jumlah Beli]]*DataPenjualan[[#This Row],[Harga Satuan]]</f>
        <v>26000000</v>
      </c>
      <c r="Q19" s="2">
        <f>(DataPenjualan[[#This Row],[Diskon Persen]]/100)*DataPenjualan[[#This Row],[Harga Satuan]]</f>
        <v>2600000</v>
      </c>
      <c r="R19" s="2">
        <f>DataPenjualan[[#This Row],[Pendapatan Kotor]]-DataPenjualan[[#This Row],[Nilai Diskon]]</f>
        <v>23400000</v>
      </c>
    </row>
    <row r="20" spans="1:18" x14ac:dyDescent="0.35">
      <c r="A20" t="s">
        <v>67</v>
      </c>
      <c r="B20" s="1">
        <v>45302.69803240741</v>
      </c>
      <c r="C20" t="str">
        <f>TEXT(DataPenjualan[[#This Row],[Tanggal Transaksi]],"mmmm")</f>
        <v>January</v>
      </c>
      <c r="D20" s="1" t="str">
        <f>TEXT(DataPenjualan[[#This Row],[Tanggal Transaksi]],"m")</f>
        <v>1</v>
      </c>
      <c r="E20" t="s">
        <v>68</v>
      </c>
      <c r="F20" t="s">
        <v>24</v>
      </c>
      <c r="G20" t="s">
        <v>69</v>
      </c>
      <c r="H20" t="s">
        <v>4</v>
      </c>
      <c r="I20" t="s">
        <v>15</v>
      </c>
      <c r="J20">
        <v>1</v>
      </c>
      <c r="K20" s="2">
        <v>5000000</v>
      </c>
      <c r="L20" t="str" cm="1">
        <f t="array" ref="L20">_xlfn.IFS(DataPenjualan[[#This Row],[Harga Satuan]]&lt;5000000,"Terjangkau",AND(DataPenjualan[[#This Row],[Harga Satuan]]&gt;=5000000,DataPenjualan[[#This Row],[Harga Satuan]]&lt;=15000000),"Menengah",DataPenjualan[[#This Row],[Harga Satuan]]&gt;15000000,"Premium")</f>
        <v>Menengah</v>
      </c>
      <c r="M20">
        <v>0</v>
      </c>
      <c r="N20" t="s">
        <v>6</v>
      </c>
      <c r="O20" t="str" cm="1">
        <f t="array" ref="O20">_xlfn.IFS(LEFT(DataPenjualan[[#This Row],[Kode Status Pengiriman]],3)="DLV","Terkirim",LEFT(DataPenjualan[[#This Row],[Kode Status Pengiriman]],3)="SHP","Dikirim",LEFT(DataPenjualan[[#This Row],[Kode Status Pengiriman]],3)="RTN","Return",LEFT(DataPenjualan[[#This Row],[Kode Status Pengiriman]],3)="CNL","Dibatalkan")</f>
        <v>Terkirim</v>
      </c>
      <c r="P20" s="3">
        <f>DataPenjualan[[#This Row],[Jumlah Beli]]*DataPenjualan[[#This Row],[Harga Satuan]]</f>
        <v>5000000</v>
      </c>
      <c r="Q20" s="2">
        <f>(DataPenjualan[[#This Row],[Diskon Persen]]/100)*DataPenjualan[[#This Row],[Harga Satuan]]</f>
        <v>0</v>
      </c>
      <c r="R20" s="2">
        <f>DataPenjualan[[#This Row],[Pendapatan Kotor]]-DataPenjualan[[#This Row],[Nilai Diskon]]</f>
        <v>5000000</v>
      </c>
    </row>
    <row r="21" spans="1:18" x14ac:dyDescent="0.35">
      <c r="A21" t="s">
        <v>70</v>
      </c>
      <c r="B21" s="1">
        <v>45302.805555555555</v>
      </c>
      <c r="C21" t="str">
        <f>TEXT(DataPenjualan[[#This Row],[Tanggal Transaksi]],"mmmm")</f>
        <v>January</v>
      </c>
      <c r="D21" s="1" t="str">
        <f>TEXT(DataPenjualan[[#This Row],[Tanggal Transaksi]],"m")</f>
        <v>1</v>
      </c>
      <c r="E21" t="s">
        <v>71</v>
      </c>
      <c r="F21" t="s">
        <v>18</v>
      </c>
      <c r="G21" t="s">
        <v>28</v>
      </c>
      <c r="H21" t="s">
        <v>4</v>
      </c>
      <c r="I21" t="s">
        <v>5</v>
      </c>
      <c r="J21">
        <v>1</v>
      </c>
      <c r="K21" s="2">
        <v>42000000</v>
      </c>
      <c r="L21" t="str" cm="1">
        <f t="array" ref="L21">_xlfn.IFS(DataPenjualan[[#This Row],[Harga Satuan]]&lt;5000000,"Terjangkau",AND(DataPenjualan[[#This Row],[Harga Satuan]]&gt;=5000000,DataPenjualan[[#This Row],[Harga Satuan]]&lt;=15000000),"Menengah",DataPenjualan[[#This Row],[Harga Satuan]]&gt;15000000,"Premium")</f>
        <v>Premium</v>
      </c>
      <c r="M21">
        <v>15</v>
      </c>
      <c r="N21" t="s">
        <v>21</v>
      </c>
      <c r="O21" t="str" cm="1">
        <f t="array" ref="O21">_xlfn.IFS(LEFT(DataPenjualan[[#This Row],[Kode Status Pengiriman]],3)="DLV","Terkirim",LEFT(DataPenjualan[[#This Row],[Kode Status Pengiriman]],3)="SHP","Dikirim",LEFT(DataPenjualan[[#This Row],[Kode Status Pengiriman]],3)="RTN","Return",LEFT(DataPenjualan[[#This Row],[Kode Status Pengiriman]],3)="CNL","Dibatalkan")</f>
        <v>Dikirim</v>
      </c>
      <c r="P21" s="3">
        <f>DataPenjualan[[#This Row],[Jumlah Beli]]*DataPenjualan[[#This Row],[Harga Satuan]]</f>
        <v>42000000</v>
      </c>
      <c r="Q21" s="2">
        <f>(DataPenjualan[[#This Row],[Diskon Persen]]/100)*DataPenjualan[[#This Row],[Harga Satuan]]</f>
        <v>6300000</v>
      </c>
      <c r="R21" s="2">
        <f>DataPenjualan[[#This Row],[Pendapatan Kotor]]-DataPenjualan[[#This Row],[Nilai Diskon]]</f>
        <v>35700000</v>
      </c>
    </row>
    <row r="22" spans="1:18" x14ac:dyDescent="0.35">
      <c r="A22" t="s">
        <v>72</v>
      </c>
      <c r="B22" s="1">
        <v>45334.364699074074</v>
      </c>
      <c r="C22" t="str">
        <f>TEXT(DataPenjualan[[#This Row],[Tanggal Transaksi]],"mmmm")</f>
        <v>February</v>
      </c>
      <c r="D22" s="1" t="str">
        <f>TEXT(DataPenjualan[[#This Row],[Tanggal Transaksi]],"m")</f>
        <v>2</v>
      </c>
      <c r="E22" t="s">
        <v>2</v>
      </c>
      <c r="F22" t="s">
        <v>3</v>
      </c>
      <c r="G22" t="s">
        <v>753</v>
      </c>
      <c r="H22" t="s">
        <v>25</v>
      </c>
      <c r="I22" t="s">
        <v>5</v>
      </c>
      <c r="J22">
        <v>1</v>
      </c>
      <c r="K22" s="2">
        <v>21000000</v>
      </c>
      <c r="L22" t="str" cm="1">
        <f t="array" ref="L22">_xlfn.IFS(DataPenjualan[[#This Row],[Harga Satuan]]&lt;5000000,"Terjangkau",AND(DataPenjualan[[#This Row],[Harga Satuan]]&gt;=5000000,DataPenjualan[[#This Row],[Harga Satuan]]&lt;=15000000),"Menengah",DataPenjualan[[#This Row],[Harga Satuan]]&gt;15000000,"Premium")</f>
        <v>Premium</v>
      </c>
      <c r="M22">
        <v>10</v>
      </c>
      <c r="N22" t="s">
        <v>6</v>
      </c>
      <c r="O22" t="str" cm="1">
        <f t="array" ref="O22">_xlfn.IFS(LEFT(DataPenjualan[[#This Row],[Kode Status Pengiriman]],3)="DLV","Terkirim",LEFT(DataPenjualan[[#This Row],[Kode Status Pengiriman]],3)="SHP","Dikirim",LEFT(DataPenjualan[[#This Row],[Kode Status Pengiriman]],3)="RTN","Return",LEFT(DataPenjualan[[#This Row],[Kode Status Pengiriman]],3)="CNL","Dibatalkan")</f>
        <v>Terkirim</v>
      </c>
      <c r="P22" s="3">
        <f>DataPenjualan[[#This Row],[Jumlah Beli]]*DataPenjualan[[#This Row],[Harga Satuan]]</f>
        <v>21000000</v>
      </c>
      <c r="Q22" s="2">
        <f>(DataPenjualan[[#This Row],[Diskon Persen]]/100)*DataPenjualan[[#This Row],[Harga Satuan]]</f>
        <v>2100000</v>
      </c>
      <c r="R22" s="2">
        <f>DataPenjualan[[#This Row],[Pendapatan Kotor]]-DataPenjualan[[#This Row],[Nilai Diskon]]</f>
        <v>18900000</v>
      </c>
    </row>
    <row r="23" spans="1:18" x14ac:dyDescent="0.35">
      <c r="A23" t="s">
        <v>73</v>
      </c>
      <c r="B23" s="1">
        <v>45334.646064814813</v>
      </c>
      <c r="C23" t="str">
        <f>TEXT(DataPenjualan[[#This Row],[Tanggal Transaksi]],"mmmm")</f>
        <v>February</v>
      </c>
      <c r="D23" s="1" t="str">
        <f>TEXT(DataPenjualan[[#This Row],[Tanggal Transaksi]],"m")</f>
        <v>2</v>
      </c>
      <c r="E23" t="s">
        <v>8</v>
      </c>
      <c r="F23" t="s">
        <v>3</v>
      </c>
      <c r="G23" t="s">
        <v>31</v>
      </c>
      <c r="H23" t="s">
        <v>9</v>
      </c>
      <c r="I23" t="s">
        <v>10</v>
      </c>
      <c r="J23">
        <v>1</v>
      </c>
      <c r="K23" s="2">
        <v>18500000</v>
      </c>
      <c r="L23" t="str" cm="1">
        <f t="array" ref="L23">_xlfn.IFS(DataPenjualan[[#This Row],[Harga Satuan]]&lt;5000000,"Terjangkau",AND(DataPenjualan[[#This Row],[Harga Satuan]]&gt;=5000000,DataPenjualan[[#This Row],[Harga Satuan]]&lt;=15000000),"Menengah",DataPenjualan[[#This Row],[Harga Satuan]]&gt;15000000,"Premium")</f>
        <v>Premium</v>
      </c>
      <c r="M23">
        <v>10</v>
      </c>
      <c r="N23" t="s">
        <v>6</v>
      </c>
      <c r="O23" t="str" cm="1">
        <f t="array" ref="O23">_xlfn.IFS(LEFT(DataPenjualan[[#This Row],[Kode Status Pengiriman]],3)="DLV","Terkirim",LEFT(DataPenjualan[[#This Row],[Kode Status Pengiriman]],3)="SHP","Dikirim",LEFT(DataPenjualan[[#This Row],[Kode Status Pengiriman]],3)="RTN","Return",LEFT(DataPenjualan[[#This Row],[Kode Status Pengiriman]],3)="CNL","Dibatalkan")</f>
        <v>Terkirim</v>
      </c>
      <c r="P23" s="3">
        <f>DataPenjualan[[#This Row],[Jumlah Beli]]*DataPenjualan[[#This Row],[Harga Satuan]]</f>
        <v>18500000</v>
      </c>
      <c r="Q23" s="2">
        <f>(DataPenjualan[[#This Row],[Diskon Persen]]/100)*DataPenjualan[[#This Row],[Harga Satuan]]</f>
        <v>1850000</v>
      </c>
      <c r="R23" s="2">
        <f>DataPenjualan[[#This Row],[Pendapatan Kotor]]-DataPenjualan[[#This Row],[Nilai Diskon]]</f>
        <v>16650000</v>
      </c>
    </row>
    <row r="24" spans="1:18" x14ac:dyDescent="0.35">
      <c r="A24" t="s">
        <v>74</v>
      </c>
      <c r="B24" s="1">
        <v>45334.833333333336</v>
      </c>
      <c r="C24" t="str">
        <f>TEXT(DataPenjualan[[#This Row],[Tanggal Transaksi]],"mmmm")</f>
        <v>February</v>
      </c>
      <c r="D24" s="1" t="str">
        <f>TEXT(DataPenjualan[[#This Row],[Tanggal Transaksi]],"m")</f>
        <v>2</v>
      </c>
      <c r="E24" t="s">
        <v>12</v>
      </c>
      <c r="F24" t="s">
        <v>13</v>
      </c>
      <c r="G24" t="s">
        <v>35</v>
      </c>
      <c r="H24" t="s">
        <v>20</v>
      </c>
      <c r="I24" t="s">
        <v>15</v>
      </c>
      <c r="J24">
        <v>1</v>
      </c>
      <c r="K24" s="2">
        <v>5500000</v>
      </c>
      <c r="L24" t="str" cm="1">
        <f t="array" ref="L24">_xlfn.IFS(DataPenjualan[[#This Row],[Harga Satuan]]&lt;5000000,"Terjangkau",AND(DataPenjualan[[#This Row],[Harga Satuan]]&gt;=5000000,DataPenjualan[[#This Row],[Harga Satuan]]&lt;=15000000),"Menengah",DataPenjualan[[#This Row],[Harga Satuan]]&gt;15000000,"Premium")</f>
        <v>Menengah</v>
      </c>
      <c r="M24">
        <v>0</v>
      </c>
      <c r="N24" t="s">
        <v>6</v>
      </c>
      <c r="O24" t="str" cm="1">
        <f t="array" ref="O24">_xlfn.IFS(LEFT(DataPenjualan[[#This Row],[Kode Status Pengiriman]],3)="DLV","Terkirim",LEFT(DataPenjualan[[#This Row],[Kode Status Pengiriman]],3)="SHP","Dikirim",LEFT(DataPenjualan[[#This Row],[Kode Status Pengiriman]],3)="RTN","Return",LEFT(DataPenjualan[[#This Row],[Kode Status Pengiriman]],3)="CNL","Dibatalkan")</f>
        <v>Terkirim</v>
      </c>
      <c r="P24" s="3">
        <f>DataPenjualan[[#This Row],[Jumlah Beli]]*DataPenjualan[[#This Row],[Harga Satuan]]</f>
        <v>5500000</v>
      </c>
      <c r="Q24" s="2">
        <f>(DataPenjualan[[#This Row],[Diskon Persen]]/100)*DataPenjualan[[#This Row],[Harga Satuan]]</f>
        <v>0</v>
      </c>
      <c r="R24" s="2">
        <f>DataPenjualan[[#This Row],[Pendapatan Kotor]]-DataPenjualan[[#This Row],[Nilai Diskon]]</f>
        <v>5500000</v>
      </c>
    </row>
    <row r="25" spans="1:18" x14ac:dyDescent="0.35">
      <c r="A25" t="s">
        <v>75</v>
      </c>
      <c r="B25" s="1">
        <v>45335.395833333336</v>
      </c>
      <c r="C25" t="str">
        <f>TEXT(DataPenjualan[[#This Row],[Tanggal Transaksi]],"mmmm")</f>
        <v>February</v>
      </c>
      <c r="D25" s="1" t="str">
        <f>TEXT(DataPenjualan[[#This Row],[Tanggal Transaksi]],"m")</f>
        <v>2</v>
      </c>
      <c r="E25" t="s">
        <v>17</v>
      </c>
      <c r="F25" t="s">
        <v>18</v>
      </c>
      <c r="G25" t="s">
        <v>38</v>
      </c>
      <c r="H25" t="s">
        <v>4</v>
      </c>
      <c r="I25" t="s">
        <v>5</v>
      </c>
      <c r="J25">
        <v>1</v>
      </c>
      <c r="K25" s="2">
        <v>32000000</v>
      </c>
      <c r="L25" t="str" cm="1">
        <f t="array" ref="L25">_xlfn.IFS(DataPenjualan[[#This Row],[Harga Satuan]]&lt;5000000,"Terjangkau",AND(DataPenjualan[[#This Row],[Harga Satuan]]&gt;=5000000,DataPenjualan[[#This Row],[Harga Satuan]]&lt;=15000000),"Menengah",DataPenjualan[[#This Row],[Harga Satuan]]&gt;15000000,"Premium")</f>
        <v>Premium</v>
      </c>
      <c r="M25">
        <v>15</v>
      </c>
      <c r="N25" t="s">
        <v>21</v>
      </c>
      <c r="O25" t="str" cm="1">
        <f t="array" ref="O25">_xlfn.IFS(LEFT(DataPenjualan[[#This Row],[Kode Status Pengiriman]],3)="DLV","Terkirim",LEFT(DataPenjualan[[#This Row],[Kode Status Pengiriman]],3)="SHP","Dikirim",LEFT(DataPenjualan[[#This Row],[Kode Status Pengiriman]],3)="RTN","Return",LEFT(DataPenjualan[[#This Row],[Kode Status Pengiriman]],3)="CNL","Dibatalkan")</f>
        <v>Dikirim</v>
      </c>
      <c r="P25" s="3">
        <f>DataPenjualan[[#This Row],[Jumlah Beli]]*DataPenjualan[[#This Row],[Harga Satuan]]</f>
        <v>32000000</v>
      </c>
      <c r="Q25" s="2">
        <f>(DataPenjualan[[#This Row],[Diskon Persen]]/100)*DataPenjualan[[#This Row],[Harga Satuan]]</f>
        <v>4800000</v>
      </c>
      <c r="R25" s="2">
        <f>DataPenjualan[[#This Row],[Pendapatan Kotor]]-DataPenjualan[[#This Row],[Nilai Diskon]]</f>
        <v>27200000</v>
      </c>
    </row>
    <row r="26" spans="1:18" x14ac:dyDescent="0.35">
      <c r="A26" t="s">
        <v>76</v>
      </c>
      <c r="B26" s="1">
        <v>45335.507291666669</v>
      </c>
      <c r="C26" t="str">
        <f>TEXT(DataPenjualan[[#This Row],[Tanggal Transaksi]],"mmmm")</f>
        <v>February</v>
      </c>
      <c r="D26" s="1" t="str">
        <f>TEXT(DataPenjualan[[#This Row],[Tanggal Transaksi]],"m")</f>
        <v>2</v>
      </c>
      <c r="E26" t="s">
        <v>23</v>
      </c>
      <c r="F26" t="s">
        <v>24</v>
      </c>
      <c r="G26" t="s">
        <v>42</v>
      </c>
      <c r="H26" t="s">
        <v>43</v>
      </c>
      <c r="I26" t="s">
        <v>10</v>
      </c>
      <c r="J26">
        <v>2</v>
      </c>
      <c r="K26" s="2">
        <v>7500000</v>
      </c>
      <c r="L26" t="str" cm="1">
        <f t="array" ref="L26">_xlfn.IFS(DataPenjualan[[#This Row],[Harga Satuan]]&lt;5000000,"Terjangkau",AND(DataPenjualan[[#This Row],[Harga Satuan]]&gt;=5000000,DataPenjualan[[#This Row],[Harga Satuan]]&lt;=15000000),"Menengah",DataPenjualan[[#This Row],[Harga Satuan]]&gt;15000000,"Premium")</f>
        <v>Menengah</v>
      </c>
      <c r="M26">
        <v>5</v>
      </c>
      <c r="N26" t="s">
        <v>6</v>
      </c>
      <c r="O26" t="str" cm="1">
        <f t="array" ref="O26">_xlfn.IFS(LEFT(DataPenjualan[[#This Row],[Kode Status Pengiriman]],3)="DLV","Terkirim",LEFT(DataPenjualan[[#This Row],[Kode Status Pengiriman]],3)="SHP","Dikirim",LEFT(DataPenjualan[[#This Row],[Kode Status Pengiriman]],3)="RTN","Return",LEFT(DataPenjualan[[#This Row],[Kode Status Pengiriman]],3)="CNL","Dibatalkan")</f>
        <v>Terkirim</v>
      </c>
      <c r="P26" s="3">
        <f>DataPenjualan[[#This Row],[Jumlah Beli]]*DataPenjualan[[#This Row],[Harga Satuan]]</f>
        <v>15000000</v>
      </c>
      <c r="Q26" s="2">
        <f>(DataPenjualan[[#This Row],[Diskon Persen]]/100)*DataPenjualan[[#This Row],[Harga Satuan]]</f>
        <v>375000</v>
      </c>
      <c r="R26" s="2">
        <f>DataPenjualan[[#This Row],[Pendapatan Kotor]]-DataPenjualan[[#This Row],[Nilai Diskon]]</f>
        <v>14625000</v>
      </c>
    </row>
    <row r="27" spans="1:18" x14ac:dyDescent="0.35">
      <c r="A27" t="s">
        <v>77</v>
      </c>
      <c r="B27" s="1">
        <v>45335.708506944444</v>
      </c>
      <c r="C27" t="str">
        <f>TEXT(DataPenjualan[[#This Row],[Tanggal Transaksi]],"mmmm")</f>
        <v>February</v>
      </c>
      <c r="D27" s="1" t="str">
        <f>TEXT(DataPenjualan[[#This Row],[Tanggal Transaksi]],"m")</f>
        <v>2</v>
      </c>
      <c r="E27" t="s">
        <v>27</v>
      </c>
      <c r="F27" t="s">
        <v>18</v>
      </c>
      <c r="G27" t="s">
        <v>46</v>
      </c>
      <c r="H27" t="s">
        <v>4</v>
      </c>
      <c r="I27" t="s">
        <v>5</v>
      </c>
      <c r="J27">
        <v>1</v>
      </c>
      <c r="K27" s="2">
        <v>23000000</v>
      </c>
      <c r="L27" t="str" cm="1">
        <f t="array" ref="L27">_xlfn.IFS(DataPenjualan[[#This Row],[Harga Satuan]]&lt;5000000,"Terjangkau",AND(DataPenjualan[[#This Row],[Harga Satuan]]&gt;=5000000,DataPenjualan[[#This Row],[Harga Satuan]]&lt;=15000000),"Menengah",DataPenjualan[[#This Row],[Harga Satuan]]&gt;15000000,"Premium")</f>
        <v>Premium</v>
      </c>
      <c r="M27">
        <v>10</v>
      </c>
      <c r="N27" t="s">
        <v>6</v>
      </c>
      <c r="O27" t="str" cm="1">
        <f t="array" ref="O27">_xlfn.IFS(LEFT(DataPenjualan[[#This Row],[Kode Status Pengiriman]],3)="DLV","Terkirim",LEFT(DataPenjualan[[#This Row],[Kode Status Pengiriman]],3)="SHP","Dikirim",LEFT(DataPenjualan[[#This Row],[Kode Status Pengiriman]],3)="RTN","Return",LEFT(DataPenjualan[[#This Row],[Kode Status Pengiriman]],3)="CNL","Dibatalkan")</f>
        <v>Terkirim</v>
      </c>
      <c r="P27" s="3">
        <f>DataPenjualan[[#This Row],[Jumlah Beli]]*DataPenjualan[[#This Row],[Harga Satuan]]</f>
        <v>23000000</v>
      </c>
      <c r="Q27" s="2">
        <f>(DataPenjualan[[#This Row],[Diskon Persen]]/100)*DataPenjualan[[#This Row],[Harga Satuan]]</f>
        <v>2300000</v>
      </c>
      <c r="R27" s="2">
        <f>DataPenjualan[[#This Row],[Pendapatan Kotor]]-DataPenjualan[[#This Row],[Nilai Diskon]]</f>
        <v>20700000</v>
      </c>
    </row>
    <row r="28" spans="1:18" x14ac:dyDescent="0.35">
      <c r="A28" t="s">
        <v>78</v>
      </c>
      <c r="B28" s="1">
        <v>45336.896412037036</v>
      </c>
      <c r="C28" t="str">
        <f>TEXT(DataPenjualan[[#This Row],[Tanggal Transaksi]],"mmmm")</f>
        <v>February</v>
      </c>
      <c r="D28" s="1" t="str">
        <f>TEXT(DataPenjualan[[#This Row],[Tanggal Transaksi]],"m")</f>
        <v>2</v>
      </c>
      <c r="E28" t="s">
        <v>30</v>
      </c>
      <c r="F28" t="s">
        <v>13</v>
      </c>
      <c r="G28" t="s">
        <v>56</v>
      </c>
      <c r="H28" t="s">
        <v>57</v>
      </c>
      <c r="I28" t="s">
        <v>15</v>
      </c>
      <c r="J28">
        <v>1</v>
      </c>
      <c r="K28" s="2">
        <v>2500000</v>
      </c>
      <c r="L28" t="str" cm="1">
        <f t="array" ref="L28">_xlfn.IFS(DataPenjualan[[#This Row],[Harga Satuan]]&lt;5000000,"Terjangkau",AND(DataPenjualan[[#This Row],[Harga Satuan]]&gt;=5000000,DataPenjualan[[#This Row],[Harga Satuan]]&lt;=15000000),"Menengah",DataPenjualan[[#This Row],[Harga Satuan]]&gt;15000000,"Premium")</f>
        <v>Terjangkau</v>
      </c>
      <c r="M28">
        <v>0</v>
      </c>
      <c r="N28" t="s">
        <v>6</v>
      </c>
      <c r="O28" t="str" cm="1">
        <f t="array" ref="O28">_xlfn.IFS(LEFT(DataPenjualan[[#This Row],[Kode Status Pengiriman]],3)="DLV","Terkirim",LEFT(DataPenjualan[[#This Row],[Kode Status Pengiriman]],3)="SHP","Dikirim",LEFT(DataPenjualan[[#This Row],[Kode Status Pengiriman]],3)="RTN","Return",LEFT(DataPenjualan[[#This Row],[Kode Status Pengiriman]],3)="CNL","Dibatalkan")</f>
        <v>Terkirim</v>
      </c>
      <c r="P28" s="3">
        <f>DataPenjualan[[#This Row],[Jumlah Beli]]*DataPenjualan[[#This Row],[Harga Satuan]]</f>
        <v>2500000</v>
      </c>
      <c r="Q28" s="2">
        <f>(DataPenjualan[[#This Row],[Diskon Persen]]/100)*DataPenjualan[[#This Row],[Harga Satuan]]</f>
        <v>0</v>
      </c>
      <c r="R28" s="2">
        <f>DataPenjualan[[#This Row],[Pendapatan Kotor]]-DataPenjualan[[#This Row],[Nilai Diskon]]</f>
        <v>2500000</v>
      </c>
    </row>
    <row r="29" spans="1:18" x14ac:dyDescent="0.35">
      <c r="A29" t="s">
        <v>79</v>
      </c>
      <c r="B29" s="1">
        <v>45336.583854166667</v>
      </c>
      <c r="C29" t="str">
        <f>TEXT(DataPenjualan[[#This Row],[Tanggal Transaksi]],"mmmm")</f>
        <v>February</v>
      </c>
      <c r="D29" s="1" t="str">
        <f>TEXT(DataPenjualan[[#This Row],[Tanggal Transaksi]],"m")</f>
        <v>2</v>
      </c>
      <c r="E29" t="s">
        <v>33</v>
      </c>
      <c r="F29" t="s">
        <v>34</v>
      </c>
      <c r="G29" t="s">
        <v>60</v>
      </c>
      <c r="H29" t="s">
        <v>20</v>
      </c>
      <c r="I29" t="s">
        <v>10</v>
      </c>
      <c r="J29">
        <v>1</v>
      </c>
      <c r="K29" s="2">
        <v>28000000</v>
      </c>
      <c r="L29" t="str" cm="1">
        <f t="array" ref="L29">_xlfn.IFS(DataPenjualan[[#This Row],[Harga Satuan]]&lt;5000000,"Terjangkau",AND(DataPenjualan[[#This Row],[Harga Satuan]]&gt;=5000000,DataPenjualan[[#This Row],[Harga Satuan]]&lt;=15000000),"Menengah",DataPenjualan[[#This Row],[Harga Satuan]]&gt;15000000,"Premium")</f>
        <v>Premium</v>
      </c>
      <c r="M29">
        <v>15</v>
      </c>
      <c r="N29" t="s">
        <v>21</v>
      </c>
      <c r="O29" t="str" cm="1">
        <f t="array" ref="O29">_xlfn.IFS(LEFT(DataPenjualan[[#This Row],[Kode Status Pengiriman]],3)="DLV","Terkirim",LEFT(DataPenjualan[[#This Row],[Kode Status Pengiriman]],3)="SHP","Dikirim",LEFT(DataPenjualan[[#This Row],[Kode Status Pengiriman]],3)="RTN","Return",LEFT(DataPenjualan[[#This Row],[Kode Status Pengiriman]],3)="CNL","Dibatalkan")</f>
        <v>Dikirim</v>
      </c>
      <c r="P29" s="3">
        <f>DataPenjualan[[#This Row],[Jumlah Beli]]*DataPenjualan[[#This Row],[Harga Satuan]]</f>
        <v>28000000</v>
      </c>
      <c r="Q29" s="2">
        <f>(DataPenjualan[[#This Row],[Diskon Persen]]/100)*DataPenjualan[[#This Row],[Harga Satuan]]</f>
        <v>4200000</v>
      </c>
      <c r="R29" s="2">
        <f>DataPenjualan[[#This Row],[Pendapatan Kotor]]-DataPenjualan[[#This Row],[Nilai Diskon]]</f>
        <v>23800000</v>
      </c>
    </row>
    <row r="30" spans="1:18" x14ac:dyDescent="0.35">
      <c r="A30" t="s">
        <v>80</v>
      </c>
      <c r="B30" s="1">
        <v>45336.458333333336</v>
      </c>
      <c r="C30" t="str">
        <f>TEXT(DataPenjualan[[#This Row],[Tanggal Transaksi]],"mmmm")</f>
        <v>February</v>
      </c>
      <c r="D30" s="1" t="str">
        <f>TEXT(DataPenjualan[[#This Row],[Tanggal Transaksi]],"m")</f>
        <v>2</v>
      </c>
      <c r="E30" t="s">
        <v>37</v>
      </c>
      <c r="F30" t="s">
        <v>24</v>
      </c>
      <c r="G30" t="s">
        <v>63</v>
      </c>
      <c r="H30" t="s">
        <v>4</v>
      </c>
      <c r="I30" t="s">
        <v>5</v>
      </c>
      <c r="J30">
        <v>1</v>
      </c>
      <c r="K30" s="2">
        <v>1800000</v>
      </c>
      <c r="L30" t="str" cm="1">
        <f t="array" ref="L30">_xlfn.IFS(DataPenjualan[[#This Row],[Harga Satuan]]&lt;5000000,"Terjangkau",AND(DataPenjualan[[#This Row],[Harga Satuan]]&gt;=5000000,DataPenjualan[[#This Row],[Harga Satuan]]&lt;=15000000),"Menengah",DataPenjualan[[#This Row],[Harga Satuan]]&gt;15000000,"Premium")</f>
        <v>Terjangkau</v>
      </c>
      <c r="M30">
        <v>5</v>
      </c>
      <c r="N30" t="s">
        <v>6</v>
      </c>
      <c r="O30" t="str" cm="1">
        <f t="array" ref="O30">_xlfn.IFS(LEFT(DataPenjualan[[#This Row],[Kode Status Pengiriman]],3)="DLV","Terkirim",LEFT(DataPenjualan[[#This Row],[Kode Status Pengiriman]],3)="SHP","Dikirim",LEFT(DataPenjualan[[#This Row],[Kode Status Pengiriman]],3)="RTN","Return",LEFT(DataPenjualan[[#This Row],[Kode Status Pengiriman]],3)="CNL","Dibatalkan")</f>
        <v>Terkirim</v>
      </c>
      <c r="P30" s="3">
        <f>DataPenjualan[[#This Row],[Jumlah Beli]]*DataPenjualan[[#This Row],[Harga Satuan]]</f>
        <v>1800000</v>
      </c>
      <c r="Q30" s="2">
        <f>(DataPenjualan[[#This Row],[Diskon Persen]]/100)*DataPenjualan[[#This Row],[Harga Satuan]]</f>
        <v>90000</v>
      </c>
      <c r="R30" s="2">
        <f>DataPenjualan[[#This Row],[Pendapatan Kotor]]-DataPenjualan[[#This Row],[Nilai Diskon]]</f>
        <v>1710000</v>
      </c>
    </row>
    <row r="31" spans="1:18" x14ac:dyDescent="0.35">
      <c r="A31" t="s">
        <v>81</v>
      </c>
      <c r="B31" s="1">
        <v>45337.771180555559</v>
      </c>
      <c r="C31" t="str">
        <f>TEXT(DataPenjualan[[#This Row],[Tanggal Transaksi]],"mmmm")</f>
        <v>February</v>
      </c>
      <c r="D31" s="1" t="str">
        <f>TEXT(DataPenjualan[[#This Row],[Tanggal Transaksi]],"m")</f>
        <v>2</v>
      </c>
      <c r="E31" t="s">
        <v>41</v>
      </c>
      <c r="F31" t="s">
        <v>3</v>
      </c>
      <c r="G31" t="s">
        <v>66</v>
      </c>
      <c r="H31" t="s">
        <v>9</v>
      </c>
      <c r="I31" t="s">
        <v>10</v>
      </c>
      <c r="J31">
        <v>1</v>
      </c>
      <c r="K31" s="2">
        <v>15000000</v>
      </c>
      <c r="L31" t="str" cm="1">
        <f t="array" ref="L31">_xlfn.IFS(DataPenjualan[[#This Row],[Harga Satuan]]&lt;5000000,"Terjangkau",AND(DataPenjualan[[#This Row],[Harga Satuan]]&gt;=5000000,DataPenjualan[[#This Row],[Harga Satuan]]&lt;=15000000),"Menengah",DataPenjualan[[#This Row],[Harga Satuan]]&gt;15000000,"Premium")</f>
        <v>Menengah</v>
      </c>
      <c r="M31">
        <v>10</v>
      </c>
      <c r="N31" t="s">
        <v>39</v>
      </c>
      <c r="O31" t="str" cm="1">
        <f t="array" ref="O31">_xlfn.IFS(LEFT(DataPenjualan[[#This Row],[Kode Status Pengiriman]],3)="DLV","Terkirim",LEFT(DataPenjualan[[#This Row],[Kode Status Pengiriman]],3)="SHP","Dikirim",LEFT(DataPenjualan[[#This Row],[Kode Status Pengiriman]],3)="RTN","Return",LEFT(DataPenjualan[[#This Row],[Kode Status Pengiriman]],3)="CNL","Dibatalkan")</f>
        <v>Return</v>
      </c>
      <c r="P31" s="3">
        <f>DataPenjualan[[#This Row],[Jumlah Beli]]*DataPenjualan[[#This Row],[Harga Satuan]]</f>
        <v>15000000</v>
      </c>
      <c r="Q31" s="2">
        <f>(DataPenjualan[[#This Row],[Diskon Persen]]/100)*DataPenjualan[[#This Row],[Harga Satuan]]</f>
        <v>1500000</v>
      </c>
      <c r="R31" s="2">
        <f>DataPenjualan[[#This Row],[Pendapatan Kotor]]-DataPenjualan[[#This Row],[Nilai Diskon]]</f>
        <v>13500000</v>
      </c>
    </row>
    <row r="32" spans="1:18" x14ac:dyDescent="0.35">
      <c r="A32" t="s">
        <v>82</v>
      </c>
      <c r="B32" s="1">
        <v>45337.54178240741</v>
      </c>
      <c r="C32" t="str">
        <f>TEXT(DataPenjualan[[#This Row],[Tanggal Transaksi]],"mmmm")</f>
        <v>February</v>
      </c>
      <c r="D32" s="1" t="str">
        <f>TEXT(DataPenjualan[[#This Row],[Tanggal Transaksi]],"m")</f>
        <v>2</v>
      </c>
      <c r="E32" t="s">
        <v>45</v>
      </c>
      <c r="F32" t="s">
        <v>13</v>
      </c>
      <c r="G32" t="s">
        <v>69</v>
      </c>
      <c r="H32" t="s">
        <v>4</v>
      </c>
      <c r="I32" t="s">
        <v>15</v>
      </c>
      <c r="J32">
        <v>1</v>
      </c>
      <c r="K32" s="2">
        <v>4000000</v>
      </c>
      <c r="L32" t="str" cm="1">
        <f t="array" ref="L32">_xlfn.IFS(DataPenjualan[[#This Row],[Harga Satuan]]&lt;5000000,"Terjangkau",AND(DataPenjualan[[#This Row],[Harga Satuan]]&gt;=5000000,DataPenjualan[[#This Row],[Harga Satuan]]&lt;=15000000),"Menengah",DataPenjualan[[#This Row],[Harga Satuan]]&gt;15000000,"Premium")</f>
        <v>Terjangkau</v>
      </c>
      <c r="M32">
        <v>0</v>
      </c>
      <c r="N32" t="s">
        <v>6</v>
      </c>
      <c r="O32" t="str" cm="1">
        <f t="array" ref="O32">_xlfn.IFS(LEFT(DataPenjualan[[#This Row],[Kode Status Pengiriman]],3)="DLV","Terkirim",LEFT(DataPenjualan[[#This Row],[Kode Status Pengiriman]],3)="SHP","Dikirim",LEFT(DataPenjualan[[#This Row],[Kode Status Pengiriman]],3)="RTN","Return",LEFT(DataPenjualan[[#This Row],[Kode Status Pengiriman]],3)="CNL","Dibatalkan")</f>
        <v>Terkirim</v>
      </c>
      <c r="P32" s="3">
        <f>DataPenjualan[[#This Row],[Jumlah Beli]]*DataPenjualan[[#This Row],[Harga Satuan]]</f>
        <v>4000000</v>
      </c>
      <c r="Q32" s="2">
        <f>(DataPenjualan[[#This Row],[Diskon Persen]]/100)*DataPenjualan[[#This Row],[Harga Satuan]]</f>
        <v>0</v>
      </c>
      <c r="R32" s="2">
        <f>DataPenjualan[[#This Row],[Pendapatan Kotor]]-DataPenjualan[[#This Row],[Nilai Diskon]]</f>
        <v>4000000</v>
      </c>
    </row>
    <row r="33" spans="1:18" x14ac:dyDescent="0.35">
      <c r="A33" t="s">
        <v>83</v>
      </c>
      <c r="B33" s="1">
        <v>45337.666666666664</v>
      </c>
      <c r="C33" t="str">
        <f>TEXT(DataPenjualan[[#This Row],[Tanggal Transaksi]],"mmmm")</f>
        <v>February</v>
      </c>
      <c r="D33" s="1" t="str">
        <f>TEXT(DataPenjualan[[#This Row],[Tanggal Transaksi]],"m")</f>
        <v>2</v>
      </c>
      <c r="E33" t="s">
        <v>48</v>
      </c>
      <c r="F33" t="s">
        <v>18</v>
      </c>
      <c r="G33" t="s">
        <v>752</v>
      </c>
      <c r="H33" t="s">
        <v>9</v>
      </c>
      <c r="I33" t="s">
        <v>5</v>
      </c>
      <c r="J33">
        <v>1</v>
      </c>
      <c r="K33" s="2">
        <v>29500000</v>
      </c>
      <c r="L33" t="str" cm="1">
        <f t="array" ref="L33">_xlfn.IFS(DataPenjualan[[#This Row],[Harga Satuan]]&lt;5000000,"Terjangkau",AND(DataPenjualan[[#This Row],[Harga Satuan]]&gt;=5000000,DataPenjualan[[#This Row],[Harga Satuan]]&lt;=15000000),"Menengah",DataPenjualan[[#This Row],[Harga Satuan]]&gt;15000000,"Premium")</f>
        <v>Premium</v>
      </c>
      <c r="M33">
        <v>15</v>
      </c>
      <c r="N33" t="s">
        <v>6</v>
      </c>
      <c r="O33" t="str" cm="1">
        <f t="array" ref="O33">_xlfn.IFS(LEFT(DataPenjualan[[#This Row],[Kode Status Pengiriman]],3)="DLV","Terkirim",LEFT(DataPenjualan[[#This Row],[Kode Status Pengiriman]],3)="SHP","Dikirim",LEFT(DataPenjualan[[#This Row],[Kode Status Pengiriman]],3)="RTN","Return",LEFT(DataPenjualan[[#This Row],[Kode Status Pengiriman]],3)="CNL","Dibatalkan")</f>
        <v>Terkirim</v>
      </c>
      <c r="P33" s="3">
        <f>DataPenjualan[[#This Row],[Jumlah Beli]]*DataPenjualan[[#This Row],[Harga Satuan]]</f>
        <v>29500000</v>
      </c>
      <c r="Q33" s="2">
        <f>(DataPenjualan[[#This Row],[Diskon Persen]]/100)*DataPenjualan[[#This Row],[Harga Satuan]]</f>
        <v>4425000</v>
      </c>
      <c r="R33" s="2">
        <f>DataPenjualan[[#This Row],[Pendapatan Kotor]]-DataPenjualan[[#This Row],[Nilai Diskon]]</f>
        <v>25075000</v>
      </c>
    </row>
    <row r="34" spans="1:18" x14ac:dyDescent="0.35">
      <c r="A34" t="s">
        <v>84</v>
      </c>
      <c r="B34" s="1">
        <v>45338.764120370368</v>
      </c>
      <c r="C34" t="str">
        <f>TEXT(DataPenjualan[[#This Row],[Tanggal Transaksi]],"mmmm")</f>
        <v>February</v>
      </c>
      <c r="D34" s="1" t="str">
        <f>TEXT(DataPenjualan[[#This Row],[Tanggal Transaksi]],"m")</f>
        <v>2</v>
      </c>
      <c r="E34" t="s">
        <v>51</v>
      </c>
      <c r="F34" t="s">
        <v>24</v>
      </c>
      <c r="G34" t="s">
        <v>28</v>
      </c>
      <c r="H34" t="s">
        <v>4</v>
      </c>
      <c r="I34" t="s">
        <v>10</v>
      </c>
      <c r="J34">
        <v>1</v>
      </c>
      <c r="K34" s="2">
        <v>500000</v>
      </c>
      <c r="L34" t="str" cm="1">
        <f t="array" ref="L34">_xlfn.IFS(DataPenjualan[[#This Row],[Harga Satuan]]&lt;5000000,"Terjangkau",AND(DataPenjualan[[#This Row],[Harga Satuan]]&gt;=5000000,DataPenjualan[[#This Row],[Harga Satuan]]&lt;=15000000),"Menengah",DataPenjualan[[#This Row],[Harga Satuan]]&gt;15000000,"Premium")</f>
        <v>Terjangkau</v>
      </c>
      <c r="M34">
        <v>5</v>
      </c>
      <c r="N34" t="s">
        <v>6</v>
      </c>
      <c r="O34" t="str" cm="1">
        <f t="array" ref="O34">_xlfn.IFS(LEFT(DataPenjualan[[#This Row],[Kode Status Pengiriman]],3)="DLV","Terkirim",LEFT(DataPenjualan[[#This Row],[Kode Status Pengiriman]],3)="SHP","Dikirim",LEFT(DataPenjualan[[#This Row],[Kode Status Pengiriman]],3)="RTN","Return",LEFT(DataPenjualan[[#This Row],[Kode Status Pengiriman]],3)="CNL","Dibatalkan")</f>
        <v>Terkirim</v>
      </c>
      <c r="P34" s="3">
        <f>DataPenjualan[[#This Row],[Jumlah Beli]]*DataPenjualan[[#This Row],[Harga Satuan]]</f>
        <v>500000</v>
      </c>
      <c r="Q34" s="2">
        <f>(DataPenjualan[[#This Row],[Diskon Persen]]/100)*DataPenjualan[[#This Row],[Harga Satuan]]</f>
        <v>25000</v>
      </c>
      <c r="R34" s="2">
        <f>DataPenjualan[[#This Row],[Pendapatan Kotor]]-DataPenjualan[[#This Row],[Nilai Diskon]]</f>
        <v>475000</v>
      </c>
    </row>
    <row r="35" spans="1:18" x14ac:dyDescent="0.35">
      <c r="A35" t="s">
        <v>85</v>
      </c>
      <c r="B35" s="1">
        <v>45338.864583333336</v>
      </c>
      <c r="C35" t="str">
        <f>TEXT(DataPenjualan[[#This Row],[Tanggal Transaksi]],"mmmm")</f>
        <v>February</v>
      </c>
      <c r="D35" s="1" t="str">
        <f>TEXT(DataPenjualan[[#This Row],[Tanggal Transaksi]],"m")</f>
        <v>2</v>
      </c>
      <c r="E35" t="s">
        <v>53</v>
      </c>
      <c r="F35" t="s">
        <v>34</v>
      </c>
      <c r="G35" t="s">
        <v>14</v>
      </c>
      <c r="H35" t="s">
        <v>4</v>
      </c>
      <c r="I35" t="s">
        <v>5</v>
      </c>
      <c r="J35">
        <v>1</v>
      </c>
      <c r="K35" s="2">
        <v>9500000</v>
      </c>
      <c r="L35" t="str" cm="1">
        <f t="array" ref="L35">_xlfn.IFS(DataPenjualan[[#This Row],[Harga Satuan]]&lt;5000000,"Terjangkau",AND(DataPenjualan[[#This Row],[Harga Satuan]]&gt;=5000000,DataPenjualan[[#This Row],[Harga Satuan]]&lt;=15000000),"Menengah",DataPenjualan[[#This Row],[Harga Satuan]]&gt;15000000,"Premium")</f>
        <v>Menengah</v>
      </c>
      <c r="M35">
        <v>10</v>
      </c>
      <c r="N35" t="s">
        <v>49</v>
      </c>
      <c r="O35" t="str" cm="1">
        <f t="array" ref="O35">_xlfn.IFS(LEFT(DataPenjualan[[#This Row],[Kode Status Pengiriman]],3)="DLV","Terkirim",LEFT(DataPenjualan[[#This Row],[Kode Status Pengiriman]],3)="SHP","Dikirim",LEFT(DataPenjualan[[#This Row],[Kode Status Pengiriman]],3)="RTN","Return",LEFT(DataPenjualan[[#This Row],[Kode Status Pengiriman]],3)="CNL","Dibatalkan")</f>
        <v>Dibatalkan</v>
      </c>
      <c r="P35" s="3">
        <f>DataPenjualan[[#This Row],[Jumlah Beli]]*DataPenjualan[[#This Row],[Harga Satuan]]</f>
        <v>9500000</v>
      </c>
      <c r="Q35" s="2">
        <f>(DataPenjualan[[#This Row],[Diskon Persen]]/100)*DataPenjualan[[#This Row],[Harga Satuan]]</f>
        <v>950000</v>
      </c>
      <c r="R35" s="2">
        <f>DataPenjualan[[#This Row],[Pendapatan Kotor]]-DataPenjualan[[#This Row],[Nilai Diskon]]</f>
        <v>8550000</v>
      </c>
    </row>
    <row r="36" spans="1:18" x14ac:dyDescent="0.35">
      <c r="A36" t="s">
        <v>86</v>
      </c>
      <c r="B36" s="1">
        <v>45338.604629629626</v>
      </c>
      <c r="C36" t="str">
        <f>TEXT(DataPenjualan[[#This Row],[Tanggal Transaksi]],"mmmm")</f>
        <v>February</v>
      </c>
      <c r="D36" s="1" t="str">
        <f>TEXT(DataPenjualan[[#This Row],[Tanggal Transaksi]],"m")</f>
        <v>2</v>
      </c>
      <c r="E36" t="s">
        <v>55</v>
      </c>
      <c r="F36" t="s">
        <v>3</v>
      </c>
      <c r="G36" t="s">
        <v>19</v>
      </c>
      <c r="H36" t="s">
        <v>20</v>
      </c>
      <c r="I36" t="s">
        <v>15</v>
      </c>
      <c r="J36">
        <v>1</v>
      </c>
      <c r="K36" s="2">
        <v>12000000</v>
      </c>
      <c r="L36" t="str" cm="1">
        <f t="array" ref="L36">_xlfn.IFS(DataPenjualan[[#This Row],[Harga Satuan]]&lt;5000000,"Terjangkau",AND(DataPenjualan[[#This Row],[Harga Satuan]]&gt;=5000000,DataPenjualan[[#This Row],[Harga Satuan]]&lt;=15000000),"Menengah",DataPenjualan[[#This Row],[Harga Satuan]]&gt;15000000,"Premium")</f>
        <v>Menengah</v>
      </c>
      <c r="M36">
        <v>0</v>
      </c>
      <c r="N36" t="s">
        <v>6</v>
      </c>
      <c r="O36" t="str" cm="1">
        <f t="array" ref="O36">_xlfn.IFS(LEFT(DataPenjualan[[#This Row],[Kode Status Pengiriman]],3)="DLV","Terkirim",LEFT(DataPenjualan[[#This Row],[Kode Status Pengiriman]],3)="SHP","Dikirim",LEFT(DataPenjualan[[#This Row],[Kode Status Pengiriman]],3)="RTN","Return",LEFT(DataPenjualan[[#This Row],[Kode Status Pengiriman]],3)="CNL","Dibatalkan")</f>
        <v>Terkirim</v>
      </c>
      <c r="P36" s="3">
        <f>DataPenjualan[[#This Row],[Jumlah Beli]]*DataPenjualan[[#This Row],[Harga Satuan]]</f>
        <v>12000000</v>
      </c>
      <c r="Q36" s="2">
        <f>(DataPenjualan[[#This Row],[Diskon Persen]]/100)*DataPenjualan[[#This Row],[Harga Satuan]]</f>
        <v>0</v>
      </c>
      <c r="R36" s="2">
        <f>DataPenjualan[[#This Row],[Pendapatan Kotor]]-DataPenjualan[[#This Row],[Nilai Diskon]]</f>
        <v>12000000</v>
      </c>
    </row>
    <row r="37" spans="1:18" x14ac:dyDescent="0.35">
      <c r="A37" t="s">
        <v>87</v>
      </c>
      <c r="B37" s="1">
        <v>45339.493171296293</v>
      </c>
      <c r="C37" t="str">
        <f>TEXT(DataPenjualan[[#This Row],[Tanggal Transaksi]],"mmmm")</f>
        <v>February</v>
      </c>
      <c r="D37" s="1" t="str">
        <f>TEXT(DataPenjualan[[#This Row],[Tanggal Transaksi]],"m")</f>
        <v>2</v>
      </c>
      <c r="E37" t="s">
        <v>59</v>
      </c>
      <c r="F37" t="s">
        <v>18</v>
      </c>
      <c r="G37" t="s">
        <v>38</v>
      </c>
      <c r="H37" t="s">
        <v>4</v>
      </c>
      <c r="I37" t="s">
        <v>10</v>
      </c>
      <c r="J37">
        <v>1</v>
      </c>
      <c r="K37" s="2">
        <v>35000000</v>
      </c>
      <c r="L37" t="str" cm="1">
        <f t="array" ref="L37">_xlfn.IFS(DataPenjualan[[#This Row],[Harga Satuan]]&lt;5000000,"Terjangkau",AND(DataPenjualan[[#This Row],[Harga Satuan]]&gt;=5000000,DataPenjualan[[#This Row],[Harga Satuan]]&lt;=15000000),"Menengah",DataPenjualan[[#This Row],[Harga Satuan]]&gt;15000000,"Premium")</f>
        <v>Premium</v>
      </c>
      <c r="M37">
        <v>15</v>
      </c>
      <c r="N37" t="s">
        <v>21</v>
      </c>
      <c r="O37" t="str" cm="1">
        <f t="array" ref="O37">_xlfn.IFS(LEFT(DataPenjualan[[#This Row],[Kode Status Pengiriman]],3)="DLV","Terkirim",LEFT(DataPenjualan[[#This Row],[Kode Status Pengiriman]],3)="SHP","Dikirim",LEFT(DataPenjualan[[#This Row],[Kode Status Pengiriman]],3)="RTN","Return",LEFT(DataPenjualan[[#This Row],[Kode Status Pengiriman]],3)="CNL","Dibatalkan")</f>
        <v>Dikirim</v>
      </c>
      <c r="P37" s="3">
        <f>DataPenjualan[[#This Row],[Jumlah Beli]]*DataPenjualan[[#This Row],[Harga Satuan]]</f>
        <v>35000000</v>
      </c>
      <c r="Q37" s="2">
        <f>(DataPenjualan[[#This Row],[Diskon Persen]]/100)*DataPenjualan[[#This Row],[Harga Satuan]]</f>
        <v>5250000</v>
      </c>
      <c r="R37" s="2">
        <f>DataPenjualan[[#This Row],[Pendapatan Kotor]]-DataPenjualan[[#This Row],[Nilai Diskon]]</f>
        <v>29750000</v>
      </c>
    </row>
    <row r="38" spans="1:18" x14ac:dyDescent="0.35">
      <c r="A38" t="s">
        <v>88</v>
      </c>
      <c r="B38" s="1">
        <v>45339.385416666664</v>
      </c>
      <c r="C38" t="str">
        <f>TEXT(DataPenjualan[[#This Row],[Tanggal Transaksi]],"mmmm")</f>
        <v>February</v>
      </c>
      <c r="D38" s="1" t="str">
        <f>TEXT(DataPenjualan[[#This Row],[Tanggal Transaksi]],"m")</f>
        <v>2</v>
      </c>
      <c r="E38" t="s">
        <v>62</v>
      </c>
      <c r="F38" t="s">
        <v>13</v>
      </c>
      <c r="G38" t="s">
        <v>753</v>
      </c>
      <c r="H38" t="s">
        <v>25</v>
      </c>
      <c r="I38" t="s">
        <v>5</v>
      </c>
      <c r="J38">
        <v>1</v>
      </c>
      <c r="K38" s="2">
        <v>6200000</v>
      </c>
      <c r="L38" t="str" cm="1">
        <f t="array" ref="L38">_xlfn.IFS(DataPenjualan[[#This Row],[Harga Satuan]]&lt;5000000,"Terjangkau",AND(DataPenjualan[[#This Row],[Harga Satuan]]&gt;=5000000,DataPenjualan[[#This Row],[Harga Satuan]]&lt;=15000000),"Menengah",DataPenjualan[[#This Row],[Harga Satuan]]&gt;15000000,"Premium")</f>
        <v>Menengah</v>
      </c>
      <c r="M38">
        <v>5</v>
      </c>
      <c r="N38" t="s">
        <v>6</v>
      </c>
      <c r="O38" t="str" cm="1">
        <f t="array" ref="O38">_xlfn.IFS(LEFT(DataPenjualan[[#This Row],[Kode Status Pengiriman]],3)="DLV","Terkirim",LEFT(DataPenjualan[[#This Row],[Kode Status Pengiriman]],3)="SHP","Dikirim",LEFT(DataPenjualan[[#This Row],[Kode Status Pengiriman]],3)="RTN","Return",LEFT(DataPenjualan[[#This Row],[Kode Status Pengiriman]],3)="CNL","Dibatalkan")</f>
        <v>Terkirim</v>
      </c>
      <c r="P38" s="3">
        <f>DataPenjualan[[#This Row],[Jumlah Beli]]*DataPenjualan[[#This Row],[Harga Satuan]]</f>
        <v>6200000</v>
      </c>
      <c r="Q38" s="2">
        <f>(DataPenjualan[[#This Row],[Diskon Persen]]/100)*DataPenjualan[[#This Row],[Harga Satuan]]</f>
        <v>310000</v>
      </c>
      <c r="R38" s="2">
        <f>DataPenjualan[[#This Row],[Pendapatan Kotor]]-DataPenjualan[[#This Row],[Nilai Diskon]]</f>
        <v>5890000</v>
      </c>
    </row>
    <row r="39" spans="1:18" x14ac:dyDescent="0.35">
      <c r="A39" t="s">
        <v>89</v>
      </c>
      <c r="B39" s="1">
        <v>45339.4375</v>
      </c>
      <c r="C39" t="str">
        <f>TEXT(DataPenjualan[[#This Row],[Tanggal Transaksi]],"mmmm")</f>
        <v>February</v>
      </c>
      <c r="D39" s="1" t="str">
        <f>TEXT(DataPenjualan[[#This Row],[Tanggal Transaksi]],"m")</f>
        <v>2</v>
      </c>
      <c r="E39" t="s">
        <v>65</v>
      </c>
      <c r="F39" t="s">
        <v>18</v>
      </c>
      <c r="G39" t="s">
        <v>31</v>
      </c>
      <c r="H39" t="s">
        <v>9</v>
      </c>
      <c r="I39" t="s">
        <v>10</v>
      </c>
      <c r="J39">
        <v>1</v>
      </c>
      <c r="K39" s="2">
        <v>26000000</v>
      </c>
      <c r="L39" t="str" cm="1">
        <f t="array" ref="L39">_xlfn.IFS(DataPenjualan[[#This Row],[Harga Satuan]]&lt;5000000,"Terjangkau",AND(DataPenjualan[[#This Row],[Harga Satuan]]&gt;=5000000,DataPenjualan[[#This Row],[Harga Satuan]]&lt;=15000000),"Menengah",DataPenjualan[[#This Row],[Harga Satuan]]&gt;15000000,"Premium")</f>
        <v>Premium</v>
      </c>
      <c r="M39">
        <v>10</v>
      </c>
      <c r="N39" t="s">
        <v>6</v>
      </c>
      <c r="O39" t="str" cm="1">
        <f t="array" ref="O39">_xlfn.IFS(LEFT(DataPenjualan[[#This Row],[Kode Status Pengiriman]],3)="DLV","Terkirim",LEFT(DataPenjualan[[#This Row],[Kode Status Pengiriman]],3)="SHP","Dikirim",LEFT(DataPenjualan[[#This Row],[Kode Status Pengiriman]],3)="RTN","Return",LEFT(DataPenjualan[[#This Row],[Kode Status Pengiriman]],3)="CNL","Dibatalkan")</f>
        <v>Terkirim</v>
      </c>
      <c r="P39" s="3">
        <f>DataPenjualan[[#This Row],[Jumlah Beli]]*DataPenjualan[[#This Row],[Harga Satuan]]</f>
        <v>26000000</v>
      </c>
      <c r="Q39" s="2">
        <f>(DataPenjualan[[#This Row],[Diskon Persen]]/100)*DataPenjualan[[#This Row],[Harga Satuan]]</f>
        <v>2600000</v>
      </c>
      <c r="R39" s="2">
        <f>DataPenjualan[[#This Row],[Pendapatan Kotor]]-DataPenjualan[[#This Row],[Nilai Diskon]]</f>
        <v>23400000</v>
      </c>
    </row>
    <row r="40" spans="1:18" x14ac:dyDescent="0.35">
      <c r="A40" t="s">
        <v>90</v>
      </c>
      <c r="B40" s="1">
        <v>45340.708333333336</v>
      </c>
      <c r="C40" t="str">
        <f>TEXT(DataPenjualan[[#This Row],[Tanggal Transaksi]],"mmmm")</f>
        <v>February</v>
      </c>
      <c r="D40" s="1" t="str">
        <f>TEXT(DataPenjualan[[#This Row],[Tanggal Transaksi]],"m")</f>
        <v>2</v>
      </c>
      <c r="E40" t="s">
        <v>68</v>
      </c>
      <c r="F40" t="s">
        <v>24</v>
      </c>
      <c r="G40" t="s">
        <v>35</v>
      </c>
      <c r="H40" t="s">
        <v>20</v>
      </c>
      <c r="I40" t="s">
        <v>15</v>
      </c>
      <c r="J40">
        <v>2</v>
      </c>
      <c r="K40" s="2">
        <v>5000000</v>
      </c>
      <c r="L40" t="str" cm="1">
        <f t="array" ref="L40">_xlfn.IFS(DataPenjualan[[#This Row],[Harga Satuan]]&lt;5000000,"Terjangkau",AND(DataPenjualan[[#This Row],[Harga Satuan]]&gt;=5000000,DataPenjualan[[#This Row],[Harga Satuan]]&lt;=15000000),"Menengah",DataPenjualan[[#This Row],[Harga Satuan]]&gt;15000000,"Premium")</f>
        <v>Menengah</v>
      </c>
      <c r="M40">
        <v>0</v>
      </c>
      <c r="N40" t="s">
        <v>6</v>
      </c>
      <c r="O40" t="str" cm="1">
        <f t="array" ref="O40">_xlfn.IFS(LEFT(DataPenjualan[[#This Row],[Kode Status Pengiriman]],3)="DLV","Terkirim",LEFT(DataPenjualan[[#This Row],[Kode Status Pengiriman]],3)="SHP","Dikirim",LEFT(DataPenjualan[[#This Row],[Kode Status Pengiriman]],3)="RTN","Return",LEFT(DataPenjualan[[#This Row],[Kode Status Pengiriman]],3)="CNL","Dibatalkan")</f>
        <v>Terkirim</v>
      </c>
      <c r="P40" s="3">
        <f>DataPenjualan[[#This Row],[Jumlah Beli]]*DataPenjualan[[#This Row],[Harga Satuan]]</f>
        <v>10000000</v>
      </c>
      <c r="Q40" s="2">
        <f>(DataPenjualan[[#This Row],[Diskon Persen]]/100)*DataPenjualan[[#This Row],[Harga Satuan]]</f>
        <v>0</v>
      </c>
      <c r="R40" s="2">
        <f>DataPenjualan[[#This Row],[Pendapatan Kotor]]-DataPenjualan[[#This Row],[Nilai Diskon]]</f>
        <v>10000000</v>
      </c>
    </row>
    <row r="41" spans="1:18" x14ac:dyDescent="0.35">
      <c r="A41" t="s">
        <v>91</v>
      </c>
      <c r="B41" s="1">
        <v>45340.819444444445</v>
      </c>
      <c r="C41" t="str">
        <f>TEXT(DataPenjualan[[#This Row],[Tanggal Transaksi]],"mmmm")</f>
        <v>February</v>
      </c>
      <c r="D41" s="1" t="str">
        <f>TEXT(DataPenjualan[[#This Row],[Tanggal Transaksi]],"m")</f>
        <v>2</v>
      </c>
      <c r="E41" t="s">
        <v>71</v>
      </c>
      <c r="F41" t="s">
        <v>18</v>
      </c>
      <c r="G41" t="s">
        <v>28</v>
      </c>
      <c r="H41" t="s">
        <v>4</v>
      </c>
      <c r="I41" t="s">
        <v>5</v>
      </c>
      <c r="J41">
        <v>1</v>
      </c>
      <c r="K41" s="2">
        <v>42000000</v>
      </c>
      <c r="L41" t="str" cm="1">
        <f t="array" ref="L41">_xlfn.IFS(DataPenjualan[[#This Row],[Harga Satuan]]&lt;5000000,"Terjangkau",AND(DataPenjualan[[#This Row],[Harga Satuan]]&gt;=5000000,DataPenjualan[[#This Row],[Harga Satuan]]&lt;=15000000),"Menengah",DataPenjualan[[#This Row],[Harga Satuan]]&gt;15000000,"Premium")</f>
        <v>Premium</v>
      </c>
      <c r="M41">
        <v>15</v>
      </c>
      <c r="N41" t="s">
        <v>21</v>
      </c>
      <c r="O41" t="str" cm="1">
        <f t="array" ref="O41">_xlfn.IFS(LEFT(DataPenjualan[[#This Row],[Kode Status Pengiriman]],3)="DLV","Terkirim",LEFT(DataPenjualan[[#This Row],[Kode Status Pengiriman]],3)="SHP","Dikirim",LEFT(DataPenjualan[[#This Row],[Kode Status Pengiriman]],3)="RTN","Return",LEFT(DataPenjualan[[#This Row],[Kode Status Pengiriman]],3)="CNL","Dibatalkan")</f>
        <v>Dikirim</v>
      </c>
      <c r="P41" s="3">
        <f>DataPenjualan[[#This Row],[Jumlah Beli]]*DataPenjualan[[#This Row],[Harga Satuan]]</f>
        <v>42000000</v>
      </c>
      <c r="Q41" s="2">
        <f>(DataPenjualan[[#This Row],[Diskon Persen]]/100)*DataPenjualan[[#This Row],[Harga Satuan]]</f>
        <v>6300000</v>
      </c>
      <c r="R41" s="2">
        <f>DataPenjualan[[#This Row],[Pendapatan Kotor]]-DataPenjualan[[#This Row],[Nilai Diskon]]</f>
        <v>35700000</v>
      </c>
    </row>
    <row r="42" spans="1:18" x14ac:dyDescent="0.35">
      <c r="A42" t="s">
        <v>92</v>
      </c>
      <c r="B42" s="1">
        <v>45361.375</v>
      </c>
      <c r="C42" t="str">
        <f>TEXT(DataPenjualan[[#This Row],[Tanggal Transaksi]],"mmmm")</f>
        <v>March</v>
      </c>
      <c r="D42" s="1" t="str">
        <f>TEXT(DataPenjualan[[#This Row],[Tanggal Transaksi]],"m")</f>
        <v>3</v>
      </c>
      <c r="E42" t="s">
        <v>2</v>
      </c>
      <c r="F42" t="s">
        <v>3</v>
      </c>
      <c r="G42" t="s">
        <v>42</v>
      </c>
      <c r="H42" t="s">
        <v>43</v>
      </c>
      <c r="I42" t="s">
        <v>5</v>
      </c>
      <c r="J42">
        <v>1</v>
      </c>
      <c r="K42" s="2">
        <v>21000000</v>
      </c>
      <c r="L42" t="str" cm="1">
        <f t="array" ref="L42">_xlfn.IFS(DataPenjualan[[#This Row],[Harga Satuan]]&lt;5000000,"Terjangkau",AND(DataPenjualan[[#This Row],[Harga Satuan]]&gt;=5000000,DataPenjualan[[#This Row],[Harga Satuan]]&lt;=15000000),"Menengah",DataPenjualan[[#This Row],[Harga Satuan]]&gt;15000000,"Premium")</f>
        <v>Premium</v>
      </c>
      <c r="M42">
        <v>10</v>
      </c>
      <c r="N42" t="s">
        <v>6</v>
      </c>
      <c r="O42" t="str" cm="1">
        <f t="array" ref="O42">_xlfn.IFS(LEFT(DataPenjualan[[#This Row],[Kode Status Pengiriman]],3)="DLV","Terkirim",LEFT(DataPenjualan[[#This Row],[Kode Status Pengiriman]],3)="SHP","Dikirim",LEFT(DataPenjualan[[#This Row],[Kode Status Pengiriman]],3)="RTN","Return",LEFT(DataPenjualan[[#This Row],[Kode Status Pengiriman]],3)="CNL","Dibatalkan")</f>
        <v>Terkirim</v>
      </c>
      <c r="P42" s="3">
        <f>DataPenjualan[[#This Row],[Jumlah Beli]]*DataPenjualan[[#This Row],[Harga Satuan]]</f>
        <v>21000000</v>
      </c>
      <c r="Q42" s="2">
        <f>(DataPenjualan[[#This Row],[Diskon Persen]]/100)*DataPenjualan[[#This Row],[Harga Satuan]]</f>
        <v>2100000</v>
      </c>
      <c r="R42" s="2">
        <f>DataPenjualan[[#This Row],[Pendapatan Kotor]]-DataPenjualan[[#This Row],[Nilai Diskon]]</f>
        <v>18900000</v>
      </c>
    </row>
    <row r="43" spans="1:18" x14ac:dyDescent="0.35">
      <c r="A43" t="s">
        <v>93</v>
      </c>
      <c r="B43" s="1">
        <v>45361.666666666664</v>
      </c>
      <c r="C43" t="str">
        <f>TEXT(DataPenjualan[[#This Row],[Tanggal Transaksi]],"mmmm")</f>
        <v>March</v>
      </c>
      <c r="D43" s="1" t="str">
        <f>TEXT(DataPenjualan[[#This Row],[Tanggal Transaksi]],"m")</f>
        <v>3</v>
      </c>
      <c r="E43" t="s">
        <v>8</v>
      </c>
      <c r="F43" t="s">
        <v>3</v>
      </c>
      <c r="G43" t="s">
        <v>46</v>
      </c>
      <c r="H43" t="s">
        <v>4</v>
      </c>
      <c r="I43" t="s">
        <v>10</v>
      </c>
      <c r="J43">
        <v>1</v>
      </c>
      <c r="K43" s="2">
        <v>18500000</v>
      </c>
      <c r="L43" t="str" cm="1">
        <f t="array" ref="L43">_xlfn.IFS(DataPenjualan[[#This Row],[Harga Satuan]]&lt;5000000,"Terjangkau",AND(DataPenjualan[[#This Row],[Harga Satuan]]&gt;=5000000,DataPenjualan[[#This Row],[Harga Satuan]]&lt;=15000000),"Menengah",DataPenjualan[[#This Row],[Harga Satuan]]&gt;15000000,"Premium")</f>
        <v>Premium</v>
      </c>
      <c r="M43">
        <v>10</v>
      </c>
      <c r="N43" t="s">
        <v>6</v>
      </c>
      <c r="O43" t="str" cm="1">
        <f t="array" ref="O43">_xlfn.IFS(LEFT(DataPenjualan[[#This Row],[Kode Status Pengiriman]],3)="DLV","Terkirim",LEFT(DataPenjualan[[#This Row],[Kode Status Pengiriman]],3)="SHP","Dikirim",LEFT(DataPenjualan[[#This Row],[Kode Status Pengiriman]],3)="RTN","Return",LEFT(DataPenjualan[[#This Row],[Kode Status Pengiriman]],3)="CNL","Dibatalkan")</f>
        <v>Terkirim</v>
      </c>
      <c r="P43" s="3">
        <f>DataPenjualan[[#This Row],[Jumlah Beli]]*DataPenjualan[[#This Row],[Harga Satuan]]</f>
        <v>18500000</v>
      </c>
      <c r="Q43" s="2">
        <f>(DataPenjualan[[#This Row],[Diskon Persen]]/100)*DataPenjualan[[#This Row],[Harga Satuan]]</f>
        <v>1850000</v>
      </c>
      <c r="R43" s="2">
        <f>DataPenjualan[[#This Row],[Pendapatan Kotor]]-DataPenjualan[[#This Row],[Nilai Diskon]]</f>
        <v>16650000</v>
      </c>
    </row>
    <row r="44" spans="1:18" x14ac:dyDescent="0.35">
      <c r="A44" t="s">
        <v>94</v>
      </c>
      <c r="B44" s="1">
        <v>45361.854166666664</v>
      </c>
      <c r="C44" t="str">
        <f>TEXT(DataPenjualan[[#This Row],[Tanggal Transaksi]],"mmmm")</f>
        <v>March</v>
      </c>
      <c r="D44" s="1" t="str">
        <f>TEXT(DataPenjualan[[#This Row],[Tanggal Transaksi]],"m")</f>
        <v>3</v>
      </c>
      <c r="E44" t="s">
        <v>12</v>
      </c>
      <c r="F44" t="s">
        <v>13</v>
      </c>
      <c r="G44" t="s">
        <v>56</v>
      </c>
      <c r="H44" t="s">
        <v>57</v>
      </c>
      <c r="I44" t="s">
        <v>15</v>
      </c>
      <c r="J44">
        <v>1</v>
      </c>
      <c r="K44" s="2">
        <v>5500000</v>
      </c>
      <c r="L44" t="str" cm="1">
        <f t="array" ref="L44">_xlfn.IFS(DataPenjualan[[#This Row],[Harga Satuan]]&lt;5000000,"Terjangkau",AND(DataPenjualan[[#This Row],[Harga Satuan]]&gt;=5000000,DataPenjualan[[#This Row],[Harga Satuan]]&lt;=15000000),"Menengah",DataPenjualan[[#This Row],[Harga Satuan]]&gt;15000000,"Premium")</f>
        <v>Menengah</v>
      </c>
      <c r="M44">
        <v>0</v>
      </c>
      <c r="N44" t="s">
        <v>6</v>
      </c>
      <c r="O44" t="str" cm="1">
        <f t="array" ref="O44">_xlfn.IFS(LEFT(DataPenjualan[[#This Row],[Kode Status Pengiriman]],3)="DLV","Terkirim",LEFT(DataPenjualan[[#This Row],[Kode Status Pengiriman]],3)="SHP","Dikirim",LEFT(DataPenjualan[[#This Row],[Kode Status Pengiriman]],3)="RTN","Return",LEFT(DataPenjualan[[#This Row],[Kode Status Pengiriman]],3)="CNL","Dibatalkan")</f>
        <v>Terkirim</v>
      </c>
      <c r="P44" s="3">
        <f>DataPenjualan[[#This Row],[Jumlah Beli]]*DataPenjualan[[#This Row],[Harga Satuan]]</f>
        <v>5500000</v>
      </c>
      <c r="Q44" s="2">
        <f>(DataPenjualan[[#This Row],[Diskon Persen]]/100)*DataPenjualan[[#This Row],[Harga Satuan]]</f>
        <v>0</v>
      </c>
      <c r="R44" s="2">
        <f>DataPenjualan[[#This Row],[Pendapatan Kotor]]-DataPenjualan[[#This Row],[Nilai Diskon]]</f>
        <v>5500000</v>
      </c>
    </row>
    <row r="45" spans="1:18" x14ac:dyDescent="0.35">
      <c r="A45" t="s">
        <v>95</v>
      </c>
      <c r="B45" s="1">
        <v>45362.416666666664</v>
      </c>
      <c r="C45" t="str">
        <f>TEXT(DataPenjualan[[#This Row],[Tanggal Transaksi]],"mmmm")</f>
        <v>March</v>
      </c>
      <c r="D45" s="1" t="str">
        <f>TEXT(DataPenjualan[[#This Row],[Tanggal Transaksi]],"m")</f>
        <v>3</v>
      </c>
      <c r="E45" t="s">
        <v>17</v>
      </c>
      <c r="F45" t="s">
        <v>18</v>
      </c>
      <c r="G45" t="s">
        <v>60</v>
      </c>
      <c r="H45" t="s">
        <v>20</v>
      </c>
      <c r="I45" t="s">
        <v>5</v>
      </c>
      <c r="J45">
        <v>1</v>
      </c>
      <c r="K45" s="2">
        <v>32000000</v>
      </c>
      <c r="L45" t="str" cm="1">
        <f t="array" ref="L45">_xlfn.IFS(DataPenjualan[[#This Row],[Harga Satuan]]&lt;5000000,"Terjangkau",AND(DataPenjualan[[#This Row],[Harga Satuan]]&gt;=5000000,DataPenjualan[[#This Row],[Harga Satuan]]&lt;=15000000),"Menengah",DataPenjualan[[#This Row],[Harga Satuan]]&gt;15000000,"Premium")</f>
        <v>Premium</v>
      </c>
      <c r="M45">
        <v>15</v>
      </c>
      <c r="N45" t="s">
        <v>21</v>
      </c>
      <c r="O45" t="str" cm="1">
        <f t="array" ref="O45">_xlfn.IFS(LEFT(DataPenjualan[[#This Row],[Kode Status Pengiriman]],3)="DLV","Terkirim",LEFT(DataPenjualan[[#This Row],[Kode Status Pengiriman]],3)="SHP","Dikirim",LEFT(DataPenjualan[[#This Row],[Kode Status Pengiriman]],3)="RTN","Return",LEFT(DataPenjualan[[#This Row],[Kode Status Pengiriman]],3)="CNL","Dibatalkan")</f>
        <v>Dikirim</v>
      </c>
      <c r="P45" s="3">
        <f>DataPenjualan[[#This Row],[Jumlah Beli]]*DataPenjualan[[#This Row],[Harga Satuan]]</f>
        <v>32000000</v>
      </c>
      <c r="Q45" s="2">
        <f>(DataPenjualan[[#This Row],[Diskon Persen]]/100)*DataPenjualan[[#This Row],[Harga Satuan]]</f>
        <v>4800000</v>
      </c>
      <c r="R45" s="2">
        <f>DataPenjualan[[#This Row],[Pendapatan Kotor]]-DataPenjualan[[#This Row],[Nilai Diskon]]</f>
        <v>27200000</v>
      </c>
    </row>
    <row r="46" spans="1:18" x14ac:dyDescent="0.35">
      <c r="A46" t="s">
        <v>96</v>
      </c>
      <c r="B46" s="1">
        <v>45362.53125</v>
      </c>
      <c r="C46" t="str">
        <f>TEXT(DataPenjualan[[#This Row],[Tanggal Transaksi]],"mmmm")</f>
        <v>March</v>
      </c>
      <c r="D46" s="1" t="str">
        <f>TEXT(DataPenjualan[[#This Row],[Tanggal Transaksi]],"m")</f>
        <v>3</v>
      </c>
      <c r="E46" t="s">
        <v>23</v>
      </c>
      <c r="F46" t="s">
        <v>24</v>
      </c>
      <c r="G46" t="s">
        <v>63</v>
      </c>
      <c r="H46" t="s">
        <v>4</v>
      </c>
      <c r="I46" t="s">
        <v>10</v>
      </c>
      <c r="J46">
        <v>1</v>
      </c>
      <c r="K46" s="2">
        <v>7500000</v>
      </c>
      <c r="L46" t="str" cm="1">
        <f t="array" ref="L46">_xlfn.IFS(DataPenjualan[[#This Row],[Harga Satuan]]&lt;5000000,"Terjangkau",AND(DataPenjualan[[#This Row],[Harga Satuan]]&gt;=5000000,DataPenjualan[[#This Row],[Harga Satuan]]&lt;=15000000),"Menengah",DataPenjualan[[#This Row],[Harga Satuan]]&gt;15000000,"Premium")</f>
        <v>Menengah</v>
      </c>
      <c r="M46">
        <v>5</v>
      </c>
      <c r="N46" t="s">
        <v>6</v>
      </c>
      <c r="O46" t="str" cm="1">
        <f t="array" ref="O46">_xlfn.IFS(LEFT(DataPenjualan[[#This Row],[Kode Status Pengiriman]],3)="DLV","Terkirim",LEFT(DataPenjualan[[#This Row],[Kode Status Pengiriman]],3)="SHP","Dikirim",LEFT(DataPenjualan[[#This Row],[Kode Status Pengiriman]],3)="RTN","Return",LEFT(DataPenjualan[[#This Row],[Kode Status Pengiriman]],3)="CNL","Dibatalkan")</f>
        <v>Terkirim</v>
      </c>
      <c r="P46" s="3">
        <f>DataPenjualan[[#This Row],[Jumlah Beli]]*DataPenjualan[[#This Row],[Harga Satuan]]</f>
        <v>7500000</v>
      </c>
      <c r="Q46" s="2">
        <f>(DataPenjualan[[#This Row],[Diskon Persen]]/100)*DataPenjualan[[#This Row],[Harga Satuan]]</f>
        <v>375000</v>
      </c>
      <c r="R46" s="2">
        <f>DataPenjualan[[#This Row],[Pendapatan Kotor]]-DataPenjualan[[#This Row],[Nilai Diskon]]</f>
        <v>7125000</v>
      </c>
    </row>
    <row r="47" spans="1:18" x14ac:dyDescent="0.35">
      <c r="A47" t="s">
        <v>97</v>
      </c>
      <c r="B47" s="1">
        <v>45362.729166666664</v>
      </c>
      <c r="C47" t="str">
        <f>TEXT(DataPenjualan[[#This Row],[Tanggal Transaksi]],"mmmm")</f>
        <v>March</v>
      </c>
      <c r="D47" s="1" t="str">
        <f>TEXT(DataPenjualan[[#This Row],[Tanggal Transaksi]],"m")</f>
        <v>3</v>
      </c>
      <c r="E47" t="s">
        <v>27</v>
      </c>
      <c r="F47" t="s">
        <v>18</v>
      </c>
      <c r="G47" t="s">
        <v>66</v>
      </c>
      <c r="H47" t="s">
        <v>9</v>
      </c>
      <c r="I47" t="s">
        <v>5</v>
      </c>
      <c r="J47">
        <v>1</v>
      </c>
      <c r="K47" s="2">
        <v>23000000</v>
      </c>
      <c r="L47" t="str" cm="1">
        <f t="array" ref="L47">_xlfn.IFS(DataPenjualan[[#This Row],[Harga Satuan]]&lt;5000000,"Terjangkau",AND(DataPenjualan[[#This Row],[Harga Satuan]]&gt;=5000000,DataPenjualan[[#This Row],[Harga Satuan]]&lt;=15000000),"Menengah",DataPenjualan[[#This Row],[Harga Satuan]]&gt;15000000,"Premium")</f>
        <v>Premium</v>
      </c>
      <c r="M47">
        <v>10</v>
      </c>
      <c r="N47" t="s">
        <v>6</v>
      </c>
      <c r="O47" t="str" cm="1">
        <f t="array" ref="O47">_xlfn.IFS(LEFT(DataPenjualan[[#This Row],[Kode Status Pengiriman]],3)="DLV","Terkirim",LEFT(DataPenjualan[[#This Row],[Kode Status Pengiriman]],3)="SHP","Dikirim",LEFT(DataPenjualan[[#This Row],[Kode Status Pengiriman]],3)="RTN","Return",LEFT(DataPenjualan[[#This Row],[Kode Status Pengiriman]],3)="CNL","Dibatalkan")</f>
        <v>Terkirim</v>
      </c>
      <c r="P47" s="3">
        <f>DataPenjualan[[#This Row],[Jumlah Beli]]*DataPenjualan[[#This Row],[Harga Satuan]]</f>
        <v>23000000</v>
      </c>
      <c r="Q47" s="2">
        <f>(DataPenjualan[[#This Row],[Diskon Persen]]/100)*DataPenjualan[[#This Row],[Harga Satuan]]</f>
        <v>2300000</v>
      </c>
      <c r="R47" s="2">
        <f>DataPenjualan[[#This Row],[Pendapatan Kotor]]-DataPenjualan[[#This Row],[Nilai Diskon]]</f>
        <v>20700000</v>
      </c>
    </row>
    <row r="48" spans="1:18" x14ac:dyDescent="0.35">
      <c r="A48" t="s">
        <v>98</v>
      </c>
      <c r="B48" s="1">
        <v>45363.916666666664</v>
      </c>
      <c r="C48" t="str">
        <f>TEXT(DataPenjualan[[#This Row],[Tanggal Transaksi]],"mmmm")</f>
        <v>March</v>
      </c>
      <c r="D48" s="1" t="str">
        <f>TEXT(DataPenjualan[[#This Row],[Tanggal Transaksi]],"m")</f>
        <v>3</v>
      </c>
      <c r="E48" t="s">
        <v>30</v>
      </c>
      <c r="F48" t="s">
        <v>13</v>
      </c>
      <c r="G48" t="s">
        <v>69</v>
      </c>
      <c r="H48" t="s">
        <v>4</v>
      </c>
      <c r="I48" t="s">
        <v>15</v>
      </c>
      <c r="J48">
        <v>1</v>
      </c>
      <c r="K48" s="2">
        <v>2500000</v>
      </c>
      <c r="L48" t="str" cm="1">
        <f t="array" ref="L48">_xlfn.IFS(DataPenjualan[[#This Row],[Harga Satuan]]&lt;5000000,"Terjangkau",AND(DataPenjualan[[#This Row],[Harga Satuan]]&gt;=5000000,DataPenjualan[[#This Row],[Harga Satuan]]&lt;=15000000),"Menengah",DataPenjualan[[#This Row],[Harga Satuan]]&gt;15000000,"Premium")</f>
        <v>Terjangkau</v>
      </c>
      <c r="M48">
        <v>0</v>
      </c>
      <c r="N48" t="s">
        <v>39</v>
      </c>
      <c r="O48" t="str" cm="1">
        <f t="array" ref="O48">_xlfn.IFS(LEFT(DataPenjualan[[#This Row],[Kode Status Pengiriman]],3)="DLV","Terkirim",LEFT(DataPenjualan[[#This Row],[Kode Status Pengiriman]],3)="SHP","Dikirim",LEFT(DataPenjualan[[#This Row],[Kode Status Pengiriman]],3)="RTN","Return",LEFT(DataPenjualan[[#This Row],[Kode Status Pengiriman]],3)="CNL","Dibatalkan")</f>
        <v>Return</v>
      </c>
      <c r="P48" s="3">
        <f>DataPenjualan[[#This Row],[Jumlah Beli]]*DataPenjualan[[#This Row],[Harga Satuan]]</f>
        <v>2500000</v>
      </c>
      <c r="Q48" s="2">
        <f>(DataPenjualan[[#This Row],[Diskon Persen]]/100)*DataPenjualan[[#This Row],[Harga Satuan]]</f>
        <v>0</v>
      </c>
      <c r="R48" s="2">
        <f>DataPenjualan[[#This Row],[Pendapatan Kotor]]-DataPenjualan[[#This Row],[Nilai Diskon]]</f>
        <v>2500000</v>
      </c>
    </row>
    <row r="49" spans="1:18" x14ac:dyDescent="0.35">
      <c r="A49" t="s">
        <v>99</v>
      </c>
      <c r="B49" s="1">
        <v>45363.604166666664</v>
      </c>
      <c r="C49" t="str">
        <f>TEXT(DataPenjualan[[#This Row],[Tanggal Transaksi]],"mmmm")</f>
        <v>March</v>
      </c>
      <c r="D49" s="1" t="str">
        <f>TEXT(DataPenjualan[[#This Row],[Tanggal Transaksi]],"m")</f>
        <v>3</v>
      </c>
      <c r="E49" t="s">
        <v>33</v>
      </c>
      <c r="F49" t="s">
        <v>34</v>
      </c>
      <c r="G49" t="s">
        <v>752</v>
      </c>
      <c r="H49" t="s">
        <v>9</v>
      </c>
      <c r="I49" t="s">
        <v>10</v>
      </c>
      <c r="J49">
        <v>1</v>
      </c>
      <c r="K49" s="2">
        <v>28000000</v>
      </c>
      <c r="L49" t="str" cm="1">
        <f t="array" ref="L49">_xlfn.IFS(DataPenjualan[[#This Row],[Harga Satuan]]&lt;5000000,"Terjangkau",AND(DataPenjualan[[#This Row],[Harga Satuan]]&gt;=5000000,DataPenjualan[[#This Row],[Harga Satuan]]&lt;=15000000),"Menengah",DataPenjualan[[#This Row],[Harga Satuan]]&gt;15000000,"Premium")</f>
        <v>Premium</v>
      </c>
      <c r="M49">
        <v>15</v>
      </c>
      <c r="N49" t="s">
        <v>21</v>
      </c>
      <c r="O49" t="str" cm="1">
        <f t="array" ref="O49">_xlfn.IFS(LEFT(DataPenjualan[[#This Row],[Kode Status Pengiriman]],3)="DLV","Terkirim",LEFT(DataPenjualan[[#This Row],[Kode Status Pengiriman]],3)="SHP","Dikirim",LEFT(DataPenjualan[[#This Row],[Kode Status Pengiriman]],3)="RTN","Return",LEFT(DataPenjualan[[#This Row],[Kode Status Pengiriman]],3)="CNL","Dibatalkan")</f>
        <v>Dikirim</v>
      </c>
      <c r="P49" s="3">
        <f>DataPenjualan[[#This Row],[Jumlah Beli]]*DataPenjualan[[#This Row],[Harga Satuan]]</f>
        <v>28000000</v>
      </c>
      <c r="Q49" s="2">
        <f>(DataPenjualan[[#This Row],[Diskon Persen]]/100)*DataPenjualan[[#This Row],[Harga Satuan]]</f>
        <v>4200000</v>
      </c>
      <c r="R49" s="2">
        <f>DataPenjualan[[#This Row],[Pendapatan Kotor]]-DataPenjualan[[#This Row],[Nilai Diskon]]</f>
        <v>23800000</v>
      </c>
    </row>
    <row r="50" spans="1:18" x14ac:dyDescent="0.35">
      <c r="A50" t="s">
        <v>100</v>
      </c>
      <c r="B50" s="1">
        <v>45363.479166666664</v>
      </c>
      <c r="C50" t="str">
        <f>TEXT(DataPenjualan[[#This Row],[Tanggal Transaksi]],"mmmm")</f>
        <v>March</v>
      </c>
      <c r="D50" s="1" t="str">
        <f>TEXT(DataPenjualan[[#This Row],[Tanggal Transaksi]],"m")</f>
        <v>3</v>
      </c>
      <c r="E50" t="s">
        <v>37</v>
      </c>
      <c r="F50" t="s">
        <v>24</v>
      </c>
      <c r="G50" t="s">
        <v>28</v>
      </c>
      <c r="H50" t="s">
        <v>4</v>
      </c>
      <c r="I50" t="s">
        <v>5</v>
      </c>
      <c r="J50">
        <v>2</v>
      </c>
      <c r="K50" s="2">
        <v>1800000</v>
      </c>
      <c r="L50" t="str" cm="1">
        <f t="array" ref="L50">_xlfn.IFS(DataPenjualan[[#This Row],[Harga Satuan]]&lt;5000000,"Terjangkau",AND(DataPenjualan[[#This Row],[Harga Satuan]]&gt;=5000000,DataPenjualan[[#This Row],[Harga Satuan]]&lt;=15000000),"Menengah",DataPenjualan[[#This Row],[Harga Satuan]]&gt;15000000,"Premium")</f>
        <v>Terjangkau</v>
      </c>
      <c r="M50">
        <v>5</v>
      </c>
      <c r="N50" t="s">
        <v>6</v>
      </c>
      <c r="O50" t="str" cm="1">
        <f t="array" ref="O50">_xlfn.IFS(LEFT(DataPenjualan[[#This Row],[Kode Status Pengiriman]],3)="DLV","Terkirim",LEFT(DataPenjualan[[#This Row],[Kode Status Pengiriman]],3)="SHP","Dikirim",LEFT(DataPenjualan[[#This Row],[Kode Status Pengiriman]],3)="RTN","Return",LEFT(DataPenjualan[[#This Row],[Kode Status Pengiriman]],3)="CNL","Dibatalkan")</f>
        <v>Terkirim</v>
      </c>
      <c r="P50" s="3">
        <f>DataPenjualan[[#This Row],[Jumlah Beli]]*DataPenjualan[[#This Row],[Harga Satuan]]</f>
        <v>3600000</v>
      </c>
      <c r="Q50" s="2">
        <f>(DataPenjualan[[#This Row],[Diskon Persen]]/100)*DataPenjualan[[#This Row],[Harga Satuan]]</f>
        <v>90000</v>
      </c>
      <c r="R50" s="2">
        <f>DataPenjualan[[#This Row],[Pendapatan Kotor]]-DataPenjualan[[#This Row],[Nilai Diskon]]</f>
        <v>3510000</v>
      </c>
    </row>
    <row r="51" spans="1:18" x14ac:dyDescent="0.35">
      <c r="A51" t="s">
        <v>101</v>
      </c>
      <c r="B51" s="1">
        <v>45364.791666666664</v>
      </c>
      <c r="C51" t="str">
        <f>TEXT(DataPenjualan[[#This Row],[Tanggal Transaksi]],"mmmm")</f>
        <v>March</v>
      </c>
      <c r="D51" s="1" t="str">
        <f>TEXT(DataPenjualan[[#This Row],[Tanggal Transaksi]],"m")</f>
        <v>3</v>
      </c>
      <c r="E51" t="s">
        <v>41</v>
      </c>
      <c r="F51" t="s">
        <v>3</v>
      </c>
      <c r="G51" t="s">
        <v>14</v>
      </c>
      <c r="H51" t="s">
        <v>4</v>
      </c>
      <c r="I51" t="s">
        <v>10</v>
      </c>
      <c r="J51">
        <v>1</v>
      </c>
      <c r="K51" s="2">
        <v>15000000</v>
      </c>
      <c r="L51" t="str" cm="1">
        <f t="array" ref="L51">_xlfn.IFS(DataPenjualan[[#This Row],[Harga Satuan]]&lt;5000000,"Terjangkau",AND(DataPenjualan[[#This Row],[Harga Satuan]]&gt;=5000000,DataPenjualan[[#This Row],[Harga Satuan]]&lt;=15000000),"Menengah",DataPenjualan[[#This Row],[Harga Satuan]]&gt;15000000,"Premium")</f>
        <v>Menengah</v>
      </c>
      <c r="M51">
        <v>10</v>
      </c>
      <c r="N51" t="s">
        <v>6</v>
      </c>
      <c r="O51" t="str" cm="1">
        <f t="array" ref="O51">_xlfn.IFS(LEFT(DataPenjualan[[#This Row],[Kode Status Pengiriman]],3)="DLV","Terkirim",LEFT(DataPenjualan[[#This Row],[Kode Status Pengiriman]],3)="SHP","Dikirim",LEFT(DataPenjualan[[#This Row],[Kode Status Pengiriman]],3)="RTN","Return",LEFT(DataPenjualan[[#This Row],[Kode Status Pengiriman]],3)="CNL","Dibatalkan")</f>
        <v>Terkirim</v>
      </c>
      <c r="P51" s="3">
        <f>DataPenjualan[[#This Row],[Jumlah Beli]]*DataPenjualan[[#This Row],[Harga Satuan]]</f>
        <v>15000000</v>
      </c>
      <c r="Q51" s="2">
        <f>(DataPenjualan[[#This Row],[Diskon Persen]]/100)*DataPenjualan[[#This Row],[Harga Satuan]]</f>
        <v>1500000</v>
      </c>
      <c r="R51" s="2">
        <f>DataPenjualan[[#This Row],[Pendapatan Kotor]]-DataPenjualan[[#This Row],[Nilai Diskon]]</f>
        <v>13500000</v>
      </c>
    </row>
    <row r="52" spans="1:18" x14ac:dyDescent="0.35">
      <c r="A52" t="s">
        <v>102</v>
      </c>
      <c r="B52" s="1">
        <v>45364.5625</v>
      </c>
      <c r="C52" t="str">
        <f>TEXT(DataPenjualan[[#This Row],[Tanggal Transaksi]],"mmmm")</f>
        <v>March</v>
      </c>
      <c r="D52" s="1" t="str">
        <f>TEXT(DataPenjualan[[#This Row],[Tanggal Transaksi]],"m")</f>
        <v>3</v>
      </c>
      <c r="E52" t="s">
        <v>45</v>
      </c>
      <c r="F52" t="s">
        <v>13</v>
      </c>
      <c r="G52" t="s">
        <v>19</v>
      </c>
      <c r="H52" t="s">
        <v>20</v>
      </c>
      <c r="I52" t="s">
        <v>15</v>
      </c>
      <c r="J52">
        <v>1</v>
      </c>
      <c r="K52" s="2">
        <v>4000000</v>
      </c>
      <c r="L52" t="str" cm="1">
        <f t="array" ref="L52">_xlfn.IFS(DataPenjualan[[#This Row],[Harga Satuan]]&lt;5000000,"Terjangkau",AND(DataPenjualan[[#This Row],[Harga Satuan]]&gt;=5000000,DataPenjualan[[#This Row],[Harga Satuan]]&lt;=15000000),"Menengah",DataPenjualan[[#This Row],[Harga Satuan]]&gt;15000000,"Premium")</f>
        <v>Terjangkau</v>
      </c>
      <c r="M52">
        <v>0</v>
      </c>
      <c r="N52" t="s">
        <v>6</v>
      </c>
      <c r="O52" t="str" cm="1">
        <f t="array" ref="O52">_xlfn.IFS(LEFT(DataPenjualan[[#This Row],[Kode Status Pengiriman]],3)="DLV","Terkirim",LEFT(DataPenjualan[[#This Row],[Kode Status Pengiriman]],3)="SHP","Dikirim",LEFT(DataPenjualan[[#This Row],[Kode Status Pengiriman]],3)="RTN","Return",LEFT(DataPenjualan[[#This Row],[Kode Status Pengiriman]],3)="CNL","Dibatalkan")</f>
        <v>Terkirim</v>
      </c>
      <c r="P52" s="3">
        <f>DataPenjualan[[#This Row],[Jumlah Beli]]*DataPenjualan[[#This Row],[Harga Satuan]]</f>
        <v>4000000</v>
      </c>
      <c r="Q52" s="2">
        <f>(DataPenjualan[[#This Row],[Diskon Persen]]/100)*DataPenjualan[[#This Row],[Harga Satuan]]</f>
        <v>0</v>
      </c>
      <c r="R52" s="2">
        <f>DataPenjualan[[#This Row],[Pendapatan Kotor]]-DataPenjualan[[#This Row],[Nilai Diskon]]</f>
        <v>4000000</v>
      </c>
    </row>
    <row r="53" spans="1:18" x14ac:dyDescent="0.35">
      <c r="A53" t="s">
        <v>103</v>
      </c>
      <c r="B53" s="1">
        <v>45364.6875</v>
      </c>
      <c r="C53" t="str">
        <f>TEXT(DataPenjualan[[#This Row],[Tanggal Transaksi]],"mmmm")</f>
        <v>March</v>
      </c>
      <c r="D53" s="1" t="str">
        <f>TEXT(DataPenjualan[[#This Row],[Tanggal Transaksi]],"m")</f>
        <v>3</v>
      </c>
      <c r="E53" t="s">
        <v>48</v>
      </c>
      <c r="F53" t="s">
        <v>18</v>
      </c>
      <c r="G53" t="s">
        <v>753</v>
      </c>
      <c r="H53" t="s">
        <v>25</v>
      </c>
      <c r="I53" t="s">
        <v>5</v>
      </c>
      <c r="J53">
        <v>1</v>
      </c>
      <c r="K53" s="2">
        <v>29500000</v>
      </c>
      <c r="L53" t="str" cm="1">
        <f t="array" ref="L53">_xlfn.IFS(DataPenjualan[[#This Row],[Harga Satuan]]&lt;5000000,"Terjangkau",AND(DataPenjualan[[#This Row],[Harga Satuan]]&gt;=5000000,DataPenjualan[[#This Row],[Harga Satuan]]&lt;=15000000),"Menengah",DataPenjualan[[#This Row],[Harga Satuan]]&gt;15000000,"Premium")</f>
        <v>Premium</v>
      </c>
      <c r="M53">
        <v>15</v>
      </c>
      <c r="N53" t="s">
        <v>6</v>
      </c>
      <c r="O53" t="str" cm="1">
        <f t="array" ref="O53">_xlfn.IFS(LEFT(DataPenjualan[[#This Row],[Kode Status Pengiriman]],3)="DLV","Terkirim",LEFT(DataPenjualan[[#This Row],[Kode Status Pengiriman]],3)="SHP","Dikirim",LEFT(DataPenjualan[[#This Row],[Kode Status Pengiriman]],3)="RTN","Return",LEFT(DataPenjualan[[#This Row],[Kode Status Pengiriman]],3)="CNL","Dibatalkan")</f>
        <v>Terkirim</v>
      </c>
      <c r="P53" s="3">
        <f>DataPenjualan[[#This Row],[Jumlah Beli]]*DataPenjualan[[#This Row],[Harga Satuan]]</f>
        <v>29500000</v>
      </c>
      <c r="Q53" s="2">
        <f>(DataPenjualan[[#This Row],[Diskon Persen]]/100)*DataPenjualan[[#This Row],[Harga Satuan]]</f>
        <v>4425000</v>
      </c>
      <c r="R53" s="2">
        <f>DataPenjualan[[#This Row],[Pendapatan Kotor]]-DataPenjualan[[#This Row],[Nilai Diskon]]</f>
        <v>25075000</v>
      </c>
    </row>
    <row r="54" spans="1:18" x14ac:dyDescent="0.35">
      <c r="A54" t="s">
        <v>104</v>
      </c>
      <c r="B54" s="1">
        <v>45365.784722222219</v>
      </c>
      <c r="C54" t="str">
        <f>TEXT(DataPenjualan[[#This Row],[Tanggal Transaksi]],"mmmm")</f>
        <v>March</v>
      </c>
      <c r="D54" s="1" t="str">
        <f>TEXT(DataPenjualan[[#This Row],[Tanggal Transaksi]],"m")</f>
        <v>3</v>
      </c>
      <c r="E54" t="s">
        <v>51</v>
      </c>
      <c r="F54" t="s">
        <v>24</v>
      </c>
      <c r="G54" t="s">
        <v>31</v>
      </c>
      <c r="H54" t="s">
        <v>9</v>
      </c>
      <c r="I54" t="s">
        <v>10</v>
      </c>
      <c r="J54">
        <v>1</v>
      </c>
      <c r="K54" s="2">
        <v>500000</v>
      </c>
      <c r="L54" t="str" cm="1">
        <f t="array" ref="L54">_xlfn.IFS(DataPenjualan[[#This Row],[Harga Satuan]]&lt;5000000,"Terjangkau",AND(DataPenjualan[[#This Row],[Harga Satuan]]&gt;=5000000,DataPenjualan[[#This Row],[Harga Satuan]]&lt;=15000000),"Menengah",DataPenjualan[[#This Row],[Harga Satuan]]&gt;15000000,"Premium")</f>
        <v>Terjangkau</v>
      </c>
      <c r="M54">
        <v>5</v>
      </c>
      <c r="N54" t="s">
        <v>6</v>
      </c>
      <c r="O54" t="str" cm="1">
        <f t="array" ref="O54">_xlfn.IFS(LEFT(DataPenjualan[[#This Row],[Kode Status Pengiriman]],3)="DLV","Terkirim",LEFT(DataPenjualan[[#This Row],[Kode Status Pengiriman]],3)="SHP","Dikirim",LEFT(DataPenjualan[[#This Row],[Kode Status Pengiriman]],3)="RTN","Return",LEFT(DataPenjualan[[#This Row],[Kode Status Pengiriman]],3)="CNL","Dibatalkan")</f>
        <v>Terkirim</v>
      </c>
      <c r="P54" s="3">
        <f>DataPenjualan[[#This Row],[Jumlah Beli]]*DataPenjualan[[#This Row],[Harga Satuan]]</f>
        <v>500000</v>
      </c>
      <c r="Q54" s="2">
        <f>(DataPenjualan[[#This Row],[Diskon Persen]]/100)*DataPenjualan[[#This Row],[Harga Satuan]]</f>
        <v>25000</v>
      </c>
      <c r="R54" s="2">
        <f>DataPenjualan[[#This Row],[Pendapatan Kotor]]-DataPenjualan[[#This Row],[Nilai Diskon]]</f>
        <v>475000</v>
      </c>
    </row>
    <row r="55" spans="1:18" x14ac:dyDescent="0.35">
      <c r="A55" t="s">
        <v>105</v>
      </c>
      <c r="B55" s="1">
        <v>45365.885416666664</v>
      </c>
      <c r="C55" t="str">
        <f>TEXT(DataPenjualan[[#This Row],[Tanggal Transaksi]],"mmmm")</f>
        <v>March</v>
      </c>
      <c r="D55" s="1" t="str">
        <f>TEXT(DataPenjualan[[#This Row],[Tanggal Transaksi]],"m")</f>
        <v>3</v>
      </c>
      <c r="E55" t="s">
        <v>53</v>
      </c>
      <c r="F55" t="s">
        <v>34</v>
      </c>
      <c r="G55" t="s">
        <v>35</v>
      </c>
      <c r="H55" t="s">
        <v>20</v>
      </c>
      <c r="I55" t="s">
        <v>5</v>
      </c>
      <c r="J55">
        <v>1</v>
      </c>
      <c r="K55" s="2">
        <v>9500000</v>
      </c>
      <c r="L55" t="str" cm="1">
        <f t="array" ref="L55">_xlfn.IFS(DataPenjualan[[#This Row],[Harga Satuan]]&lt;5000000,"Terjangkau",AND(DataPenjualan[[#This Row],[Harga Satuan]]&gt;=5000000,DataPenjualan[[#This Row],[Harga Satuan]]&lt;=15000000),"Menengah",DataPenjualan[[#This Row],[Harga Satuan]]&gt;15000000,"Premium")</f>
        <v>Menengah</v>
      </c>
      <c r="M55">
        <v>10</v>
      </c>
      <c r="N55" t="s">
        <v>6</v>
      </c>
      <c r="O55" t="str" cm="1">
        <f t="array" ref="O55">_xlfn.IFS(LEFT(DataPenjualan[[#This Row],[Kode Status Pengiriman]],3)="DLV","Terkirim",LEFT(DataPenjualan[[#This Row],[Kode Status Pengiriman]],3)="SHP","Dikirim",LEFT(DataPenjualan[[#This Row],[Kode Status Pengiriman]],3)="RTN","Return",LEFT(DataPenjualan[[#This Row],[Kode Status Pengiriman]],3)="CNL","Dibatalkan")</f>
        <v>Terkirim</v>
      </c>
      <c r="P55" s="3">
        <f>DataPenjualan[[#This Row],[Jumlah Beli]]*DataPenjualan[[#This Row],[Harga Satuan]]</f>
        <v>9500000</v>
      </c>
      <c r="Q55" s="2">
        <f>(DataPenjualan[[#This Row],[Diskon Persen]]/100)*DataPenjualan[[#This Row],[Harga Satuan]]</f>
        <v>950000</v>
      </c>
      <c r="R55" s="2">
        <f>DataPenjualan[[#This Row],[Pendapatan Kotor]]-DataPenjualan[[#This Row],[Nilai Diskon]]</f>
        <v>8550000</v>
      </c>
    </row>
    <row r="56" spans="1:18" x14ac:dyDescent="0.35">
      <c r="A56" t="s">
        <v>106</v>
      </c>
      <c r="B56" s="1">
        <v>45365.625</v>
      </c>
      <c r="C56" t="str">
        <f>TEXT(DataPenjualan[[#This Row],[Tanggal Transaksi]],"mmmm")</f>
        <v>March</v>
      </c>
      <c r="D56" s="1" t="str">
        <f>TEXT(DataPenjualan[[#This Row],[Tanggal Transaksi]],"m")</f>
        <v>3</v>
      </c>
      <c r="E56" t="s">
        <v>55</v>
      </c>
      <c r="F56" t="s">
        <v>3</v>
      </c>
      <c r="G56" t="s">
        <v>38</v>
      </c>
      <c r="H56" t="s">
        <v>4</v>
      </c>
      <c r="I56" t="s">
        <v>15</v>
      </c>
      <c r="J56">
        <v>1</v>
      </c>
      <c r="K56" s="2">
        <v>12000000</v>
      </c>
      <c r="L56" t="str" cm="1">
        <f t="array" ref="L56">_xlfn.IFS(DataPenjualan[[#This Row],[Harga Satuan]]&lt;5000000,"Terjangkau",AND(DataPenjualan[[#This Row],[Harga Satuan]]&gt;=5000000,DataPenjualan[[#This Row],[Harga Satuan]]&lt;=15000000),"Menengah",DataPenjualan[[#This Row],[Harga Satuan]]&gt;15000000,"Premium")</f>
        <v>Menengah</v>
      </c>
      <c r="M56">
        <v>0</v>
      </c>
      <c r="N56" t="s">
        <v>6</v>
      </c>
      <c r="O56" t="str" cm="1">
        <f t="array" ref="O56">_xlfn.IFS(LEFT(DataPenjualan[[#This Row],[Kode Status Pengiriman]],3)="DLV","Terkirim",LEFT(DataPenjualan[[#This Row],[Kode Status Pengiriman]],3)="SHP","Dikirim",LEFT(DataPenjualan[[#This Row],[Kode Status Pengiriman]],3)="RTN","Return",LEFT(DataPenjualan[[#This Row],[Kode Status Pengiriman]],3)="CNL","Dibatalkan")</f>
        <v>Terkirim</v>
      </c>
      <c r="P56" s="3">
        <f>DataPenjualan[[#This Row],[Jumlah Beli]]*DataPenjualan[[#This Row],[Harga Satuan]]</f>
        <v>12000000</v>
      </c>
      <c r="Q56" s="2">
        <f>(DataPenjualan[[#This Row],[Diskon Persen]]/100)*DataPenjualan[[#This Row],[Harga Satuan]]</f>
        <v>0</v>
      </c>
      <c r="R56" s="2">
        <f>DataPenjualan[[#This Row],[Pendapatan Kotor]]-DataPenjualan[[#This Row],[Nilai Diskon]]</f>
        <v>12000000</v>
      </c>
    </row>
    <row r="57" spans="1:18" x14ac:dyDescent="0.35">
      <c r="A57" t="s">
        <v>107</v>
      </c>
      <c r="B57" s="1">
        <v>45366.513888888891</v>
      </c>
      <c r="C57" t="str">
        <f>TEXT(DataPenjualan[[#This Row],[Tanggal Transaksi]],"mmmm")</f>
        <v>March</v>
      </c>
      <c r="D57" s="1" t="str">
        <f>TEXT(DataPenjualan[[#This Row],[Tanggal Transaksi]],"m")</f>
        <v>3</v>
      </c>
      <c r="E57" t="s">
        <v>59</v>
      </c>
      <c r="F57" t="s">
        <v>18</v>
      </c>
      <c r="G57" t="s">
        <v>46</v>
      </c>
      <c r="H57" t="s">
        <v>4</v>
      </c>
      <c r="I57" t="s">
        <v>10</v>
      </c>
      <c r="J57">
        <v>1</v>
      </c>
      <c r="K57" s="2">
        <v>35000000</v>
      </c>
      <c r="L57" t="str" cm="1">
        <f t="array" ref="L57">_xlfn.IFS(DataPenjualan[[#This Row],[Harga Satuan]]&lt;5000000,"Terjangkau",AND(DataPenjualan[[#This Row],[Harga Satuan]]&gt;=5000000,DataPenjualan[[#This Row],[Harga Satuan]]&lt;=15000000),"Menengah",DataPenjualan[[#This Row],[Harga Satuan]]&gt;15000000,"Premium")</f>
        <v>Premium</v>
      </c>
      <c r="M57">
        <v>15</v>
      </c>
      <c r="N57" t="s">
        <v>21</v>
      </c>
      <c r="O57" t="str" cm="1">
        <f t="array" ref="O57">_xlfn.IFS(LEFT(DataPenjualan[[#This Row],[Kode Status Pengiriman]],3)="DLV","Terkirim",LEFT(DataPenjualan[[#This Row],[Kode Status Pengiriman]],3)="SHP","Dikirim",LEFT(DataPenjualan[[#This Row],[Kode Status Pengiriman]],3)="RTN","Return",LEFT(DataPenjualan[[#This Row],[Kode Status Pengiriman]],3)="CNL","Dibatalkan")</f>
        <v>Dikirim</v>
      </c>
      <c r="P57" s="3">
        <f>DataPenjualan[[#This Row],[Jumlah Beli]]*DataPenjualan[[#This Row],[Harga Satuan]]</f>
        <v>35000000</v>
      </c>
      <c r="Q57" s="2">
        <f>(DataPenjualan[[#This Row],[Diskon Persen]]/100)*DataPenjualan[[#This Row],[Harga Satuan]]</f>
        <v>5250000</v>
      </c>
      <c r="R57" s="2">
        <f>DataPenjualan[[#This Row],[Pendapatan Kotor]]-DataPenjualan[[#This Row],[Nilai Diskon]]</f>
        <v>29750000</v>
      </c>
    </row>
    <row r="58" spans="1:18" x14ac:dyDescent="0.35">
      <c r="A58" t="s">
        <v>108</v>
      </c>
      <c r="B58" s="1">
        <v>45366.40625</v>
      </c>
      <c r="C58" t="str">
        <f>TEXT(DataPenjualan[[#This Row],[Tanggal Transaksi]],"mmmm")</f>
        <v>March</v>
      </c>
      <c r="D58" s="1" t="str">
        <f>TEXT(DataPenjualan[[#This Row],[Tanggal Transaksi]],"m")</f>
        <v>3</v>
      </c>
      <c r="E58" t="s">
        <v>62</v>
      </c>
      <c r="F58" t="s">
        <v>13</v>
      </c>
      <c r="G58" t="s">
        <v>42</v>
      </c>
      <c r="H58" t="s">
        <v>43</v>
      </c>
      <c r="I58" t="s">
        <v>5</v>
      </c>
      <c r="J58">
        <v>1</v>
      </c>
      <c r="K58" s="2">
        <v>6200000</v>
      </c>
      <c r="L58" t="str" cm="1">
        <f t="array" ref="L58">_xlfn.IFS(DataPenjualan[[#This Row],[Harga Satuan]]&lt;5000000,"Terjangkau",AND(DataPenjualan[[#This Row],[Harga Satuan]]&gt;=5000000,DataPenjualan[[#This Row],[Harga Satuan]]&lt;=15000000),"Menengah",DataPenjualan[[#This Row],[Harga Satuan]]&gt;15000000,"Premium")</f>
        <v>Menengah</v>
      </c>
      <c r="M58">
        <v>5</v>
      </c>
      <c r="N58" t="s">
        <v>49</v>
      </c>
      <c r="O58" t="str" cm="1">
        <f t="array" ref="O58">_xlfn.IFS(LEFT(DataPenjualan[[#This Row],[Kode Status Pengiriman]],3)="DLV","Terkirim",LEFT(DataPenjualan[[#This Row],[Kode Status Pengiriman]],3)="SHP","Dikirim",LEFT(DataPenjualan[[#This Row],[Kode Status Pengiriman]],3)="RTN","Return",LEFT(DataPenjualan[[#This Row],[Kode Status Pengiriman]],3)="CNL","Dibatalkan")</f>
        <v>Dibatalkan</v>
      </c>
      <c r="P58" s="3">
        <f>DataPenjualan[[#This Row],[Jumlah Beli]]*DataPenjualan[[#This Row],[Harga Satuan]]</f>
        <v>6200000</v>
      </c>
      <c r="Q58" s="2">
        <f>(DataPenjualan[[#This Row],[Diskon Persen]]/100)*DataPenjualan[[#This Row],[Harga Satuan]]</f>
        <v>310000</v>
      </c>
      <c r="R58" s="2">
        <f>DataPenjualan[[#This Row],[Pendapatan Kotor]]-DataPenjualan[[#This Row],[Nilai Diskon]]</f>
        <v>5890000</v>
      </c>
    </row>
    <row r="59" spans="1:18" x14ac:dyDescent="0.35">
      <c r="A59" t="s">
        <v>109</v>
      </c>
      <c r="B59" s="1">
        <v>45366.458333333336</v>
      </c>
      <c r="C59" t="str">
        <f>TEXT(DataPenjualan[[#This Row],[Tanggal Transaksi]],"mmmm")</f>
        <v>March</v>
      </c>
      <c r="D59" s="1" t="str">
        <f>TEXT(DataPenjualan[[#This Row],[Tanggal Transaksi]],"m")</f>
        <v>3</v>
      </c>
      <c r="E59" t="s">
        <v>65</v>
      </c>
      <c r="F59" t="s">
        <v>18</v>
      </c>
      <c r="G59" t="s">
        <v>56</v>
      </c>
      <c r="H59" t="s">
        <v>57</v>
      </c>
      <c r="I59" t="s">
        <v>10</v>
      </c>
      <c r="J59">
        <v>1</v>
      </c>
      <c r="K59" s="2">
        <v>26000000</v>
      </c>
      <c r="L59" t="str" cm="1">
        <f t="array" ref="L59">_xlfn.IFS(DataPenjualan[[#This Row],[Harga Satuan]]&lt;5000000,"Terjangkau",AND(DataPenjualan[[#This Row],[Harga Satuan]]&gt;=5000000,DataPenjualan[[#This Row],[Harga Satuan]]&lt;=15000000),"Menengah",DataPenjualan[[#This Row],[Harga Satuan]]&gt;15000000,"Premium")</f>
        <v>Premium</v>
      </c>
      <c r="M59">
        <v>10</v>
      </c>
      <c r="N59" t="s">
        <v>6</v>
      </c>
      <c r="O59" t="str" cm="1">
        <f t="array" ref="O59">_xlfn.IFS(LEFT(DataPenjualan[[#This Row],[Kode Status Pengiriman]],3)="DLV","Terkirim",LEFT(DataPenjualan[[#This Row],[Kode Status Pengiriman]],3)="SHP","Dikirim",LEFT(DataPenjualan[[#This Row],[Kode Status Pengiriman]],3)="RTN","Return",LEFT(DataPenjualan[[#This Row],[Kode Status Pengiriman]],3)="CNL","Dibatalkan")</f>
        <v>Terkirim</v>
      </c>
      <c r="P59" s="3">
        <f>DataPenjualan[[#This Row],[Jumlah Beli]]*DataPenjualan[[#This Row],[Harga Satuan]]</f>
        <v>26000000</v>
      </c>
      <c r="Q59" s="2">
        <f>(DataPenjualan[[#This Row],[Diskon Persen]]/100)*DataPenjualan[[#This Row],[Harga Satuan]]</f>
        <v>2600000</v>
      </c>
      <c r="R59" s="2">
        <f>DataPenjualan[[#This Row],[Pendapatan Kotor]]-DataPenjualan[[#This Row],[Nilai Diskon]]</f>
        <v>23400000</v>
      </c>
    </row>
    <row r="60" spans="1:18" x14ac:dyDescent="0.35">
      <c r="A60" t="s">
        <v>110</v>
      </c>
      <c r="B60" s="1">
        <v>45367.729166666664</v>
      </c>
      <c r="C60" t="str">
        <f>TEXT(DataPenjualan[[#This Row],[Tanggal Transaksi]],"mmmm")</f>
        <v>March</v>
      </c>
      <c r="D60" s="1" t="str">
        <f>TEXT(DataPenjualan[[#This Row],[Tanggal Transaksi]],"m")</f>
        <v>3</v>
      </c>
      <c r="E60" t="s">
        <v>68</v>
      </c>
      <c r="F60" t="s">
        <v>24</v>
      </c>
      <c r="G60" t="s">
        <v>60</v>
      </c>
      <c r="H60" t="s">
        <v>20</v>
      </c>
      <c r="I60" t="s">
        <v>15</v>
      </c>
      <c r="J60">
        <v>1</v>
      </c>
      <c r="K60" s="2">
        <v>5000000</v>
      </c>
      <c r="L60" t="str" cm="1">
        <f t="array" ref="L60">_xlfn.IFS(DataPenjualan[[#This Row],[Harga Satuan]]&lt;5000000,"Terjangkau",AND(DataPenjualan[[#This Row],[Harga Satuan]]&gt;=5000000,DataPenjualan[[#This Row],[Harga Satuan]]&lt;=15000000),"Menengah",DataPenjualan[[#This Row],[Harga Satuan]]&gt;15000000,"Premium")</f>
        <v>Menengah</v>
      </c>
      <c r="M60">
        <v>0</v>
      </c>
      <c r="N60" t="s">
        <v>6</v>
      </c>
      <c r="O60" t="str" cm="1">
        <f t="array" ref="O60">_xlfn.IFS(LEFT(DataPenjualan[[#This Row],[Kode Status Pengiriman]],3)="DLV","Terkirim",LEFT(DataPenjualan[[#This Row],[Kode Status Pengiriman]],3)="SHP","Dikirim",LEFT(DataPenjualan[[#This Row],[Kode Status Pengiriman]],3)="RTN","Return",LEFT(DataPenjualan[[#This Row],[Kode Status Pengiriman]],3)="CNL","Dibatalkan")</f>
        <v>Terkirim</v>
      </c>
      <c r="P60" s="3">
        <f>DataPenjualan[[#This Row],[Jumlah Beli]]*DataPenjualan[[#This Row],[Harga Satuan]]</f>
        <v>5000000</v>
      </c>
      <c r="Q60" s="2">
        <f>(DataPenjualan[[#This Row],[Diskon Persen]]/100)*DataPenjualan[[#This Row],[Harga Satuan]]</f>
        <v>0</v>
      </c>
      <c r="R60" s="2">
        <f>DataPenjualan[[#This Row],[Pendapatan Kotor]]-DataPenjualan[[#This Row],[Nilai Diskon]]</f>
        <v>5000000</v>
      </c>
    </row>
    <row r="61" spans="1:18" x14ac:dyDescent="0.35">
      <c r="A61" t="s">
        <v>111</v>
      </c>
      <c r="B61" s="1">
        <v>45367.840277777781</v>
      </c>
      <c r="C61" t="str">
        <f>TEXT(DataPenjualan[[#This Row],[Tanggal Transaksi]],"mmmm")</f>
        <v>March</v>
      </c>
      <c r="D61" s="1" t="str">
        <f>TEXT(DataPenjualan[[#This Row],[Tanggal Transaksi]],"m")</f>
        <v>3</v>
      </c>
      <c r="E61" t="s">
        <v>71</v>
      </c>
      <c r="F61" t="s">
        <v>18</v>
      </c>
      <c r="G61" t="s">
        <v>28</v>
      </c>
      <c r="H61" t="s">
        <v>4</v>
      </c>
      <c r="I61" t="s">
        <v>5</v>
      </c>
      <c r="J61">
        <v>1</v>
      </c>
      <c r="K61" s="2">
        <v>42000000</v>
      </c>
      <c r="L61" t="str" cm="1">
        <f t="array" ref="L61">_xlfn.IFS(DataPenjualan[[#This Row],[Harga Satuan]]&lt;5000000,"Terjangkau",AND(DataPenjualan[[#This Row],[Harga Satuan]]&gt;=5000000,DataPenjualan[[#This Row],[Harga Satuan]]&lt;=15000000),"Menengah",DataPenjualan[[#This Row],[Harga Satuan]]&gt;15000000,"Premium")</f>
        <v>Premium</v>
      </c>
      <c r="M61">
        <v>15</v>
      </c>
      <c r="N61" t="s">
        <v>21</v>
      </c>
      <c r="O61" t="str" cm="1">
        <f t="array" ref="O61">_xlfn.IFS(LEFT(DataPenjualan[[#This Row],[Kode Status Pengiriman]],3)="DLV","Terkirim",LEFT(DataPenjualan[[#This Row],[Kode Status Pengiriman]],3)="SHP","Dikirim",LEFT(DataPenjualan[[#This Row],[Kode Status Pengiriman]],3)="RTN","Return",LEFT(DataPenjualan[[#This Row],[Kode Status Pengiriman]],3)="CNL","Dibatalkan")</f>
        <v>Dikirim</v>
      </c>
      <c r="P61" s="3">
        <f>DataPenjualan[[#This Row],[Jumlah Beli]]*DataPenjualan[[#This Row],[Harga Satuan]]</f>
        <v>42000000</v>
      </c>
      <c r="Q61" s="2">
        <f>(DataPenjualan[[#This Row],[Diskon Persen]]/100)*DataPenjualan[[#This Row],[Harga Satuan]]</f>
        <v>6300000</v>
      </c>
      <c r="R61" s="2">
        <f>DataPenjualan[[#This Row],[Pendapatan Kotor]]-DataPenjualan[[#This Row],[Nilai Diskon]]</f>
        <v>35700000</v>
      </c>
    </row>
    <row r="62" spans="1:18" x14ac:dyDescent="0.35">
      <c r="A62" t="s">
        <v>112</v>
      </c>
      <c r="B62" s="1">
        <v>45383.416666666664</v>
      </c>
      <c r="C62" t="str">
        <f>TEXT(DataPenjualan[[#This Row],[Tanggal Transaksi]],"mmmm")</f>
        <v>April</v>
      </c>
      <c r="D62" s="1" t="str">
        <f>TEXT(DataPenjualan[[#This Row],[Tanggal Transaksi]],"m")</f>
        <v>4</v>
      </c>
      <c r="E62" t="s">
        <v>2</v>
      </c>
      <c r="F62" t="s">
        <v>3</v>
      </c>
      <c r="G62" t="s">
        <v>63</v>
      </c>
      <c r="H62" t="s">
        <v>4</v>
      </c>
      <c r="I62" t="s">
        <v>5</v>
      </c>
      <c r="J62">
        <v>1</v>
      </c>
      <c r="K62" s="2">
        <v>21000000</v>
      </c>
      <c r="L62" t="str" cm="1">
        <f t="array" ref="L62">_xlfn.IFS(DataPenjualan[[#This Row],[Harga Satuan]]&lt;5000000,"Terjangkau",AND(DataPenjualan[[#This Row],[Harga Satuan]]&gt;=5000000,DataPenjualan[[#This Row],[Harga Satuan]]&lt;=15000000),"Menengah",DataPenjualan[[#This Row],[Harga Satuan]]&gt;15000000,"Premium")</f>
        <v>Premium</v>
      </c>
      <c r="M62">
        <v>10</v>
      </c>
      <c r="N62" t="s">
        <v>6</v>
      </c>
      <c r="O62" t="str" cm="1">
        <f t="array" ref="O62">_xlfn.IFS(LEFT(DataPenjualan[[#This Row],[Kode Status Pengiriman]],3)="DLV","Terkirim",LEFT(DataPenjualan[[#This Row],[Kode Status Pengiriman]],3)="SHP","Dikirim",LEFT(DataPenjualan[[#This Row],[Kode Status Pengiriman]],3)="RTN","Return",LEFT(DataPenjualan[[#This Row],[Kode Status Pengiriman]],3)="CNL","Dibatalkan")</f>
        <v>Terkirim</v>
      </c>
      <c r="P62" s="3">
        <f>DataPenjualan[[#This Row],[Jumlah Beli]]*DataPenjualan[[#This Row],[Harga Satuan]]</f>
        <v>21000000</v>
      </c>
      <c r="Q62" s="2">
        <f>(DataPenjualan[[#This Row],[Diskon Persen]]/100)*DataPenjualan[[#This Row],[Harga Satuan]]</f>
        <v>2100000</v>
      </c>
      <c r="R62" s="2">
        <f>DataPenjualan[[#This Row],[Pendapatan Kotor]]-DataPenjualan[[#This Row],[Nilai Diskon]]</f>
        <v>18900000</v>
      </c>
    </row>
    <row r="63" spans="1:18" x14ac:dyDescent="0.35">
      <c r="A63" t="s">
        <v>113</v>
      </c>
      <c r="B63" s="1">
        <v>45383.6875</v>
      </c>
      <c r="C63" t="str">
        <f>TEXT(DataPenjualan[[#This Row],[Tanggal Transaksi]],"mmmm")</f>
        <v>April</v>
      </c>
      <c r="D63" s="1" t="str">
        <f>TEXT(DataPenjualan[[#This Row],[Tanggal Transaksi]],"m")</f>
        <v>4</v>
      </c>
      <c r="E63" t="s">
        <v>8</v>
      </c>
      <c r="F63" t="s">
        <v>3</v>
      </c>
      <c r="G63" t="s">
        <v>66</v>
      </c>
      <c r="H63" t="s">
        <v>9</v>
      </c>
      <c r="I63" t="s">
        <v>10</v>
      </c>
      <c r="J63">
        <v>1</v>
      </c>
      <c r="K63" s="2">
        <v>18500000</v>
      </c>
      <c r="L63" t="str" cm="1">
        <f t="array" ref="L63">_xlfn.IFS(DataPenjualan[[#This Row],[Harga Satuan]]&lt;5000000,"Terjangkau",AND(DataPenjualan[[#This Row],[Harga Satuan]]&gt;=5000000,DataPenjualan[[#This Row],[Harga Satuan]]&lt;=15000000),"Menengah",DataPenjualan[[#This Row],[Harga Satuan]]&gt;15000000,"Premium")</f>
        <v>Premium</v>
      </c>
      <c r="M63">
        <v>10</v>
      </c>
      <c r="N63" t="s">
        <v>6</v>
      </c>
      <c r="O63" t="str" cm="1">
        <f t="array" ref="O63">_xlfn.IFS(LEFT(DataPenjualan[[#This Row],[Kode Status Pengiriman]],3)="DLV","Terkirim",LEFT(DataPenjualan[[#This Row],[Kode Status Pengiriman]],3)="SHP","Dikirim",LEFT(DataPenjualan[[#This Row],[Kode Status Pengiriman]],3)="RTN","Return",LEFT(DataPenjualan[[#This Row],[Kode Status Pengiriman]],3)="CNL","Dibatalkan")</f>
        <v>Terkirim</v>
      </c>
      <c r="P63" s="3">
        <f>DataPenjualan[[#This Row],[Jumlah Beli]]*DataPenjualan[[#This Row],[Harga Satuan]]</f>
        <v>18500000</v>
      </c>
      <c r="Q63" s="2">
        <f>(DataPenjualan[[#This Row],[Diskon Persen]]/100)*DataPenjualan[[#This Row],[Harga Satuan]]</f>
        <v>1850000</v>
      </c>
      <c r="R63" s="2">
        <f>DataPenjualan[[#This Row],[Pendapatan Kotor]]-DataPenjualan[[#This Row],[Nilai Diskon]]</f>
        <v>16650000</v>
      </c>
    </row>
    <row r="64" spans="1:18" x14ac:dyDescent="0.35">
      <c r="A64" t="s">
        <v>114</v>
      </c>
      <c r="B64" s="1">
        <v>45383.875</v>
      </c>
      <c r="C64" t="str">
        <f>TEXT(DataPenjualan[[#This Row],[Tanggal Transaksi]],"mmmm")</f>
        <v>April</v>
      </c>
      <c r="D64" s="1" t="str">
        <f>TEXT(DataPenjualan[[#This Row],[Tanggal Transaksi]],"m")</f>
        <v>4</v>
      </c>
      <c r="E64" t="s">
        <v>12</v>
      </c>
      <c r="F64" t="s">
        <v>13</v>
      </c>
      <c r="G64" t="s">
        <v>69</v>
      </c>
      <c r="H64" t="s">
        <v>4</v>
      </c>
      <c r="I64" t="s">
        <v>15</v>
      </c>
      <c r="J64">
        <v>1</v>
      </c>
      <c r="K64" s="2">
        <v>5500000</v>
      </c>
      <c r="L64" t="str" cm="1">
        <f t="array" ref="L64">_xlfn.IFS(DataPenjualan[[#This Row],[Harga Satuan]]&lt;5000000,"Terjangkau",AND(DataPenjualan[[#This Row],[Harga Satuan]]&gt;=5000000,DataPenjualan[[#This Row],[Harga Satuan]]&lt;=15000000),"Menengah",DataPenjualan[[#This Row],[Harga Satuan]]&gt;15000000,"Premium")</f>
        <v>Menengah</v>
      </c>
      <c r="M64">
        <v>0</v>
      </c>
      <c r="N64" t="s">
        <v>6</v>
      </c>
      <c r="O64" t="str" cm="1">
        <f t="array" ref="O64">_xlfn.IFS(LEFT(DataPenjualan[[#This Row],[Kode Status Pengiriman]],3)="DLV","Terkirim",LEFT(DataPenjualan[[#This Row],[Kode Status Pengiriman]],3)="SHP","Dikirim",LEFT(DataPenjualan[[#This Row],[Kode Status Pengiriman]],3)="RTN","Return",LEFT(DataPenjualan[[#This Row],[Kode Status Pengiriman]],3)="CNL","Dibatalkan")</f>
        <v>Terkirim</v>
      </c>
      <c r="P64" s="3">
        <f>DataPenjualan[[#This Row],[Jumlah Beli]]*DataPenjualan[[#This Row],[Harga Satuan]]</f>
        <v>5500000</v>
      </c>
      <c r="Q64" s="2">
        <f>(DataPenjualan[[#This Row],[Diskon Persen]]/100)*DataPenjualan[[#This Row],[Harga Satuan]]</f>
        <v>0</v>
      </c>
      <c r="R64" s="2">
        <f>DataPenjualan[[#This Row],[Pendapatan Kotor]]-DataPenjualan[[#This Row],[Nilai Diskon]]</f>
        <v>5500000</v>
      </c>
    </row>
    <row r="65" spans="1:18" x14ac:dyDescent="0.35">
      <c r="A65" t="s">
        <v>115</v>
      </c>
      <c r="B65" s="1">
        <v>45384.4375</v>
      </c>
      <c r="C65" t="str">
        <f>TEXT(DataPenjualan[[#This Row],[Tanggal Transaksi]],"mmmm")</f>
        <v>April</v>
      </c>
      <c r="D65" s="1" t="str">
        <f>TEXT(DataPenjualan[[#This Row],[Tanggal Transaksi]],"m")</f>
        <v>4</v>
      </c>
      <c r="E65" t="s">
        <v>17</v>
      </c>
      <c r="F65" t="s">
        <v>18</v>
      </c>
      <c r="G65" t="s">
        <v>752</v>
      </c>
      <c r="H65" t="s">
        <v>9</v>
      </c>
      <c r="I65" t="s">
        <v>5</v>
      </c>
      <c r="J65">
        <v>1</v>
      </c>
      <c r="K65" s="2">
        <v>32000000</v>
      </c>
      <c r="L65" t="str" cm="1">
        <f t="array" ref="L65">_xlfn.IFS(DataPenjualan[[#This Row],[Harga Satuan]]&lt;5000000,"Terjangkau",AND(DataPenjualan[[#This Row],[Harga Satuan]]&gt;=5000000,DataPenjualan[[#This Row],[Harga Satuan]]&lt;=15000000),"Menengah",DataPenjualan[[#This Row],[Harga Satuan]]&gt;15000000,"Premium")</f>
        <v>Premium</v>
      </c>
      <c r="M65">
        <v>15</v>
      </c>
      <c r="N65" t="s">
        <v>21</v>
      </c>
      <c r="O65" t="str" cm="1">
        <f t="array" ref="O65">_xlfn.IFS(LEFT(DataPenjualan[[#This Row],[Kode Status Pengiriman]],3)="DLV","Terkirim",LEFT(DataPenjualan[[#This Row],[Kode Status Pengiriman]],3)="SHP","Dikirim",LEFT(DataPenjualan[[#This Row],[Kode Status Pengiriman]],3)="RTN","Return",LEFT(DataPenjualan[[#This Row],[Kode Status Pengiriman]],3)="CNL","Dibatalkan")</f>
        <v>Dikirim</v>
      </c>
      <c r="P65" s="3">
        <f>DataPenjualan[[#This Row],[Jumlah Beli]]*DataPenjualan[[#This Row],[Harga Satuan]]</f>
        <v>32000000</v>
      </c>
      <c r="Q65" s="2">
        <f>(DataPenjualan[[#This Row],[Diskon Persen]]/100)*DataPenjualan[[#This Row],[Harga Satuan]]</f>
        <v>4800000</v>
      </c>
      <c r="R65" s="2">
        <f>DataPenjualan[[#This Row],[Pendapatan Kotor]]-DataPenjualan[[#This Row],[Nilai Diskon]]</f>
        <v>27200000</v>
      </c>
    </row>
    <row r="66" spans="1:18" x14ac:dyDescent="0.35">
      <c r="A66" t="s">
        <v>116</v>
      </c>
      <c r="B66" s="1">
        <v>45384.552083333336</v>
      </c>
      <c r="C66" t="str">
        <f>TEXT(DataPenjualan[[#This Row],[Tanggal Transaksi]],"mmmm")</f>
        <v>April</v>
      </c>
      <c r="D66" s="1" t="str">
        <f>TEXT(DataPenjualan[[#This Row],[Tanggal Transaksi]],"m")</f>
        <v>4</v>
      </c>
      <c r="E66" t="s">
        <v>23</v>
      </c>
      <c r="F66" t="s">
        <v>24</v>
      </c>
      <c r="G66" t="s">
        <v>28</v>
      </c>
      <c r="H66" t="s">
        <v>4</v>
      </c>
      <c r="I66" t="s">
        <v>10</v>
      </c>
      <c r="J66">
        <v>1</v>
      </c>
      <c r="K66" s="2">
        <v>7500000</v>
      </c>
      <c r="L66" t="str" cm="1">
        <f t="array" ref="L66">_xlfn.IFS(DataPenjualan[[#This Row],[Harga Satuan]]&lt;5000000,"Terjangkau",AND(DataPenjualan[[#This Row],[Harga Satuan]]&gt;=5000000,DataPenjualan[[#This Row],[Harga Satuan]]&lt;=15000000),"Menengah",DataPenjualan[[#This Row],[Harga Satuan]]&gt;15000000,"Premium")</f>
        <v>Menengah</v>
      </c>
      <c r="M66">
        <v>5</v>
      </c>
      <c r="N66" t="s">
        <v>6</v>
      </c>
      <c r="O66" t="str" cm="1">
        <f t="array" ref="O66">_xlfn.IFS(LEFT(DataPenjualan[[#This Row],[Kode Status Pengiriman]],3)="DLV","Terkirim",LEFT(DataPenjualan[[#This Row],[Kode Status Pengiriman]],3)="SHP","Dikirim",LEFT(DataPenjualan[[#This Row],[Kode Status Pengiriman]],3)="RTN","Return",LEFT(DataPenjualan[[#This Row],[Kode Status Pengiriman]],3)="CNL","Dibatalkan")</f>
        <v>Terkirim</v>
      </c>
      <c r="P66" s="3">
        <f>DataPenjualan[[#This Row],[Jumlah Beli]]*DataPenjualan[[#This Row],[Harga Satuan]]</f>
        <v>7500000</v>
      </c>
      <c r="Q66" s="2">
        <f>(DataPenjualan[[#This Row],[Diskon Persen]]/100)*DataPenjualan[[#This Row],[Harga Satuan]]</f>
        <v>375000</v>
      </c>
      <c r="R66" s="2">
        <f>DataPenjualan[[#This Row],[Pendapatan Kotor]]-DataPenjualan[[#This Row],[Nilai Diskon]]</f>
        <v>7125000</v>
      </c>
    </row>
    <row r="67" spans="1:18" x14ac:dyDescent="0.35">
      <c r="A67" t="s">
        <v>117</v>
      </c>
      <c r="B67" s="1">
        <v>45384.75</v>
      </c>
      <c r="C67" t="str">
        <f>TEXT(DataPenjualan[[#This Row],[Tanggal Transaksi]],"mmmm")</f>
        <v>April</v>
      </c>
      <c r="D67" s="1" t="str">
        <f>TEXT(DataPenjualan[[#This Row],[Tanggal Transaksi]],"m")</f>
        <v>4</v>
      </c>
      <c r="E67" t="s">
        <v>27</v>
      </c>
      <c r="F67" t="s">
        <v>18</v>
      </c>
      <c r="G67" t="s">
        <v>14</v>
      </c>
      <c r="H67" t="s">
        <v>4</v>
      </c>
      <c r="I67" t="s">
        <v>5</v>
      </c>
      <c r="J67">
        <v>1</v>
      </c>
      <c r="K67" s="2">
        <v>23000000</v>
      </c>
      <c r="L67" t="str" cm="1">
        <f t="array" ref="L67">_xlfn.IFS(DataPenjualan[[#This Row],[Harga Satuan]]&lt;5000000,"Terjangkau",AND(DataPenjualan[[#This Row],[Harga Satuan]]&gt;=5000000,DataPenjualan[[#This Row],[Harga Satuan]]&lt;=15000000),"Menengah",DataPenjualan[[#This Row],[Harga Satuan]]&gt;15000000,"Premium")</f>
        <v>Premium</v>
      </c>
      <c r="M67">
        <v>10</v>
      </c>
      <c r="N67" t="s">
        <v>6</v>
      </c>
      <c r="O67" t="str" cm="1">
        <f t="array" ref="O67">_xlfn.IFS(LEFT(DataPenjualan[[#This Row],[Kode Status Pengiriman]],3)="DLV","Terkirim",LEFT(DataPenjualan[[#This Row],[Kode Status Pengiriman]],3)="SHP","Dikirim",LEFT(DataPenjualan[[#This Row],[Kode Status Pengiriman]],3)="RTN","Return",LEFT(DataPenjualan[[#This Row],[Kode Status Pengiriman]],3)="CNL","Dibatalkan")</f>
        <v>Terkirim</v>
      </c>
      <c r="P67" s="3">
        <f>DataPenjualan[[#This Row],[Jumlah Beli]]*DataPenjualan[[#This Row],[Harga Satuan]]</f>
        <v>23000000</v>
      </c>
      <c r="Q67" s="2">
        <f>(DataPenjualan[[#This Row],[Diskon Persen]]/100)*DataPenjualan[[#This Row],[Harga Satuan]]</f>
        <v>2300000</v>
      </c>
      <c r="R67" s="2">
        <f>DataPenjualan[[#This Row],[Pendapatan Kotor]]-DataPenjualan[[#This Row],[Nilai Diskon]]</f>
        <v>20700000</v>
      </c>
    </row>
    <row r="68" spans="1:18" x14ac:dyDescent="0.35">
      <c r="A68" t="s">
        <v>118</v>
      </c>
      <c r="B68" s="1">
        <v>45385.9375</v>
      </c>
      <c r="C68" t="str">
        <f>TEXT(DataPenjualan[[#This Row],[Tanggal Transaksi]],"mmmm")</f>
        <v>April</v>
      </c>
      <c r="D68" s="1" t="str">
        <f>TEXT(DataPenjualan[[#This Row],[Tanggal Transaksi]],"m")</f>
        <v>4</v>
      </c>
      <c r="E68" t="s">
        <v>30</v>
      </c>
      <c r="F68" t="s">
        <v>13</v>
      </c>
      <c r="G68" t="s">
        <v>19</v>
      </c>
      <c r="H68" t="s">
        <v>20</v>
      </c>
      <c r="I68" t="s">
        <v>15</v>
      </c>
      <c r="J68">
        <v>2</v>
      </c>
      <c r="K68" s="2">
        <v>2500000</v>
      </c>
      <c r="L68" t="str" cm="1">
        <f t="array" ref="L68">_xlfn.IFS(DataPenjualan[[#This Row],[Harga Satuan]]&lt;5000000,"Terjangkau",AND(DataPenjualan[[#This Row],[Harga Satuan]]&gt;=5000000,DataPenjualan[[#This Row],[Harga Satuan]]&lt;=15000000),"Menengah",DataPenjualan[[#This Row],[Harga Satuan]]&gt;15000000,"Premium")</f>
        <v>Terjangkau</v>
      </c>
      <c r="M68">
        <v>0</v>
      </c>
      <c r="N68" t="s">
        <v>6</v>
      </c>
      <c r="O68" t="str" cm="1">
        <f t="array" ref="O68">_xlfn.IFS(LEFT(DataPenjualan[[#This Row],[Kode Status Pengiriman]],3)="DLV","Terkirim",LEFT(DataPenjualan[[#This Row],[Kode Status Pengiriman]],3)="SHP","Dikirim",LEFT(DataPenjualan[[#This Row],[Kode Status Pengiriman]],3)="RTN","Return",LEFT(DataPenjualan[[#This Row],[Kode Status Pengiriman]],3)="CNL","Dibatalkan")</f>
        <v>Terkirim</v>
      </c>
      <c r="P68" s="3">
        <f>DataPenjualan[[#This Row],[Jumlah Beli]]*DataPenjualan[[#This Row],[Harga Satuan]]</f>
        <v>5000000</v>
      </c>
      <c r="Q68" s="2">
        <f>(DataPenjualan[[#This Row],[Diskon Persen]]/100)*DataPenjualan[[#This Row],[Harga Satuan]]</f>
        <v>0</v>
      </c>
      <c r="R68" s="2">
        <f>DataPenjualan[[#This Row],[Pendapatan Kotor]]-DataPenjualan[[#This Row],[Nilai Diskon]]</f>
        <v>5000000</v>
      </c>
    </row>
    <row r="69" spans="1:18" x14ac:dyDescent="0.35">
      <c r="A69" t="s">
        <v>119</v>
      </c>
      <c r="B69" s="1">
        <v>45385.625</v>
      </c>
      <c r="C69" t="str">
        <f>TEXT(DataPenjualan[[#This Row],[Tanggal Transaksi]],"mmmm")</f>
        <v>April</v>
      </c>
      <c r="D69" s="1" t="str">
        <f>TEXT(DataPenjualan[[#This Row],[Tanggal Transaksi]],"m")</f>
        <v>4</v>
      </c>
      <c r="E69" t="s">
        <v>33</v>
      </c>
      <c r="F69" t="s">
        <v>34</v>
      </c>
      <c r="G69" t="s">
        <v>753</v>
      </c>
      <c r="H69" t="s">
        <v>25</v>
      </c>
      <c r="I69" t="s">
        <v>10</v>
      </c>
      <c r="J69">
        <v>1</v>
      </c>
      <c r="K69" s="2">
        <v>28000000</v>
      </c>
      <c r="L69" t="str" cm="1">
        <f t="array" ref="L69">_xlfn.IFS(DataPenjualan[[#This Row],[Harga Satuan]]&lt;5000000,"Terjangkau",AND(DataPenjualan[[#This Row],[Harga Satuan]]&gt;=5000000,DataPenjualan[[#This Row],[Harga Satuan]]&lt;=15000000),"Menengah",DataPenjualan[[#This Row],[Harga Satuan]]&gt;15000000,"Premium")</f>
        <v>Premium</v>
      </c>
      <c r="M69">
        <v>15</v>
      </c>
      <c r="N69" t="s">
        <v>21</v>
      </c>
      <c r="O69" t="str" cm="1">
        <f t="array" ref="O69">_xlfn.IFS(LEFT(DataPenjualan[[#This Row],[Kode Status Pengiriman]],3)="DLV","Terkirim",LEFT(DataPenjualan[[#This Row],[Kode Status Pengiriman]],3)="SHP","Dikirim",LEFT(DataPenjualan[[#This Row],[Kode Status Pengiriman]],3)="RTN","Return",LEFT(DataPenjualan[[#This Row],[Kode Status Pengiriman]],3)="CNL","Dibatalkan")</f>
        <v>Dikirim</v>
      </c>
      <c r="P69" s="3">
        <f>DataPenjualan[[#This Row],[Jumlah Beli]]*DataPenjualan[[#This Row],[Harga Satuan]]</f>
        <v>28000000</v>
      </c>
      <c r="Q69" s="2">
        <f>(DataPenjualan[[#This Row],[Diskon Persen]]/100)*DataPenjualan[[#This Row],[Harga Satuan]]</f>
        <v>4200000</v>
      </c>
      <c r="R69" s="2">
        <f>DataPenjualan[[#This Row],[Pendapatan Kotor]]-DataPenjualan[[#This Row],[Nilai Diskon]]</f>
        <v>23800000</v>
      </c>
    </row>
    <row r="70" spans="1:18" x14ac:dyDescent="0.35">
      <c r="A70" t="s">
        <v>120</v>
      </c>
      <c r="B70" s="1">
        <v>45385.5</v>
      </c>
      <c r="C70" t="str">
        <f>TEXT(DataPenjualan[[#This Row],[Tanggal Transaksi]],"mmmm")</f>
        <v>April</v>
      </c>
      <c r="D70" s="1" t="str">
        <f>TEXT(DataPenjualan[[#This Row],[Tanggal Transaksi]],"m")</f>
        <v>4</v>
      </c>
      <c r="E70" t="s">
        <v>37</v>
      </c>
      <c r="F70" t="s">
        <v>24</v>
      </c>
      <c r="G70" t="s">
        <v>31</v>
      </c>
      <c r="H70" t="s">
        <v>9</v>
      </c>
      <c r="I70" t="s">
        <v>5</v>
      </c>
      <c r="J70">
        <v>1</v>
      </c>
      <c r="K70" s="2">
        <v>1800000</v>
      </c>
      <c r="L70" t="str" cm="1">
        <f t="array" ref="L70">_xlfn.IFS(DataPenjualan[[#This Row],[Harga Satuan]]&lt;5000000,"Terjangkau",AND(DataPenjualan[[#This Row],[Harga Satuan]]&gt;=5000000,DataPenjualan[[#This Row],[Harga Satuan]]&lt;=15000000),"Menengah",DataPenjualan[[#This Row],[Harga Satuan]]&gt;15000000,"Premium")</f>
        <v>Terjangkau</v>
      </c>
      <c r="M70">
        <v>5</v>
      </c>
      <c r="N70" t="s">
        <v>6</v>
      </c>
      <c r="O70" t="str" cm="1">
        <f t="array" ref="O70">_xlfn.IFS(LEFT(DataPenjualan[[#This Row],[Kode Status Pengiriman]],3)="DLV","Terkirim",LEFT(DataPenjualan[[#This Row],[Kode Status Pengiriman]],3)="SHP","Dikirim",LEFT(DataPenjualan[[#This Row],[Kode Status Pengiriman]],3)="RTN","Return",LEFT(DataPenjualan[[#This Row],[Kode Status Pengiriman]],3)="CNL","Dibatalkan")</f>
        <v>Terkirim</v>
      </c>
      <c r="P70" s="3">
        <f>DataPenjualan[[#This Row],[Jumlah Beli]]*DataPenjualan[[#This Row],[Harga Satuan]]</f>
        <v>1800000</v>
      </c>
      <c r="Q70" s="2">
        <f>(DataPenjualan[[#This Row],[Diskon Persen]]/100)*DataPenjualan[[#This Row],[Harga Satuan]]</f>
        <v>90000</v>
      </c>
      <c r="R70" s="2">
        <f>DataPenjualan[[#This Row],[Pendapatan Kotor]]-DataPenjualan[[#This Row],[Nilai Diskon]]</f>
        <v>1710000</v>
      </c>
    </row>
    <row r="71" spans="1:18" x14ac:dyDescent="0.35">
      <c r="A71" t="s">
        <v>121</v>
      </c>
      <c r="B71" s="1">
        <v>45386.8125</v>
      </c>
      <c r="C71" t="str">
        <f>TEXT(DataPenjualan[[#This Row],[Tanggal Transaksi]],"mmmm")</f>
        <v>April</v>
      </c>
      <c r="D71" s="1" t="str">
        <f>TEXT(DataPenjualan[[#This Row],[Tanggal Transaksi]],"m")</f>
        <v>4</v>
      </c>
      <c r="E71" t="s">
        <v>41</v>
      </c>
      <c r="F71" t="s">
        <v>3</v>
      </c>
      <c r="G71" t="s">
        <v>35</v>
      </c>
      <c r="H71" t="s">
        <v>20</v>
      </c>
      <c r="I71" t="s">
        <v>10</v>
      </c>
      <c r="J71">
        <v>1</v>
      </c>
      <c r="K71" s="2">
        <v>15000000</v>
      </c>
      <c r="L71" t="str" cm="1">
        <f t="array" ref="L71">_xlfn.IFS(DataPenjualan[[#This Row],[Harga Satuan]]&lt;5000000,"Terjangkau",AND(DataPenjualan[[#This Row],[Harga Satuan]]&gt;=5000000,DataPenjualan[[#This Row],[Harga Satuan]]&lt;=15000000),"Menengah",DataPenjualan[[#This Row],[Harga Satuan]]&gt;15000000,"Premium")</f>
        <v>Menengah</v>
      </c>
      <c r="M71">
        <v>10</v>
      </c>
      <c r="N71" t="s">
        <v>6</v>
      </c>
      <c r="O71" t="str" cm="1">
        <f t="array" ref="O71">_xlfn.IFS(LEFT(DataPenjualan[[#This Row],[Kode Status Pengiriman]],3)="DLV","Terkirim",LEFT(DataPenjualan[[#This Row],[Kode Status Pengiriman]],3)="SHP","Dikirim",LEFT(DataPenjualan[[#This Row],[Kode Status Pengiriman]],3)="RTN","Return",LEFT(DataPenjualan[[#This Row],[Kode Status Pengiriman]],3)="CNL","Dibatalkan")</f>
        <v>Terkirim</v>
      </c>
      <c r="P71" s="3">
        <f>DataPenjualan[[#This Row],[Jumlah Beli]]*DataPenjualan[[#This Row],[Harga Satuan]]</f>
        <v>15000000</v>
      </c>
      <c r="Q71" s="2">
        <f>(DataPenjualan[[#This Row],[Diskon Persen]]/100)*DataPenjualan[[#This Row],[Harga Satuan]]</f>
        <v>1500000</v>
      </c>
      <c r="R71" s="2">
        <f>DataPenjualan[[#This Row],[Pendapatan Kotor]]-DataPenjualan[[#This Row],[Nilai Diskon]]</f>
        <v>13500000</v>
      </c>
    </row>
    <row r="72" spans="1:18" x14ac:dyDescent="0.35">
      <c r="A72" t="s">
        <v>122</v>
      </c>
      <c r="B72" s="1">
        <v>45386.583333333336</v>
      </c>
      <c r="C72" t="str">
        <f>TEXT(DataPenjualan[[#This Row],[Tanggal Transaksi]],"mmmm")</f>
        <v>April</v>
      </c>
      <c r="D72" s="1" t="str">
        <f>TEXT(DataPenjualan[[#This Row],[Tanggal Transaksi]],"m")</f>
        <v>4</v>
      </c>
      <c r="E72" t="s">
        <v>45</v>
      </c>
      <c r="F72" t="s">
        <v>13</v>
      </c>
      <c r="G72" t="s">
        <v>38</v>
      </c>
      <c r="H72" t="s">
        <v>4</v>
      </c>
      <c r="I72" t="s">
        <v>15</v>
      </c>
      <c r="J72">
        <v>1</v>
      </c>
      <c r="K72" s="2">
        <v>4000000</v>
      </c>
      <c r="L72" t="str" cm="1">
        <f t="array" ref="L72">_xlfn.IFS(DataPenjualan[[#This Row],[Harga Satuan]]&lt;5000000,"Terjangkau",AND(DataPenjualan[[#This Row],[Harga Satuan]]&gt;=5000000,DataPenjualan[[#This Row],[Harga Satuan]]&lt;=15000000),"Menengah",DataPenjualan[[#This Row],[Harga Satuan]]&gt;15000000,"Premium")</f>
        <v>Terjangkau</v>
      </c>
      <c r="M72">
        <v>0</v>
      </c>
      <c r="N72" t="s">
        <v>6</v>
      </c>
      <c r="O72" t="str" cm="1">
        <f t="array" ref="O72">_xlfn.IFS(LEFT(DataPenjualan[[#This Row],[Kode Status Pengiriman]],3)="DLV","Terkirim",LEFT(DataPenjualan[[#This Row],[Kode Status Pengiriman]],3)="SHP","Dikirim",LEFT(DataPenjualan[[#This Row],[Kode Status Pengiriman]],3)="RTN","Return",LEFT(DataPenjualan[[#This Row],[Kode Status Pengiriman]],3)="CNL","Dibatalkan")</f>
        <v>Terkirim</v>
      </c>
      <c r="P72" s="3">
        <f>DataPenjualan[[#This Row],[Jumlah Beli]]*DataPenjualan[[#This Row],[Harga Satuan]]</f>
        <v>4000000</v>
      </c>
      <c r="Q72" s="2">
        <f>(DataPenjualan[[#This Row],[Diskon Persen]]/100)*DataPenjualan[[#This Row],[Harga Satuan]]</f>
        <v>0</v>
      </c>
      <c r="R72" s="2">
        <f>DataPenjualan[[#This Row],[Pendapatan Kotor]]-DataPenjualan[[#This Row],[Nilai Diskon]]</f>
        <v>4000000</v>
      </c>
    </row>
    <row r="73" spans="1:18" x14ac:dyDescent="0.35">
      <c r="A73" t="s">
        <v>123</v>
      </c>
      <c r="B73" s="1">
        <v>45386.708333333336</v>
      </c>
      <c r="C73" t="str">
        <f>TEXT(DataPenjualan[[#This Row],[Tanggal Transaksi]],"mmmm")</f>
        <v>April</v>
      </c>
      <c r="D73" s="1" t="str">
        <f>TEXT(DataPenjualan[[#This Row],[Tanggal Transaksi]],"m")</f>
        <v>4</v>
      </c>
      <c r="E73" t="s">
        <v>48</v>
      </c>
      <c r="F73" t="s">
        <v>18</v>
      </c>
      <c r="G73" t="s">
        <v>42</v>
      </c>
      <c r="H73" t="s">
        <v>43</v>
      </c>
      <c r="I73" t="s">
        <v>5</v>
      </c>
      <c r="J73">
        <v>1</v>
      </c>
      <c r="K73" s="2">
        <v>29500000</v>
      </c>
      <c r="L73" t="str" cm="1">
        <f t="array" ref="L73">_xlfn.IFS(DataPenjualan[[#This Row],[Harga Satuan]]&lt;5000000,"Terjangkau",AND(DataPenjualan[[#This Row],[Harga Satuan]]&gt;=5000000,DataPenjualan[[#This Row],[Harga Satuan]]&lt;=15000000),"Menengah",DataPenjualan[[#This Row],[Harga Satuan]]&gt;15000000,"Premium")</f>
        <v>Premium</v>
      </c>
      <c r="M73">
        <v>15</v>
      </c>
      <c r="N73" t="s">
        <v>39</v>
      </c>
      <c r="O73" t="str" cm="1">
        <f t="array" ref="O73">_xlfn.IFS(LEFT(DataPenjualan[[#This Row],[Kode Status Pengiriman]],3)="DLV","Terkirim",LEFT(DataPenjualan[[#This Row],[Kode Status Pengiriman]],3)="SHP","Dikirim",LEFT(DataPenjualan[[#This Row],[Kode Status Pengiriman]],3)="RTN","Return",LEFT(DataPenjualan[[#This Row],[Kode Status Pengiriman]],3)="CNL","Dibatalkan")</f>
        <v>Return</v>
      </c>
      <c r="P73" s="3">
        <f>DataPenjualan[[#This Row],[Jumlah Beli]]*DataPenjualan[[#This Row],[Harga Satuan]]</f>
        <v>29500000</v>
      </c>
      <c r="Q73" s="2">
        <f>(DataPenjualan[[#This Row],[Diskon Persen]]/100)*DataPenjualan[[#This Row],[Harga Satuan]]</f>
        <v>4425000</v>
      </c>
      <c r="R73" s="2">
        <f>DataPenjualan[[#This Row],[Pendapatan Kotor]]-DataPenjualan[[#This Row],[Nilai Diskon]]</f>
        <v>25075000</v>
      </c>
    </row>
    <row r="74" spans="1:18" x14ac:dyDescent="0.35">
      <c r="A74" t="s">
        <v>124</v>
      </c>
      <c r="B74" s="1">
        <v>45387.805555555555</v>
      </c>
      <c r="C74" t="str">
        <f>TEXT(DataPenjualan[[#This Row],[Tanggal Transaksi]],"mmmm")</f>
        <v>April</v>
      </c>
      <c r="D74" s="1" t="str">
        <f>TEXT(DataPenjualan[[#This Row],[Tanggal Transaksi]],"m")</f>
        <v>4</v>
      </c>
      <c r="E74" t="s">
        <v>51</v>
      </c>
      <c r="F74" t="s">
        <v>24</v>
      </c>
      <c r="G74" t="s">
        <v>46</v>
      </c>
      <c r="H74" t="s">
        <v>4</v>
      </c>
      <c r="I74" t="s">
        <v>10</v>
      </c>
      <c r="J74">
        <v>1</v>
      </c>
      <c r="K74" s="2">
        <v>500000</v>
      </c>
      <c r="L74" t="str" cm="1">
        <f t="array" ref="L74">_xlfn.IFS(DataPenjualan[[#This Row],[Harga Satuan]]&lt;5000000,"Terjangkau",AND(DataPenjualan[[#This Row],[Harga Satuan]]&gt;=5000000,DataPenjualan[[#This Row],[Harga Satuan]]&lt;=15000000),"Menengah",DataPenjualan[[#This Row],[Harga Satuan]]&gt;15000000,"Premium")</f>
        <v>Terjangkau</v>
      </c>
      <c r="M74">
        <v>5</v>
      </c>
      <c r="N74" t="s">
        <v>6</v>
      </c>
      <c r="O74" t="str" cm="1">
        <f t="array" ref="O74">_xlfn.IFS(LEFT(DataPenjualan[[#This Row],[Kode Status Pengiriman]],3)="DLV","Terkirim",LEFT(DataPenjualan[[#This Row],[Kode Status Pengiriman]],3)="SHP","Dikirim",LEFT(DataPenjualan[[#This Row],[Kode Status Pengiriman]],3)="RTN","Return",LEFT(DataPenjualan[[#This Row],[Kode Status Pengiriman]],3)="CNL","Dibatalkan")</f>
        <v>Terkirim</v>
      </c>
      <c r="P74" s="3">
        <f>DataPenjualan[[#This Row],[Jumlah Beli]]*DataPenjualan[[#This Row],[Harga Satuan]]</f>
        <v>500000</v>
      </c>
      <c r="Q74" s="2">
        <f>(DataPenjualan[[#This Row],[Diskon Persen]]/100)*DataPenjualan[[#This Row],[Harga Satuan]]</f>
        <v>25000</v>
      </c>
      <c r="R74" s="2">
        <f>DataPenjualan[[#This Row],[Pendapatan Kotor]]-DataPenjualan[[#This Row],[Nilai Diskon]]</f>
        <v>475000</v>
      </c>
    </row>
    <row r="75" spans="1:18" x14ac:dyDescent="0.35">
      <c r="A75" t="s">
        <v>125</v>
      </c>
      <c r="B75" s="1">
        <v>45387.90625</v>
      </c>
      <c r="C75" t="str">
        <f>TEXT(DataPenjualan[[#This Row],[Tanggal Transaksi]],"mmmm")</f>
        <v>April</v>
      </c>
      <c r="D75" s="1" t="str">
        <f>TEXT(DataPenjualan[[#This Row],[Tanggal Transaksi]],"m")</f>
        <v>4</v>
      </c>
      <c r="E75" t="s">
        <v>53</v>
      </c>
      <c r="F75" t="s">
        <v>34</v>
      </c>
      <c r="G75" t="s">
        <v>56</v>
      </c>
      <c r="H75" t="s">
        <v>57</v>
      </c>
      <c r="I75" t="s">
        <v>5</v>
      </c>
      <c r="J75">
        <v>1</v>
      </c>
      <c r="K75" s="2">
        <v>9500000</v>
      </c>
      <c r="L75" t="str" cm="1">
        <f t="array" ref="L75">_xlfn.IFS(DataPenjualan[[#This Row],[Harga Satuan]]&lt;5000000,"Terjangkau",AND(DataPenjualan[[#This Row],[Harga Satuan]]&gt;=5000000,DataPenjualan[[#This Row],[Harga Satuan]]&lt;=15000000),"Menengah",DataPenjualan[[#This Row],[Harga Satuan]]&gt;15000000,"Premium")</f>
        <v>Menengah</v>
      </c>
      <c r="M75">
        <v>10</v>
      </c>
      <c r="N75" t="s">
        <v>6</v>
      </c>
      <c r="O75" t="str" cm="1">
        <f t="array" ref="O75">_xlfn.IFS(LEFT(DataPenjualan[[#This Row],[Kode Status Pengiriman]],3)="DLV","Terkirim",LEFT(DataPenjualan[[#This Row],[Kode Status Pengiriman]],3)="SHP","Dikirim",LEFT(DataPenjualan[[#This Row],[Kode Status Pengiriman]],3)="RTN","Return",LEFT(DataPenjualan[[#This Row],[Kode Status Pengiriman]],3)="CNL","Dibatalkan")</f>
        <v>Terkirim</v>
      </c>
      <c r="P75" s="3">
        <f>DataPenjualan[[#This Row],[Jumlah Beli]]*DataPenjualan[[#This Row],[Harga Satuan]]</f>
        <v>9500000</v>
      </c>
      <c r="Q75" s="2">
        <f>(DataPenjualan[[#This Row],[Diskon Persen]]/100)*DataPenjualan[[#This Row],[Harga Satuan]]</f>
        <v>950000</v>
      </c>
      <c r="R75" s="2">
        <f>DataPenjualan[[#This Row],[Pendapatan Kotor]]-DataPenjualan[[#This Row],[Nilai Diskon]]</f>
        <v>8550000</v>
      </c>
    </row>
    <row r="76" spans="1:18" x14ac:dyDescent="0.35">
      <c r="A76" t="s">
        <v>126</v>
      </c>
      <c r="B76" s="1">
        <v>45387.645833333336</v>
      </c>
      <c r="C76" t="str">
        <f>TEXT(DataPenjualan[[#This Row],[Tanggal Transaksi]],"mmmm")</f>
        <v>April</v>
      </c>
      <c r="D76" s="1" t="str">
        <f>TEXT(DataPenjualan[[#This Row],[Tanggal Transaksi]],"m")</f>
        <v>4</v>
      </c>
      <c r="E76" t="s">
        <v>55</v>
      </c>
      <c r="F76" t="s">
        <v>3</v>
      </c>
      <c r="G76" t="s">
        <v>60</v>
      </c>
      <c r="H76" t="s">
        <v>20</v>
      </c>
      <c r="I76" t="s">
        <v>15</v>
      </c>
      <c r="J76">
        <v>1</v>
      </c>
      <c r="K76" s="2">
        <v>12000000</v>
      </c>
      <c r="L76" t="str" cm="1">
        <f t="array" ref="L76">_xlfn.IFS(DataPenjualan[[#This Row],[Harga Satuan]]&lt;5000000,"Terjangkau",AND(DataPenjualan[[#This Row],[Harga Satuan]]&gt;=5000000,DataPenjualan[[#This Row],[Harga Satuan]]&lt;=15000000),"Menengah",DataPenjualan[[#This Row],[Harga Satuan]]&gt;15000000,"Premium")</f>
        <v>Menengah</v>
      </c>
      <c r="M76">
        <v>0</v>
      </c>
      <c r="N76" t="s">
        <v>6</v>
      </c>
      <c r="O76" t="str" cm="1">
        <f t="array" ref="O76">_xlfn.IFS(LEFT(DataPenjualan[[#This Row],[Kode Status Pengiriman]],3)="DLV","Terkirim",LEFT(DataPenjualan[[#This Row],[Kode Status Pengiriman]],3)="SHP","Dikirim",LEFT(DataPenjualan[[#This Row],[Kode Status Pengiriman]],3)="RTN","Return",LEFT(DataPenjualan[[#This Row],[Kode Status Pengiriman]],3)="CNL","Dibatalkan")</f>
        <v>Terkirim</v>
      </c>
      <c r="P76" s="3">
        <f>DataPenjualan[[#This Row],[Jumlah Beli]]*DataPenjualan[[#This Row],[Harga Satuan]]</f>
        <v>12000000</v>
      </c>
      <c r="Q76" s="2">
        <f>(DataPenjualan[[#This Row],[Diskon Persen]]/100)*DataPenjualan[[#This Row],[Harga Satuan]]</f>
        <v>0</v>
      </c>
      <c r="R76" s="2">
        <f>DataPenjualan[[#This Row],[Pendapatan Kotor]]-DataPenjualan[[#This Row],[Nilai Diskon]]</f>
        <v>12000000</v>
      </c>
    </row>
    <row r="77" spans="1:18" x14ac:dyDescent="0.35">
      <c r="A77" t="s">
        <v>127</v>
      </c>
      <c r="B77" s="1">
        <v>45388.534722222219</v>
      </c>
      <c r="C77" t="str">
        <f>TEXT(DataPenjualan[[#This Row],[Tanggal Transaksi]],"mmmm")</f>
        <v>April</v>
      </c>
      <c r="D77" s="1" t="str">
        <f>TEXT(DataPenjualan[[#This Row],[Tanggal Transaksi]],"m")</f>
        <v>4</v>
      </c>
      <c r="E77" t="s">
        <v>59</v>
      </c>
      <c r="F77" t="s">
        <v>18</v>
      </c>
      <c r="G77" t="s">
        <v>66</v>
      </c>
      <c r="H77" t="s">
        <v>9</v>
      </c>
      <c r="I77" t="s">
        <v>10</v>
      </c>
      <c r="J77">
        <v>1</v>
      </c>
      <c r="K77" s="2">
        <v>35000000</v>
      </c>
      <c r="L77" t="str" cm="1">
        <f t="array" ref="L77">_xlfn.IFS(DataPenjualan[[#This Row],[Harga Satuan]]&lt;5000000,"Terjangkau",AND(DataPenjualan[[#This Row],[Harga Satuan]]&gt;=5000000,DataPenjualan[[#This Row],[Harga Satuan]]&lt;=15000000),"Menengah",DataPenjualan[[#This Row],[Harga Satuan]]&gt;15000000,"Premium")</f>
        <v>Premium</v>
      </c>
      <c r="M77">
        <v>15</v>
      </c>
      <c r="N77" t="s">
        <v>21</v>
      </c>
      <c r="O77" t="str" cm="1">
        <f t="array" ref="O77">_xlfn.IFS(LEFT(DataPenjualan[[#This Row],[Kode Status Pengiriman]],3)="DLV","Terkirim",LEFT(DataPenjualan[[#This Row],[Kode Status Pengiriman]],3)="SHP","Dikirim",LEFT(DataPenjualan[[#This Row],[Kode Status Pengiriman]],3)="RTN","Return",LEFT(DataPenjualan[[#This Row],[Kode Status Pengiriman]],3)="CNL","Dibatalkan")</f>
        <v>Dikirim</v>
      </c>
      <c r="P77" s="3">
        <f>DataPenjualan[[#This Row],[Jumlah Beli]]*DataPenjualan[[#This Row],[Harga Satuan]]</f>
        <v>35000000</v>
      </c>
      <c r="Q77" s="2">
        <f>(DataPenjualan[[#This Row],[Diskon Persen]]/100)*DataPenjualan[[#This Row],[Harga Satuan]]</f>
        <v>5250000</v>
      </c>
      <c r="R77" s="2">
        <f>DataPenjualan[[#This Row],[Pendapatan Kotor]]-DataPenjualan[[#This Row],[Nilai Diskon]]</f>
        <v>29750000</v>
      </c>
    </row>
    <row r="78" spans="1:18" x14ac:dyDescent="0.35">
      <c r="A78" t="s">
        <v>128</v>
      </c>
      <c r="B78" s="1">
        <v>45388.427083333336</v>
      </c>
      <c r="C78" t="str">
        <f>TEXT(DataPenjualan[[#This Row],[Tanggal Transaksi]],"mmmm")</f>
        <v>April</v>
      </c>
      <c r="D78" s="1" t="str">
        <f>TEXT(DataPenjualan[[#This Row],[Tanggal Transaksi]],"m")</f>
        <v>4</v>
      </c>
      <c r="E78" t="s">
        <v>62</v>
      </c>
      <c r="F78" t="s">
        <v>13</v>
      </c>
      <c r="G78" t="s">
        <v>63</v>
      </c>
      <c r="H78" t="s">
        <v>4</v>
      </c>
      <c r="I78" t="s">
        <v>5</v>
      </c>
      <c r="J78">
        <v>1</v>
      </c>
      <c r="K78" s="2">
        <v>6200000</v>
      </c>
      <c r="L78" t="str" cm="1">
        <f t="array" ref="L78">_xlfn.IFS(DataPenjualan[[#This Row],[Harga Satuan]]&lt;5000000,"Terjangkau",AND(DataPenjualan[[#This Row],[Harga Satuan]]&gt;=5000000,DataPenjualan[[#This Row],[Harga Satuan]]&lt;=15000000),"Menengah",DataPenjualan[[#This Row],[Harga Satuan]]&gt;15000000,"Premium")</f>
        <v>Menengah</v>
      </c>
      <c r="M78">
        <v>5</v>
      </c>
      <c r="N78" t="s">
        <v>6</v>
      </c>
      <c r="O78" t="str" cm="1">
        <f t="array" ref="O78">_xlfn.IFS(LEFT(DataPenjualan[[#This Row],[Kode Status Pengiriman]],3)="DLV","Terkirim",LEFT(DataPenjualan[[#This Row],[Kode Status Pengiriman]],3)="SHP","Dikirim",LEFT(DataPenjualan[[#This Row],[Kode Status Pengiriman]],3)="RTN","Return",LEFT(DataPenjualan[[#This Row],[Kode Status Pengiriman]],3)="CNL","Dibatalkan")</f>
        <v>Terkirim</v>
      </c>
      <c r="P78" s="3">
        <f>DataPenjualan[[#This Row],[Jumlah Beli]]*DataPenjualan[[#This Row],[Harga Satuan]]</f>
        <v>6200000</v>
      </c>
      <c r="Q78" s="2">
        <f>(DataPenjualan[[#This Row],[Diskon Persen]]/100)*DataPenjualan[[#This Row],[Harga Satuan]]</f>
        <v>310000</v>
      </c>
      <c r="R78" s="2">
        <f>DataPenjualan[[#This Row],[Pendapatan Kotor]]-DataPenjualan[[#This Row],[Nilai Diskon]]</f>
        <v>5890000</v>
      </c>
    </row>
    <row r="79" spans="1:18" x14ac:dyDescent="0.35">
      <c r="A79" t="s">
        <v>129</v>
      </c>
      <c r="B79" s="1">
        <v>45388.479166666664</v>
      </c>
      <c r="C79" t="str">
        <f>TEXT(DataPenjualan[[#This Row],[Tanggal Transaksi]],"mmmm")</f>
        <v>April</v>
      </c>
      <c r="D79" s="1" t="str">
        <f>TEXT(DataPenjualan[[#This Row],[Tanggal Transaksi]],"m")</f>
        <v>4</v>
      </c>
      <c r="E79" t="s">
        <v>65</v>
      </c>
      <c r="F79" t="s">
        <v>18</v>
      </c>
      <c r="G79" t="s">
        <v>69</v>
      </c>
      <c r="H79" t="s">
        <v>4</v>
      </c>
      <c r="I79" t="s">
        <v>10</v>
      </c>
      <c r="J79">
        <v>1</v>
      </c>
      <c r="K79" s="2">
        <v>26000000</v>
      </c>
      <c r="L79" t="str" cm="1">
        <f t="array" ref="L79">_xlfn.IFS(DataPenjualan[[#This Row],[Harga Satuan]]&lt;5000000,"Terjangkau",AND(DataPenjualan[[#This Row],[Harga Satuan]]&gt;=5000000,DataPenjualan[[#This Row],[Harga Satuan]]&lt;=15000000),"Menengah",DataPenjualan[[#This Row],[Harga Satuan]]&gt;15000000,"Premium")</f>
        <v>Premium</v>
      </c>
      <c r="M79">
        <v>10</v>
      </c>
      <c r="N79" t="s">
        <v>49</v>
      </c>
      <c r="O79" t="str" cm="1">
        <f t="array" ref="O79">_xlfn.IFS(LEFT(DataPenjualan[[#This Row],[Kode Status Pengiriman]],3)="DLV","Terkirim",LEFT(DataPenjualan[[#This Row],[Kode Status Pengiriman]],3)="SHP","Dikirim",LEFT(DataPenjualan[[#This Row],[Kode Status Pengiriman]],3)="RTN","Return",LEFT(DataPenjualan[[#This Row],[Kode Status Pengiriman]],3)="CNL","Dibatalkan")</f>
        <v>Dibatalkan</v>
      </c>
      <c r="P79" s="3">
        <f>DataPenjualan[[#This Row],[Jumlah Beli]]*DataPenjualan[[#This Row],[Harga Satuan]]</f>
        <v>26000000</v>
      </c>
      <c r="Q79" s="2">
        <f>(DataPenjualan[[#This Row],[Diskon Persen]]/100)*DataPenjualan[[#This Row],[Harga Satuan]]</f>
        <v>2600000</v>
      </c>
      <c r="R79" s="2">
        <f>DataPenjualan[[#This Row],[Pendapatan Kotor]]-DataPenjualan[[#This Row],[Nilai Diskon]]</f>
        <v>23400000</v>
      </c>
    </row>
    <row r="80" spans="1:18" x14ac:dyDescent="0.35">
      <c r="A80" t="s">
        <v>130</v>
      </c>
      <c r="B80" s="1">
        <v>45389.75</v>
      </c>
      <c r="C80" t="str">
        <f>TEXT(DataPenjualan[[#This Row],[Tanggal Transaksi]],"mmmm")</f>
        <v>April</v>
      </c>
      <c r="D80" s="1" t="str">
        <f>TEXT(DataPenjualan[[#This Row],[Tanggal Transaksi]],"m")</f>
        <v>4</v>
      </c>
      <c r="E80" t="s">
        <v>68</v>
      </c>
      <c r="F80" t="s">
        <v>24</v>
      </c>
      <c r="G80" t="s">
        <v>752</v>
      </c>
      <c r="H80" t="s">
        <v>9</v>
      </c>
      <c r="I80" t="s">
        <v>15</v>
      </c>
      <c r="J80">
        <v>1</v>
      </c>
      <c r="K80" s="2">
        <v>5000000</v>
      </c>
      <c r="L80" t="str" cm="1">
        <f t="array" ref="L80">_xlfn.IFS(DataPenjualan[[#This Row],[Harga Satuan]]&lt;5000000,"Terjangkau",AND(DataPenjualan[[#This Row],[Harga Satuan]]&gt;=5000000,DataPenjualan[[#This Row],[Harga Satuan]]&lt;=15000000),"Menengah",DataPenjualan[[#This Row],[Harga Satuan]]&gt;15000000,"Premium")</f>
        <v>Menengah</v>
      </c>
      <c r="M80">
        <v>0</v>
      </c>
      <c r="N80" t="s">
        <v>6</v>
      </c>
      <c r="O80" t="str" cm="1">
        <f t="array" ref="O80">_xlfn.IFS(LEFT(DataPenjualan[[#This Row],[Kode Status Pengiriman]],3)="DLV","Terkirim",LEFT(DataPenjualan[[#This Row],[Kode Status Pengiriman]],3)="SHP","Dikirim",LEFT(DataPenjualan[[#This Row],[Kode Status Pengiriman]],3)="RTN","Return",LEFT(DataPenjualan[[#This Row],[Kode Status Pengiriman]],3)="CNL","Dibatalkan")</f>
        <v>Terkirim</v>
      </c>
      <c r="P80" s="3">
        <f>DataPenjualan[[#This Row],[Jumlah Beli]]*DataPenjualan[[#This Row],[Harga Satuan]]</f>
        <v>5000000</v>
      </c>
      <c r="Q80" s="2">
        <f>(DataPenjualan[[#This Row],[Diskon Persen]]/100)*DataPenjualan[[#This Row],[Harga Satuan]]</f>
        <v>0</v>
      </c>
      <c r="R80" s="2">
        <f>DataPenjualan[[#This Row],[Pendapatan Kotor]]-DataPenjualan[[#This Row],[Nilai Diskon]]</f>
        <v>5000000</v>
      </c>
    </row>
    <row r="81" spans="1:18" x14ac:dyDescent="0.35">
      <c r="A81" t="s">
        <v>131</v>
      </c>
      <c r="B81" s="1">
        <v>45389.861111111109</v>
      </c>
      <c r="C81" t="str">
        <f>TEXT(DataPenjualan[[#This Row],[Tanggal Transaksi]],"mmmm")</f>
        <v>April</v>
      </c>
      <c r="D81" s="1" t="str">
        <f>TEXT(DataPenjualan[[#This Row],[Tanggal Transaksi]],"m")</f>
        <v>4</v>
      </c>
      <c r="E81" t="s">
        <v>71</v>
      </c>
      <c r="F81" t="s">
        <v>18</v>
      </c>
      <c r="G81" t="s">
        <v>28</v>
      </c>
      <c r="H81" t="s">
        <v>4</v>
      </c>
      <c r="I81" t="s">
        <v>5</v>
      </c>
      <c r="J81">
        <v>1</v>
      </c>
      <c r="K81" s="2">
        <v>42000000</v>
      </c>
      <c r="L81" t="str" cm="1">
        <f t="array" ref="L81">_xlfn.IFS(DataPenjualan[[#This Row],[Harga Satuan]]&lt;5000000,"Terjangkau",AND(DataPenjualan[[#This Row],[Harga Satuan]]&gt;=5000000,DataPenjualan[[#This Row],[Harga Satuan]]&lt;=15000000),"Menengah",DataPenjualan[[#This Row],[Harga Satuan]]&gt;15000000,"Premium")</f>
        <v>Premium</v>
      </c>
      <c r="M81">
        <v>15</v>
      </c>
      <c r="N81" t="s">
        <v>21</v>
      </c>
      <c r="O81" t="str" cm="1">
        <f t="array" ref="O81">_xlfn.IFS(LEFT(DataPenjualan[[#This Row],[Kode Status Pengiriman]],3)="DLV","Terkirim",LEFT(DataPenjualan[[#This Row],[Kode Status Pengiriman]],3)="SHP","Dikirim",LEFT(DataPenjualan[[#This Row],[Kode Status Pengiriman]],3)="RTN","Return",LEFT(DataPenjualan[[#This Row],[Kode Status Pengiriman]],3)="CNL","Dibatalkan")</f>
        <v>Dikirim</v>
      </c>
      <c r="P81" s="3">
        <f>DataPenjualan[[#This Row],[Jumlah Beli]]*DataPenjualan[[#This Row],[Harga Satuan]]</f>
        <v>42000000</v>
      </c>
      <c r="Q81" s="2">
        <f>(DataPenjualan[[#This Row],[Diskon Persen]]/100)*DataPenjualan[[#This Row],[Harga Satuan]]</f>
        <v>6300000</v>
      </c>
      <c r="R81" s="2">
        <f>DataPenjualan[[#This Row],[Pendapatan Kotor]]-DataPenjualan[[#This Row],[Nilai Diskon]]</f>
        <v>35700000</v>
      </c>
    </row>
    <row r="82" spans="1:18" x14ac:dyDescent="0.35">
      <c r="A82" t="s">
        <v>132</v>
      </c>
      <c r="B82" s="1">
        <v>45432.354166666664</v>
      </c>
      <c r="C82" t="str">
        <f>TEXT(DataPenjualan[[#This Row],[Tanggal Transaksi]],"mmmm")</f>
        <v>May</v>
      </c>
      <c r="D82" s="1" t="str">
        <f>TEXT(DataPenjualan[[#This Row],[Tanggal Transaksi]],"m")</f>
        <v>5</v>
      </c>
      <c r="E82" t="s">
        <v>2</v>
      </c>
      <c r="F82" t="s">
        <v>3</v>
      </c>
      <c r="G82" t="s">
        <v>14</v>
      </c>
      <c r="H82" t="s">
        <v>4</v>
      </c>
      <c r="I82" t="s">
        <v>5</v>
      </c>
      <c r="J82">
        <v>1</v>
      </c>
      <c r="K82" s="2">
        <v>21000000</v>
      </c>
      <c r="L82" t="str" cm="1">
        <f t="array" ref="L82">_xlfn.IFS(DataPenjualan[[#This Row],[Harga Satuan]]&lt;5000000,"Terjangkau",AND(DataPenjualan[[#This Row],[Harga Satuan]]&gt;=5000000,DataPenjualan[[#This Row],[Harga Satuan]]&lt;=15000000),"Menengah",DataPenjualan[[#This Row],[Harga Satuan]]&gt;15000000,"Premium")</f>
        <v>Premium</v>
      </c>
      <c r="M82">
        <v>5</v>
      </c>
      <c r="N82" t="s">
        <v>6</v>
      </c>
      <c r="O82" t="str" cm="1">
        <f t="array" ref="O82">_xlfn.IFS(LEFT(DataPenjualan[[#This Row],[Kode Status Pengiriman]],3)="DLV","Terkirim",LEFT(DataPenjualan[[#This Row],[Kode Status Pengiriman]],3)="SHP","Dikirim",LEFT(DataPenjualan[[#This Row],[Kode Status Pengiriman]],3)="RTN","Return",LEFT(DataPenjualan[[#This Row],[Kode Status Pengiriman]],3)="CNL","Dibatalkan")</f>
        <v>Terkirim</v>
      </c>
      <c r="P82" s="3">
        <f>DataPenjualan[[#This Row],[Jumlah Beli]]*DataPenjualan[[#This Row],[Harga Satuan]]</f>
        <v>21000000</v>
      </c>
      <c r="Q82" s="2">
        <f>(DataPenjualan[[#This Row],[Diskon Persen]]/100)*DataPenjualan[[#This Row],[Harga Satuan]]</f>
        <v>1050000</v>
      </c>
      <c r="R82" s="2">
        <f>DataPenjualan[[#This Row],[Pendapatan Kotor]]-DataPenjualan[[#This Row],[Nilai Diskon]]</f>
        <v>19950000</v>
      </c>
    </row>
    <row r="83" spans="1:18" x14ac:dyDescent="0.35">
      <c r="A83" t="s">
        <v>133</v>
      </c>
      <c r="B83" s="1">
        <v>45432.625</v>
      </c>
      <c r="C83" t="str">
        <f>TEXT(DataPenjualan[[#This Row],[Tanggal Transaksi]],"mmmm")</f>
        <v>May</v>
      </c>
      <c r="D83" s="1" t="str">
        <f>TEXT(DataPenjualan[[#This Row],[Tanggal Transaksi]],"m")</f>
        <v>5</v>
      </c>
      <c r="E83" t="s">
        <v>8</v>
      </c>
      <c r="F83" t="s">
        <v>3</v>
      </c>
      <c r="G83" t="s">
        <v>19</v>
      </c>
      <c r="H83" t="s">
        <v>20</v>
      </c>
      <c r="I83" t="s">
        <v>10</v>
      </c>
      <c r="J83">
        <v>1</v>
      </c>
      <c r="K83" s="2">
        <v>18500000</v>
      </c>
      <c r="L83" t="str" cm="1">
        <f t="array" ref="L83">_xlfn.IFS(DataPenjualan[[#This Row],[Harga Satuan]]&lt;5000000,"Terjangkau",AND(DataPenjualan[[#This Row],[Harga Satuan]]&gt;=5000000,DataPenjualan[[#This Row],[Harga Satuan]]&lt;=15000000),"Menengah",DataPenjualan[[#This Row],[Harga Satuan]]&gt;15000000,"Premium")</f>
        <v>Premium</v>
      </c>
      <c r="M83">
        <v>5</v>
      </c>
      <c r="N83" t="s">
        <v>6</v>
      </c>
      <c r="O83" t="str" cm="1">
        <f t="array" ref="O83">_xlfn.IFS(LEFT(DataPenjualan[[#This Row],[Kode Status Pengiriman]],3)="DLV","Terkirim",LEFT(DataPenjualan[[#This Row],[Kode Status Pengiriman]],3)="SHP","Dikirim",LEFT(DataPenjualan[[#This Row],[Kode Status Pengiriman]],3)="RTN","Return",LEFT(DataPenjualan[[#This Row],[Kode Status Pengiriman]],3)="CNL","Dibatalkan")</f>
        <v>Terkirim</v>
      </c>
      <c r="P83" s="3">
        <f>DataPenjualan[[#This Row],[Jumlah Beli]]*DataPenjualan[[#This Row],[Harga Satuan]]</f>
        <v>18500000</v>
      </c>
      <c r="Q83" s="2">
        <f>(DataPenjualan[[#This Row],[Diskon Persen]]/100)*DataPenjualan[[#This Row],[Harga Satuan]]</f>
        <v>925000</v>
      </c>
      <c r="R83" s="2">
        <f>DataPenjualan[[#This Row],[Pendapatan Kotor]]-DataPenjualan[[#This Row],[Nilai Diskon]]</f>
        <v>17575000</v>
      </c>
    </row>
    <row r="84" spans="1:18" x14ac:dyDescent="0.35">
      <c r="A84" t="s">
        <v>134</v>
      </c>
      <c r="B84" s="1">
        <v>45432.8125</v>
      </c>
      <c r="C84" t="str">
        <f>TEXT(DataPenjualan[[#This Row],[Tanggal Transaksi]],"mmmm")</f>
        <v>May</v>
      </c>
      <c r="D84" s="1" t="str">
        <f>TEXT(DataPenjualan[[#This Row],[Tanggal Transaksi]],"m")</f>
        <v>5</v>
      </c>
      <c r="E84" t="s">
        <v>12</v>
      </c>
      <c r="F84" t="s">
        <v>13</v>
      </c>
      <c r="G84" t="s">
        <v>753</v>
      </c>
      <c r="H84" t="s">
        <v>25</v>
      </c>
      <c r="I84" t="s">
        <v>15</v>
      </c>
      <c r="J84">
        <v>1</v>
      </c>
      <c r="K84" s="2">
        <v>5500000</v>
      </c>
      <c r="L84" t="str" cm="1">
        <f t="array" ref="L84">_xlfn.IFS(DataPenjualan[[#This Row],[Harga Satuan]]&lt;5000000,"Terjangkau",AND(DataPenjualan[[#This Row],[Harga Satuan]]&gt;=5000000,DataPenjualan[[#This Row],[Harga Satuan]]&lt;=15000000),"Menengah",DataPenjualan[[#This Row],[Harga Satuan]]&gt;15000000,"Premium")</f>
        <v>Menengah</v>
      </c>
      <c r="M84">
        <v>0</v>
      </c>
      <c r="N84" t="s">
        <v>6</v>
      </c>
      <c r="O84" t="str" cm="1">
        <f t="array" ref="O84">_xlfn.IFS(LEFT(DataPenjualan[[#This Row],[Kode Status Pengiriman]],3)="DLV","Terkirim",LEFT(DataPenjualan[[#This Row],[Kode Status Pengiriman]],3)="SHP","Dikirim",LEFT(DataPenjualan[[#This Row],[Kode Status Pengiriman]],3)="RTN","Return",LEFT(DataPenjualan[[#This Row],[Kode Status Pengiriman]],3)="CNL","Dibatalkan")</f>
        <v>Terkirim</v>
      </c>
      <c r="P84" s="3">
        <f>DataPenjualan[[#This Row],[Jumlah Beli]]*DataPenjualan[[#This Row],[Harga Satuan]]</f>
        <v>5500000</v>
      </c>
      <c r="Q84" s="2">
        <f>(DataPenjualan[[#This Row],[Diskon Persen]]/100)*DataPenjualan[[#This Row],[Harga Satuan]]</f>
        <v>0</v>
      </c>
      <c r="R84" s="2">
        <f>DataPenjualan[[#This Row],[Pendapatan Kotor]]-DataPenjualan[[#This Row],[Nilai Diskon]]</f>
        <v>5500000</v>
      </c>
    </row>
    <row r="85" spans="1:18" x14ac:dyDescent="0.35">
      <c r="A85" t="s">
        <v>135</v>
      </c>
      <c r="B85" s="1">
        <v>45433.416666666664</v>
      </c>
      <c r="C85" t="str">
        <f>TEXT(DataPenjualan[[#This Row],[Tanggal Transaksi]],"mmmm")</f>
        <v>May</v>
      </c>
      <c r="D85" s="1" t="str">
        <f>TEXT(DataPenjualan[[#This Row],[Tanggal Transaksi]],"m")</f>
        <v>5</v>
      </c>
      <c r="E85" t="s">
        <v>17</v>
      </c>
      <c r="F85" t="s">
        <v>18</v>
      </c>
      <c r="G85" t="s">
        <v>31</v>
      </c>
      <c r="H85" t="s">
        <v>9</v>
      </c>
      <c r="I85" t="s">
        <v>5</v>
      </c>
      <c r="J85">
        <v>1</v>
      </c>
      <c r="K85" s="2">
        <v>32000000</v>
      </c>
      <c r="L85" t="str" cm="1">
        <f t="array" ref="L85">_xlfn.IFS(DataPenjualan[[#This Row],[Harga Satuan]]&lt;5000000,"Terjangkau",AND(DataPenjualan[[#This Row],[Harga Satuan]]&gt;=5000000,DataPenjualan[[#This Row],[Harga Satuan]]&lt;=15000000),"Menengah",DataPenjualan[[#This Row],[Harga Satuan]]&gt;15000000,"Premium")</f>
        <v>Premium</v>
      </c>
      <c r="M85">
        <v>10</v>
      </c>
      <c r="N85" t="s">
        <v>21</v>
      </c>
      <c r="O85" t="str" cm="1">
        <f t="array" ref="O85">_xlfn.IFS(LEFT(DataPenjualan[[#This Row],[Kode Status Pengiriman]],3)="DLV","Terkirim",LEFT(DataPenjualan[[#This Row],[Kode Status Pengiriman]],3)="SHP","Dikirim",LEFT(DataPenjualan[[#This Row],[Kode Status Pengiriman]],3)="RTN","Return",LEFT(DataPenjualan[[#This Row],[Kode Status Pengiriman]],3)="CNL","Dibatalkan")</f>
        <v>Dikirim</v>
      </c>
      <c r="P85" s="3">
        <f>DataPenjualan[[#This Row],[Jumlah Beli]]*DataPenjualan[[#This Row],[Harga Satuan]]</f>
        <v>32000000</v>
      </c>
      <c r="Q85" s="2">
        <f>(DataPenjualan[[#This Row],[Diskon Persen]]/100)*DataPenjualan[[#This Row],[Harga Satuan]]</f>
        <v>3200000</v>
      </c>
      <c r="R85" s="2">
        <f>DataPenjualan[[#This Row],[Pendapatan Kotor]]-DataPenjualan[[#This Row],[Nilai Diskon]]</f>
        <v>28800000</v>
      </c>
    </row>
    <row r="86" spans="1:18" x14ac:dyDescent="0.35">
      <c r="A86" t="s">
        <v>136</v>
      </c>
      <c r="B86" s="1">
        <v>45433.520833333336</v>
      </c>
      <c r="C86" t="str">
        <f>TEXT(DataPenjualan[[#This Row],[Tanggal Transaksi]],"mmmm")</f>
        <v>May</v>
      </c>
      <c r="D86" s="1" t="str">
        <f>TEXT(DataPenjualan[[#This Row],[Tanggal Transaksi]],"m")</f>
        <v>5</v>
      </c>
      <c r="E86" t="s">
        <v>23</v>
      </c>
      <c r="F86" t="s">
        <v>24</v>
      </c>
      <c r="G86" t="s">
        <v>35</v>
      </c>
      <c r="H86" t="s">
        <v>20</v>
      </c>
      <c r="I86" t="s">
        <v>10</v>
      </c>
      <c r="J86">
        <v>1</v>
      </c>
      <c r="K86" s="2">
        <v>7500000</v>
      </c>
      <c r="L86" t="str" cm="1">
        <f t="array" ref="L86">_xlfn.IFS(DataPenjualan[[#This Row],[Harga Satuan]]&lt;5000000,"Terjangkau",AND(DataPenjualan[[#This Row],[Harga Satuan]]&gt;=5000000,DataPenjualan[[#This Row],[Harga Satuan]]&lt;=15000000),"Menengah",DataPenjualan[[#This Row],[Harga Satuan]]&gt;15000000,"Premium")</f>
        <v>Menengah</v>
      </c>
      <c r="M86">
        <v>5</v>
      </c>
      <c r="N86" t="s">
        <v>6</v>
      </c>
      <c r="O86" t="str" cm="1">
        <f t="array" ref="O86">_xlfn.IFS(LEFT(DataPenjualan[[#This Row],[Kode Status Pengiriman]],3)="DLV","Terkirim",LEFT(DataPenjualan[[#This Row],[Kode Status Pengiriman]],3)="SHP","Dikirim",LEFT(DataPenjualan[[#This Row],[Kode Status Pengiriman]],3)="RTN","Return",LEFT(DataPenjualan[[#This Row],[Kode Status Pengiriman]],3)="CNL","Dibatalkan")</f>
        <v>Terkirim</v>
      </c>
      <c r="P86" s="3">
        <f>DataPenjualan[[#This Row],[Jumlah Beli]]*DataPenjualan[[#This Row],[Harga Satuan]]</f>
        <v>7500000</v>
      </c>
      <c r="Q86" s="2">
        <f>(DataPenjualan[[#This Row],[Diskon Persen]]/100)*DataPenjualan[[#This Row],[Harga Satuan]]</f>
        <v>375000</v>
      </c>
      <c r="R86" s="2">
        <f>DataPenjualan[[#This Row],[Pendapatan Kotor]]-DataPenjualan[[#This Row],[Nilai Diskon]]</f>
        <v>7125000</v>
      </c>
    </row>
    <row r="87" spans="1:18" x14ac:dyDescent="0.35">
      <c r="A87" t="s">
        <v>137</v>
      </c>
      <c r="B87" s="1">
        <v>45433.708333333336</v>
      </c>
      <c r="C87" t="str">
        <f>TEXT(DataPenjualan[[#This Row],[Tanggal Transaksi]],"mmmm")</f>
        <v>May</v>
      </c>
      <c r="D87" s="1" t="str">
        <f>TEXT(DataPenjualan[[#This Row],[Tanggal Transaksi]],"m")</f>
        <v>5</v>
      </c>
      <c r="E87" t="s">
        <v>27</v>
      </c>
      <c r="F87" t="s">
        <v>18</v>
      </c>
      <c r="G87" t="s">
        <v>38</v>
      </c>
      <c r="H87" t="s">
        <v>4</v>
      </c>
      <c r="I87" t="s">
        <v>5</v>
      </c>
      <c r="J87">
        <v>1</v>
      </c>
      <c r="K87" s="2">
        <v>23000000</v>
      </c>
      <c r="L87" t="str" cm="1">
        <f t="array" ref="L87">_xlfn.IFS(DataPenjualan[[#This Row],[Harga Satuan]]&lt;5000000,"Terjangkau",AND(DataPenjualan[[#This Row],[Harga Satuan]]&gt;=5000000,DataPenjualan[[#This Row],[Harga Satuan]]&lt;=15000000),"Menengah",DataPenjualan[[#This Row],[Harga Satuan]]&gt;15000000,"Premium")</f>
        <v>Premium</v>
      </c>
      <c r="M87">
        <v>10</v>
      </c>
      <c r="N87" t="s">
        <v>6</v>
      </c>
      <c r="O87" t="str" cm="1">
        <f t="array" ref="O87">_xlfn.IFS(LEFT(DataPenjualan[[#This Row],[Kode Status Pengiriman]],3)="DLV","Terkirim",LEFT(DataPenjualan[[#This Row],[Kode Status Pengiriman]],3)="SHP","Dikirim",LEFT(DataPenjualan[[#This Row],[Kode Status Pengiriman]],3)="RTN","Return",LEFT(DataPenjualan[[#This Row],[Kode Status Pengiriman]],3)="CNL","Dibatalkan")</f>
        <v>Terkirim</v>
      </c>
      <c r="P87" s="3">
        <f>DataPenjualan[[#This Row],[Jumlah Beli]]*DataPenjualan[[#This Row],[Harga Satuan]]</f>
        <v>23000000</v>
      </c>
      <c r="Q87" s="2">
        <f>(DataPenjualan[[#This Row],[Diskon Persen]]/100)*DataPenjualan[[#This Row],[Harga Satuan]]</f>
        <v>2300000</v>
      </c>
      <c r="R87" s="2">
        <f>DataPenjualan[[#This Row],[Pendapatan Kotor]]-DataPenjualan[[#This Row],[Nilai Diskon]]</f>
        <v>20700000</v>
      </c>
    </row>
    <row r="88" spans="1:18" x14ac:dyDescent="0.35">
      <c r="A88" t="s">
        <v>138</v>
      </c>
      <c r="B88" s="1">
        <v>45434.895833333336</v>
      </c>
      <c r="C88" t="str">
        <f>TEXT(DataPenjualan[[#This Row],[Tanggal Transaksi]],"mmmm")</f>
        <v>May</v>
      </c>
      <c r="D88" s="1" t="str">
        <f>TEXT(DataPenjualan[[#This Row],[Tanggal Transaksi]],"m")</f>
        <v>5</v>
      </c>
      <c r="E88" t="s">
        <v>30</v>
      </c>
      <c r="F88" t="s">
        <v>13</v>
      </c>
      <c r="G88" t="s">
        <v>42</v>
      </c>
      <c r="H88" t="s">
        <v>43</v>
      </c>
      <c r="I88" t="s">
        <v>15</v>
      </c>
      <c r="J88">
        <v>1</v>
      </c>
      <c r="K88" s="2">
        <v>2500000</v>
      </c>
      <c r="L88" t="str" cm="1">
        <f t="array" ref="L88">_xlfn.IFS(DataPenjualan[[#This Row],[Harga Satuan]]&lt;5000000,"Terjangkau",AND(DataPenjualan[[#This Row],[Harga Satuan]]&gt;=5000000,DataPenjualan[[#This Row],[Harga Satuan]]&lt;=15000000),"Menengah",DataPenjualan[[#This Row],[Harga Satuan]]&gt;15000000,"Premium")</f>
        <v>Terjangkau</v>
      </c>
      <c r="M88">
        <v>0</v>
      </c>
      <c r="N88" t="s">
        <v>6</v>
      </c>
      <c r="O88" t="str" cm="1">
        <f t="array" ref="O88">_xlfn.IFS(LEFT(DataPenjualan[[#This Row],[Kode Status Pengiriman]],3)="DLV","Terkirim",LEFT(DataPenjualan[[#This Row],[Kode Status Pengiriman]],3)="SHP","Dikirim",LEFT(DataPenjualan[[#This Row],[Kode Status Pengiriman]],3)="RTN","Return",LEFT(DataPenjualan[[#This Row],[Kode Status Pengiriman]],3)="CNL","Dibatalkan")</f>
        <v>Terkirim</v>
      </c>
      <c r="P88" s="3">
        <f>DataPenjualan[[#This Row],[Jumlah Beli]]*DataPenjualan[[#This Row],[Harga Satuan]]</f>
        <v>2500000</v>
      </c>
      <c r="Q88" s="2">
        <f>(DataPenjualan[[#This Row],[Diskon Persen]]/100)*DataPenjualan[[#This Row],[Harga Satuan]]</f>
        <v>0</v>
      </c>
      <c r="R88" s="2">
        <f>DataPenjualan[[#This Row],[Pendapatan Kotor]]-DataPenjualan[[#This Row],[Nilai Diskon]]</f>
        <v>2500000</v>
      </c>
    </row>
    <row r="89" spans="1:18" x14ac:dyDescent="0.35">
      <c r="A89" t="s">
        <v>139</v>
      </c>
      <c r="B89" s="1">
        <v>45434.583333333336</v>
      </c>
      <c r="C89" t="str">
        <f>TEXT(DataPenjualan[[#This Row],[Tanggal Transaksi]],"mmmm")</f>
        <v>May</v>
      </c>
      <c r="D89" s="1" t="str">
        <f>TEXT(DataPenjualan[[#This Row],[Tanggal Transaksi]],"m")</f>
        <v>5</v>
      </c>
      <c r="E89" t="s">
        <v>33</v>
      </c>
      <c r="F89" t="s">
        <v>34</v>
      </c>
      <c r="G89" t="s">
        <v>46</v>
      </c>
      <c r="H89" t="s">
        <v>4</v>
      </c>
      <c r="I89" t="s">
        <v>10</v>
      </c>
      <c r="J89">
        <v>1</v>
      </c>
      <c r="K89" s="2">
        <v>28000000</v>
      </c>
      <c r="L89" t="str" cm="1">
        <f t="array" ref="L89">_xlfn.IFS(DataPenjualan[[#This Row],[Harga Satuan]]&lt;5000000,"Terjangkau",AND(DataPenjualan[[#This Row],[Harga Satuan]]&gt;=5000000,DataPenjualan[[#This Row],[Harga Satuan]]&lt;=15000000),"Menengah",DataPenjualan[[#This Row],[Harga Satuan]]&gt;15000000,"Premium")</f>
        <v>Premium</v>
      </c>
      <c r="M89">
        <v>10</v>
      </c>
      <c r="N89" t="s">
        <v>21</v>
      </c>
      <c r="O89" t="str" cm="1">
        <f t="array" ref="O89">_xlfn.IFS(LEFT(DataPenjualan[[#This Row],[Kode Status Pengiriman]],3)="DLV","Terkirim",LEFT(DataPenjualan[[#This Row],[Kode Status Pengiriman]],3)="SHP","Dikirim",LEFT(DataPenjualan[[#This Row],[Kode Status Pengiriman]],3)="RTN","Return",LEFT(DataPenjualan[[#This Row],[Kode Status Pengiriman]],3)="CNL","Dibatalkan")</f>
        <v>Dikirim</v>
      </c>
      <c r="P89" s="3">
        <f>DataPenjualan[[#This Row],[Jumlah Beli]]*DataPenjualan[[#This Row],[Harga Satuan]]</f>
        <v>28000000</v>
      </c>
      <c r="Q89" s="2">
        <f>(DataPenjualan[[#This Row],[Diskon Persen]]/100)*DataPenjualan[[#This Row],[Harga Satuan]]</f>
        <v>2800000</v>
      </c>
      <c r="R89" s="2">
        <f>DataPenjualan[[#This Row],[Pendapatan Kotor]]-DataPenjualan[[#This Row],[Nilai Diskon]]</f>
        <v>25200000</v>
      </c>
    </row>
    <row r="90" spans="1:18" x14ac:dyDescent="0.35">
      <c r="A90" t="s">
        <v>140</v>
      </c>
      <c r="B90" s="1">
        <v>45434.458333333336</v>
      </c>
      <c r="C90" t="str">
        <f>TEXT(DataPenjualan[[#This Row],[Tanggal Transaksi]],"mmmm")</f>
        <v>May</v>
      </c>
      <c r="D90" s="1" t="str">
        <f>TEXT(DataPenjualan[[#This Row],[Tanggal Transaksi]],"m")</f>
        <v>5</v>
      </c>
      <c r="E90" t="s">
        <v>37</v>
      </c>
      <c r="F90" t="s">
        <v>24</v>
      </c>
      <c r="G90" t="s">
        <v>56</v>
      </c>
      <c r="H90" t="s">
        <v>57</v>
      </c>
      <c r="I90" t="s">
        <v>5</v>
      </c>
      <c r="J90">
        <v>1</v>
      </c>
      <c r="K90" s="2">
        <v>1800000</v>
      </c>
      <c r="L90" t="str" cm="1">
        <f t="array" ref="L90">_xlfn.IFS(DataPenjualan[[#This Row],[Harga Satuan]]&lt;5000000,"Terjangkau",AND(DataPenjualan[[#This Row],[Harga Satuan]]&gt;=5000000,DataPenjualan[[#This Row],[Harga Satuan]]&lt;=15000000),"Menengah",DataPenjualan[[#This Row],[Harga Satuan]]&gt;15000000,"Premium")</f>
        <v>Terjangkau</v>
      </c>
      <c r="M90">
        <v>5</v>
      </c>
      <c r="N90" t="s">
        <v>6</v>
      </c>
      <c r="O90" t="str" cm="1">
        <f t="array" ref="O90">_xlfn.IFS(LEFT(DataPenjualan[[#This Row],[Kode Status Pengiriman]],3)="DLV","Terkirim",LEFT(DataPenjualan[[#This Row],[Kode Status Pengiriman]],3)="SHP","Dikirim",LEFT(DataPenjualan[[#This Row],[Kode Status Pengiriman]],3)="RTN","Return",LEFT(DataPenjualan[[#This Row],[Kode Status Pengiriman]],3)="CNL","Dibatalkan")</f>
        <v>Terkirim</v>
      </c>
      <c r="P90" s="3">
        <f>DataPenjualan[[#This Row],[Jumlah Beli]]*DataPenjualan[[#This Row],[Harga Satuan]]</f>
        <v>1800000</v>
      </c>
      <c r="Q90" s="2">
        <f>(DataPenjualan[[#This Row],[Diskon Persen]]/100)*DataPenjualan[[#This Row],[Harga Satuan]]</f>
        <v>90000</v>
      </c>
      <c r="R90" s="2">
        <f>DataPenjualan[[#This Row],[Pendapatan Kotor]]-DataPenjualan[[#This Row],[Nilai Diskon]]</f>
        <v>1710000</v>
      </c>
    </row>
    <row r="91" spans="1:18" x14ac:dyDescent="0.35">
      <c r="A91" t="s">
        <v>141</v>
      </c>
      <c r="B91" s="1">
        <v>45435.770833333336</v>
      </c>
      <c r="C91" t="str">
        <f>TEXT(DataPenjualan[[#This Row],[Tanggal Transaksi]],"mmmm")</f>
        <v>May</v>
      </c>
      <c r="D91" s="1" t="str">
        <f>TEXT(DataPenjualan[[#This Row],[Tanggal Transaksi]],"m")</f>
        <v>5</v>
      </c>
      <c r="E91" t="s">
        <v>41</v>
      </c>
      <c r="F91" t="s">
        <v>3</v>
      </c>
      <c r="G91" t="s">
        <v>60</v>
      </c>
      <c r="H91" t="s">
        <v>20</v>
      </c>
      <c r="I91" t="s">
        <v>10</v>
      </c>
      <c r="J91">
        <v>1</v>
      </c>
      <c r="K91" s="2">
        <v>15000000</v>
      </c>
      <c r="L91" t="str" cm="1">
        <f t="array" ref="L91">_xlfn.IFS(DataPenjualan[[#This Row],[Harga Satuan]]&lt;5000000,"Terjangkau",AND(DataPenjualan[[#This Row],[Harga Satuan]]&gt;=5000000,DataPenjualan[[#This Row],[Harga Satuan]]&lt;=15000000),"Menengah",DataPenjualan[[#This Row],[Harga Satuan]]&gt;15000000,"Premium")</f>
        <v>Menengah</v>
      </c>
      <c r="M91">
        <v>5</v>
      </c>
      <c r="N91" t="s">
        <v>39</v>
      </c>
      <c r="O91" t="str" cm="1">
        <f t="array" ref="O91">_xlfn.IFS(LEFT(DataPenjualan[[#This Row],[Kode Status Pengiriman]],3)="DLV","Terkirim",LEFT(DataPenjualan[[#This Row],[Kode Status Pengiriman]],3)="SHP","Dikirim",LEFT(DataPenjualan[[#This Row],[Kode Status Pengiriman]],3)="RTN","Return",LEFT(DataPenjualan[[#This Row],[Kode Status Pengiriman]],3)="CNL","Dibatalkan")</f>
        <v>Return</v>
      </c>
      <c r="P91" s="3">
        <f>DataPenjualan[[#This Row],[Jumlah Beli]]*DataPenjualan[[#This Row],[Harga Satuan]]</f>
        <v>15000000</v>
      </c>
      <c r="Q91" s="2">
        <f>(DataPenjualan[[#This Row],[Diskon Persen]]/100)*DataPenjualan[[#This Row],[Harga Satuan]]</f>
        <v>750000</v>
      </c>
      <c r="R91" s="2">
        <f>DataPenjualan[[#This Row],[Pendapatan Kotor]]-DataPenjualan[[#This Row],[Nilai Diskon]]</f>
        <v>14250000</v>
      </c>
    </row>
    <row r="92" spans="1:18" x14ac:dyDescent="0.35">
      <c r="A92" t="s">
        <v>142</v>
      </c>
      <c r="B92" s="1">
        <v>45435.541666666664</v>
      </c>
      <c r="C92" t="str">
        <f>TEXT(DataPenjualan[[#This Row],[Tanggal Transaksi]],"mmmm")</f>
        <v>May</v>
      </c>
      <c r="D92" s="1" t="str">
        <f>TEXT(DataPenjualan[[#This Row],[Tanggal Transaksi]],"m")</f>
        <v>5</v>
      </c>
      <c r="E92" t="s">
        <v>45</v>
      </c>
      <c r="F92" t="s">
        <v>13</v>
      </c>
      <c r="G92" t="s">
        <v>63</v>
      </c>
      <c r="H92" t="s">
        <v>4</v>
      </c>
      <c r="I92" t="s">
        <v>15</v>
      </c>
      <c r="J92">
        <v>2</v>
      </c>
      <c r="K92" s="2">
        <v>4000000</v>
      </c>
      <c r="L92" t="str" cm="1">
        <f t="array" ref="L92">_xlfn.IFS(DataPenjualan[[#This Row],[Harga Satuan]]&lt;5000000,"Terjangkau",AND(DataPenjualan[[#This Row],[Harga Satuan]]&gt;=5000000,DataPenjualan[[#This Row],[Harga Satuan]]&lt;=15000000),"Menengah",DataPenjualan[[#This Row],[Harga Satuan]]&gt;15000000,"Premium")</f>
        <v>Terjangkau</v>
      </c>
      <c r="M92">
        <v>0</v>
      </c>
      <c r="N92" t="s">
        <v>6</v>
      </c>
      <c r="O92" t="str" cm="1">
        <f t="array" ref="O92">_xlfn.IFS(LEFT(DataPenjualan[[#This Row],[Kode Status Pengiriman]],3)="DLV","Terkirim",LEFT(DataPenjualan[[#This Row],[Kode Status Pengiriman]],3)="SHP","Dikirim",LEFT(DataPenjualan[[#This Row],[Kode Status Pengiriman]],3)="RTN","Return",LEFT(DataPenjualan[[#This Row],[Kode Status Pengiriman]],3)="CNL","Dibatalkan")</f>
        <v>Terkirim</v>
      </c>
      <c r="P92" s="3">
        <f>DataPenjualan[[#This Row],[Jumlah Beli]]*DataPenjualan[[#This Row],[Harga Satuan]]</f>
        <v>8000000</v>
      </c>
      <c r="Q92" s="2">
        <f>(DataPenjualan[[#This Row],[Diskon Persen]]/100)*DataPenjualan[[#This Row],[Harga Satuan]]</f>
        <v>0</v>
      </c>
      <c r="R92" s="2">
        <f>DataPenjualan[[#This Row],[Pendapatan Kotor]]-DataPenjualan[[#This Row],[Nilai Diskon]]</f>
        <v>8000000</v>
      </c>
    </row>
    <row r="93" spans="1:18" x14ac:dyDescent="0.35">
      <c r="A93" t="s">
        <v>143</v>
      </c>
      <c r="B93" s="1">
        <v>45435.666666666664</v>
      </c>
      <c r="C93" t="str">
        <f>TEXT(DataPenjualan[[#This Row],[Tanggal Transaksi]],"mmmm")</f>
        <v>May</v>
      </c>
      <c r="D93" s="1" t="str">
        <f>TEXT(DataPenjualan[[#This Row],[Tanggal Transaksi]],"m")</f>
        <v>5</v>
      </c>
      <c r="E93" t="s">
        <v>48</v>
      </c>
      <c r="F93" t="s">
        <v>18</v>
      </c>
      <c r="G93" t="s">
        <v>66</v>
      </c>
      <c r="H93" t="s">
        <v>9</v>
      </c>
      <c r="I93" t="s">
        <v>5</v>
      </c>
      <c r="J93">
        <v>1</v>
      </c>
      <c r="K93" s="2">
        <v>29500000</v>
      </c>
      <c r="L93" t="str" cm="1">
        <f t="array" ref="L93">_xlfn.IFS(DataPenjualan[[#This Row],[Harga Satuan]]&lt;5000000,"Terjangkau",AND(DataPenjualan[[#This Row],[Harga Satuan]]&gt;=5000000,DataPenjualan[[#This Row],[Harga Satuan]]&lt;=15000000),"Menengah",DataPenjualan[[#This Row],[Harga Satuan]]&gt;15000000,"Premium")</f>
        <v>Premium</v>
      </c>
      <c r="M93">
        <v>10</v>
      </c>
      <c r="N93" t="s">
        <v>6</v>
      </c>
      <c r="O93" t="str" cm="1">
        <f t="array" ref="O93">_xlfn.IFS(LEFT(DataPenjualan[[#This Row],[Kode Status Pengiriman]],3)="DLV","Terkirim",LEFT(DataPenjualan[[#This Row],[Kode Status Pengiriman]],3)="SHP","Dikirim",LEFT(DataPenjualan[[#This Row],[Kode Status Pengiriman]],3)="RTN","Return",LEFT(DataPenjualan[[#This Row],[Kode Status Pengiriman]],3)="CNL","Dibatalkan")</f>
        <v>Terkirim</v>
      </c>
      <c r="P93" s="3">
        <f>DataPenjualan[[#This Row],[Jumlah Beli]]*DataPenjualan[[#This Row],[Harga Satuan]]</f>
        <v>29500000</v>
      </c>
      <c r="Q93" s="2">
        <f>(DataPenjualan[[#This Row],[Diskon Persen]]/100)*DataPenjualan[[#This Row],[Harga Satuan]]</f>
        <v>2950000</v>
      </c>
      <c r="R93" s="2">
        <f>DataPenjualan[[#This Row],[Pendapatan Kotor]]-DataPenjualan[[#This Row],[Nilai Diskon]]</f>
        <v>26550000</v>
      </c>
    </row>
    <row r="94" spans="1:18" x14ac:dyDescent="0.35">
      <c r="A94" t="s">
        <v>144</v>
      </c>
      <c r="B94" s="1">
        <v>45436.763888888891</v>
      </c>
      <c r="C94" t="str">
        <f>TEXT(DataPenjualan[[#This Row],[Tanggal Transaksi]],"mmmm")</f>
        <v>May</v>
      </c>
      <c r="D94" s="1" t="str">
        <f>TEXT(DataPenjualan[[#This Row],[Tanggal Transaksi]],"m")</f>
        <v>5</v>
      </c>
      <c r="E94" t="s">
        <v>51</v>
      </c>
      <c r="F94" t="s">
        <v>24</v>
      </c>
      <c r="G94" t="s">
        <v>69</v>
      </c>
      <c r="H94" t="s">
        <v>4</v>
      </c>
      <c r="I94" t="s">
        <v>10</v>
      </c>
      <c r="J94">
        <v>1</v>
      </c>
      <c r="K94" s="2">
        <v>500000</v>
      </c>
      <c r="L94" t="str" cm="1">
        <f t="array" ref="L94">_xlfn.IFS(DataPenjualan[[#This Row],[Harga Satuan]]&lt;5000000,"Terjangkau",AND(DataPenjualan[[#This Row],[Harga Satuan]]&gt;=5000000,DataPenjualan[[#This Row],[Harga Satuan]]&lt;=15000000),"Menengah",DataPenjualan[[#This Row],[Harga Satuan]]&gt;15000000,"Premium")</f>
        <v>Terjangkau</v>
      </c>
      <c r="M94">
        <v>5</v>
      </c>
      <c r="N94" t="s">
        <v>6</v>
      </c>
      <c r="O94" t="str" cm="1">
        <f t="array" ref="O94">_xlfn.IFS(LEFT(DataPenjualan[[#This Row],[Kode Status Pengiriman]],3)="DLV","Terkirim",LEFT(DataPenjualan[[#This Row],[Kode Status Pengiriman]],3)="SHP","Dikirim",LEFT(DataPenjualan[[#This Row],[Kode Status Pengiriman]],3)="RTN","Return",LEFT(DataPenjualan[[#This Row],[Kode Status Pengiriman]],3)="CNL","Dibatalkan")</f>
        <v>Terkirim</v>
      </c>
      <c r="P94" s="3">
        <f>DataPenjualan[[#This Row],[Jumlah Beli]]*DataPenjualan[[#This Row],[Harga Satuan]]</f>
        <v>500000</v>
      </c>
      <c r="Q94" s="2">
        <f>(DataPenjualan[[#This Row],[Diskon Persen]]/100)*DataPenjualan[[#This Row],[Harga Satuan]]</f>
        <v>25000</v>
      </c>
      <c r="R94" s="2">
        <f>DataPenjualan[[#This Row],[Pendapatan Kotor]]-DataPenjualan[[#This Row],[Nilai Diskon]]</f>
        <v>475000</v>
      </c>
    </row>
    <row r="95" spans="1:18" x14ac:dyDescent="0.35">
      <c r="A95" t="s">
        <v>145</v>
      </c>
      <c r="B95" s="1">
        <v>45436.864583333336</v>
      </c>
      <c r="C95" t="str">
        <f>TEXT(DataPenjualan[[#This Row],[Tanggal Transaksi]],"mmmm")</f>
        <v>May</v>
      </c>
      <c r="D95" s="1" t="str">
        <f>TEXT(DataPenjualan[[#This Row],[Tanggal Transaksi]],"m")</f>
        <v>5</v>
      </c>
      <c r="E95" t="s">
        <v>53</v>
      </c>
      <c r="F95" t="s">
        <v>34</v>
      </c>
      <c r="G95" t="s">
        <v>752</v>
      </c>
      <c r="H95" t="s">
        <v>9</v>
      </c>
      <c r="I95" t="s">
        <v>5</v>
      </c>
      <c r="J95">
        <v>1</v>
      </c>
      <c r="K95" s="2">
        <v>9500000</v>
      </c>
      <c r="L95" t="str" cm="1">
        <f t="array" ref="L95">_xlfn.IFS(DataPenjualan[[#This Row],[Harga Satuan]]&lt;5000000,"Terjangkau",AND(DataPenjualan[[#This Row],[Harga Satuan]]&gt;=5000000,DataPenjualan[[#This Row],[Harga Satuan]]&lt;=15000000),"Menengah",DataPenjualan[[#This Row],[Harga Satuan]]&gt;15000000,"Premium")</f>
        <v>Menengah</v>
      </c>
      <c r="M95">
        <v>5</v>
      </c>
      <c r="N95" t="s">
        <v>6</v>
      </c>
      <c r="O95" t="str" cm="1">
        <f t="array" ref="O95">_xlfn.IFS(LEFT(DataPenjualan[[#This Row],[Kode Status Pengiriman]],3)="DLV","Terkirim",LEFT(DataPenjualan[[#This Row],[Kode Status Pengiriman]],3)="SHP","Dikirim",LEFT(DataPenjualan[[#This Row],[Kode Status Pengiriman]],3)="RTN","Return",LEFT(DataPenjualan[[#This Row],[Kode Status Pengiriman]],3)="CNL","Dibatalkan")</f>
        <v>Terkirim</v>
      </c>
      <c r="P95" s="3">
        <f>DataPenjualan[[#This Row],[Jumlah Beli]]*DataPenjualan[[#This Row],[Harga Satuan]]</f>
        <v>9500000</v>
      </c>
      <c r="Q95" s="2">
        <f>(DataPenjualan[[#This Row],[Diskon Persen]]/100)*DataPenjualan[[#This Row],[Harga Satuan]]</f>
        <v>475000</v>
      </c>
      <c r="R95" s="2">
        <f>DataPenjualan[[#This Row],[Pendapatan Kotor]]-DataPenjualan[[#This Row],[Nilai Diskon]]</f>
        <v>9025000</v>
      </c>
    </row>
    <row r="96" spans="1:18" x14ac:dyDescent="0.35">
      <c r="A96" t="s">
        <v>146</v>
      </c>
      <c r="B96" s="1">
        <v>45436.604166666664</v>
      </c>
      <c r="C96" t="str">
        <f>TEXT(DataPenjualan[[#This Row],[Tanggal Transaksi]],"mmmm")</f>
        <v>May</v>
      </c>
      <c r="D96" s="1" t="str">
        <f>TEXT(DataPenjualan[[#This Row],[Tanggal Transaksi]],"m")</f>
        <v>5</v>
      </c>
      <c r="E96" t="s">
        <v>55</v>
      </c>
      <c r="F96" t="s">
        <v>3</v>
      </c>
      <c r="G96" t="s">
        <v>28</v>
      </c>
      <c r="H96" t="s">
        <v>4</v>
      </c>
      <c r="I96" t="s">
        <v>15</v>
      </c>
      <c r="J96">
        <v>1</v>
      </c>
      <c r="K96" s="2">
        <v>12000000</v>
      </c>
      <c r="L96" t="str" cm="1">
        <f t="array" ref="L96">_xlfn.IFS(DataPenjualan[[#This Row],[Harga Satuan]]&lt;5000000,"Terjangkau",AND(DataPenjualan[[#This Row],[Harga Satuan]]&gt;=5000000,DataPenjualan[[#This Row],[Harga Satuan]]&lt;=15000000),"Menengah",DataPenjualan[[#This Row],[Harga Satuan]]&gt;15000000,"Premium")</f>
        <v>Menengah</v>
      </c>
      <c r="M96">
        <v>0</v>
      </c>
      <c r="N96" t="s">
        <v>6</v>
      </c>
      <c r="O96" t="str" cm="1">
        <f t="array" ref="O96">_xlfn.IFS(LEFT(DataPenjualan[[#This Row],[Kode Status Pengiriman]],3)="DLV","Terkirim",LEFT(DataPenjualan[[#This Row],[Kode Status Pengiriman]],3)="SHP","Dikirim",LEFT(DataPenjualan[[#This Row],[Kode Status Pengiriman]],3)="RTN","Return",LEFT(DataPenjualan[[#This Row],[Kode Status Pengiriman]],3)="CNL","Dibatalkan")</f>
        <v>Terkirim</v>
      </c>
      <c r="P96" s="3">
        <f>DataPenjualan[[#This Row],[Jumlah Beli]]*DataPenjualan[[#This Row],[Harga Satuan]]</f>
        <v>12000000</v>
      </c>
      <c r="Q96" s="2">
        <f>(DataPenjualan[[#This Row],[Diskon Persen]]/100)*DataPenjualan[[#This Row],[Harga Satuan]]</f>
        <v>0</v>
      </c>
      <c r="R96" s="2">
        <f>DataPenjualan[[#This Row],[Pendapatan Kotor]]-DataPenjualan[[#This Row],[Nilai Diskon]]</f>
        <v>12000000</v>
      </c>
    </row>
    <row r="97" spans="1:18" x14ac:dyDescent="0.35">
      <c r="A97" t="s">
        <v>147</v>
      </c>
      <c r="B97" s="1">
        <v>45437.493055555555</v>
      </c>
      <c r="C97" t="str">
        <f>TEXT(DataPenjualan[[#This Row],[Tanggal Transaksi]],"mmmm")</f>
        <v>May</v>
      </c>
      <c r="D97" s="1" t="str">
        <f>TEXT(DataPenjualan[[#This Row],[Tanggal Transaksi]],"m")</f>
        <v>5</v>
      </c>
      <c r="E97" t="s">
        <v>59</v>
      </c>
      <c r="F97" t="s">
        <v>18</v>
      </c>
      <c r="G97" t="s">
        <v>14</v>
      </c>
      <c r="H97" t="s">
        <v>4</v>
      </c>
      <c r="I97" t="s">
        <v>10</v>
      </c>
      <c r="J97">
        <v>1</v>
      </c>
      <c r="K97" s="2">
        <v>35000000</v>
      </c>
      <c r="L97" t="str" cm="1">
        <f t="array" ref="L97">_xlfn.IFS(DataPenjualan[[#This Row],[Harga Satuan]]&lt;5000000,"Terjangkau",AND(DataPenjualan[[#This Row],[Harga Satuan]]&gt;=5000000,DataPenjualan[[#This Row],[Harga Satuan]]&lt;=15000000),"Menengah",DataPenjualan[[#This Row],[Harga Satuan]]&gt;15000000,"Premium")</f>
        <v>Premium</v>
      </c>
      <c r="M97">
        <v>10</v>
      </c>
      <c r="N97" t="s">
        <v>21</v>
      </c>
      <c r="O97" t="str" cm="1">
        <f t="array" ref="O97">_xlfn.IFS(LEFT(DataPenjualan[[#This Row],[Kode Status Pengiriman]],3)="DLV","Terkirim",LEFT(DataPenjualan[[#This Row],[Kode Status Pengiriman]],3)="SHP","Dikirim",LEFT(DataPenjualan[[#This Row],[Kode Status Pengiriman]],3)="RTN","Return",LEFT(DataPenjualan[[#This Row],[Kode Status Pengiriman]],3)="CNL","Dibatalkan")</f>
        <v>Dikirim</v>
      </c>
      <c r="P97" s="3">
        <f>DataPenjualan[[#This Row],[Jumlah Beli]]*DataPenjualan[[#This Row],[Harga Satuan]]</f>
        <v>35000000</v>
      </c>
      <c r="Q97" s="2">
        <f>(DataPenjualan[[#This Row],[Diskon Persen]]/100)*DataPenjualan[[#This Row],[Harga Satuan]]</f>
        <v>3500000</v>
      </c>
      <c r="R97" s="2">
        <f>DataPenjualan[[#This Row],[Pendapatan Kotor]]-DataPenjualan[[#This Row],[Nilai Diskon]]</f>
        <v>31500000</v>
      </c>
    </row>
    <row r="98" spans="1:18" x14ac:dyDescent="0.35">
      <c r="A98" t="s">
        <v>148</v>
      </c>
      <c r="B98" s="1">
        <v>45437.385416666664</v>
      </c>
      <c r="C98" t="str">
        <f>TEXT(DataPenjualan[[#This Row],[Tanggal Transaksi]],"mmmm")</f>
        <v>May</v>
      </c>
      <c r="D98" s="1" t="str">
        <f>TEXT(DataPenjualan[[#This Row],[Tanggal Transaksi]],"m")</f>
        <v>5</v>
      </c>
      <c r="E98" t="s">
        <v>62</v>
      </c>
      <c r="F98" t="s">
        <v>13</v>
      </c>
      <c r="G98" t="s">
        <v>19</v>
      </c>
      <c r="H98" t="s">
        <v>20</v>
      </c>
      <c r="I98" t="s">
        <v>5</v>
      </c>
      <c r="J98">
        <v>1</v>
      </c>
      <c r="K98" s="2">
        <v>6200000</v>
      </c>
      <c r="L98" t="str" cm="1">
        <f t="array" ref="L98">_xlfn.IFS(DataPenjualan[[#This Row],[Harga Satuan]]&lt;5000000,"Terjangkau",AND(DataPenjualan[[#This Row],[Harga Satuan]]&gt;=5000000,DataPenjualan[[#This Row],[Harga Satuan]]&lt;=15000000),"Menengah",DataPenjualan[[#This Row],[Harga Satuan]]&gt;15000000,"Premium")</f>
        <v>Menengah</v>
      </c>
      <c r="M98">
        <v>5</v>
      </c>
      <c r="N98" t="s">
        <v>6</v>
      </c>
      <c r="O98" t="str" cm="1">
        <f t="array" ref="O98">_xlfn.IFS(LEFT(DataPenjualan[[#This Row],[Kode Status Pengiriman]],3)="DLV","Terkirim",LEFT(DataPenjualan[[#This Row],[Kode Status Pengiriman]],3)="SHP","Dikirim",LEFT(DataPenjualan[[#This Row],[Kode Status Pengiriman]],3)="RTN","Return",LEFT(DataPenjualan[[#This Row],[Kode Status Pengiriman]],3)="CNL","Dibatalkan")</f>
        <v>Terkirim</v>
      </c>
      <c r="P98" s="3">
        <f>DataPenjualan[[#This Row],[Jumlah Beli]]*DataPenjualan[[#This Row],[Harga Satuan]]</f>
        <v>6200000</v>
      </c>
      <c r="Q98" s="2">
        <f>(DataPenjualan[[#This Row],[Diskon Persen]]/100)*DataPenjualan[[#This Row],[Harga Satuan]]</f>
        <v>310000</v>
      </c>
      <c r="R98" s="2">
        <f>DataPenjualan[[#This Row],[Pendapatan Kotor]]-DataPenjualan[[#This Row],[Nilai Diskon]]</f>
        <v>5890000</v>
      </c>
    </row>
    <row r="99" spans="1:18" x14ac:dyDescent="0.35">
      <c r="A99" t="s">
        <v>149</v>
      </c>
      <c r="B99" s="1">
        <v>45437.4375</v>
      </c>
      <c r="C99" t="str">
        <f>TEXT(DataPenjualan[[#This Row],[Tanggal Transaksi]],"mmmm")</f>
        <v>May</v>
      </c>
      <c r="D99" s="1" t="str">
        <f>TEXT(DataPenjualan[[#This Row],[Tanggal Transaksi]],"m")</f>
        <v>5</v>
      </c>
      <c r="E99" t="s">
        <v>65</v>
      </c>
      <c r="F99" t="s">
        <v>18</v>
      </c>
      <c r="G99" t="s">
        <v>753</v>
      </c>
      <c r="H99" t="s">
        <v>25</v>
      </c>
      <c r="I99" t="s">
        <v>10</v>
      </c>
      <c r="J99">
        <v>1</v>
      </c>
      <c r="K99" s="2">
        <v>26000000</v>
      </c>
      <c r="L99" t="str" cm="1">
        <f t="array" ref="L99">_xlfn.IFS(DataPenjualan[[#This Row],[Harga Satuan]]&lt;5000000,"Terjangkau",AND(DataPenjualan[[#This Row],[Harga Satuan]]&gt;=5000000,DataPenjualan[[#This Row],[Harga Satuan]]&lt;=15000000),"Menengah",DataPenjualan[[#This Row],[Harga Satuan]]&gt;15000000,"Premium")</f>
        <v>Premium</v>
      </c>
      <c r="M99">
        <v>5</v>
      </c>
      <c r="N99" t="s">
        <v>49</v>
      </c>
      <c r="O99" t="str" cm="1">
        <f t="array" ref="O99">_xlfn.IFS(LEFT(DataPenjualan[[#This Row],[Kode Status Pengiriman]],3)="DLV","Terkirim",LEFT(DataPenjualan[[#This Row],[Kode Status Pengiriman]],3)="SHP","Dikirim",LEFT(DataPenjualan[[#This Row],[Kode Status Pengiriman]],3)="RTN","Return",LEFT(DataPenjualan[[#This Row],[Kode Status Pengiriman]],3)="CNL","Dibatalkan")</f>
        <v>Dibatalkan</v>
      </c>
      <c r="P99" s="3">
        <f>DataPenjualan[[#This Row],[Jumlah Beli]]*DataPenjualan[[#This Row],[Harga Satuan]]</f>
        <v>26000000</v>
      </c>
      <c r="Q99" s="2">
        <f>(DataPenjualan[[#This Row],[Diskon Persen]]/100)*DataPenjualan[[#This Row],[Harga Satuan]]</f>
        <v>1300000</v>
      </c>
      <c r="R99" s="2">
        <f>DataPenjualan[[#This Row],[Pendapatan Kotor]]-DataPenjualan[[#This Row],[Nilai Diskon]]</f>
        <v>24700000</v>
      </c>
    </row>
    <row r="100" spans="1:18" x14ac:dyDescent="0.35">
      <c r="A100" t="s">
        <v>150</v>
      </c>
      <c r="B100" s="1">
        <v>45438.708333333336</v>
      </c>
      <c r="C100" t="str">
        <f>TEXT(DataPenjualan[[#This Row],[Tanggal Transaksi]],"mmmm")</f>
        <v>May</v>
      </c>
      <c r="D100" s="1" t="str">
        <f>TEXT(DataPenjualan[[#This Row],[Tanggal Transaksi]],"m")</f>
        <v>5</v>
      </c>
      <c r="E100" t="s">
        <v>68</v>
      </c>
      <c r="F100" t="s">
        <v>24</v>
      </c>
      <c r="G100" t="s">
        <v>31</v>
      </c>
      <c r="H100" t="s">
        <v>9</v>
      </c>
      <c r="I100" t="s">
        <v>15</v>
      </c>
      <c r="J100">
        <v>1</v>
      </c>
      <c r="K100" s="2">
        <v>5000000</v>
      </c>
      <c r="L100" t="str" cm="1">
        <f t="array" ref="L100">_xlfn.IFS(DataPenjualan[[#This Row],[Harga Satuan]]&lt;5000000,"Terjangkau",AND(DataPenjualan[[#This Row],[Harga Satuan]]&gt;=5000000,DataPenjualan[[#This Row],[Harga Satuan]]&lt;=15000000),"Menengah",DataPenjualan[[#This Row],[Harga Satuan]]&gt;15000000,"Premium")</f>
        <v>Menengah</v>
      </c>
      <c r="M100">
        <v>0</v>
      </c>
      <c r="N100" t="s">
        <v>6</v>
      </c>
      <c r="O100" t="str" cm="1">
        <f t="array" ref="O100">_xlfn.IFS(LEFT(DataPenjualan[[#This Row],[Kode Status Pengiriman]],3)="DLV","Terkirim",LEFT(DataPenjualan[[#This Row],[Kode Status Pengiriman]],3)="SHP","Dikirim",LEFT(DataPenjualan[[#This Row],[Kode Status Pengiriman]],3)="RTN","Return",LEFT(DataPenjualan[[#This Row],[Kode Status Pengiriman]],3)="CNL","Dibatalkan")</f>
        <v>Terkirim</v>
      </c>
      <c r="P100" s="3">
        <f>DataPenjualan[[#This Row],[Jumlah Beli]]*DataPenjualan[[#This Row],[Harga Satuan]]</f>
        <v>5000000</v>
      </c>
      <c r="Q100" s="2">
        <f>(DataPenjualan[[#This Row],[Diskon Persen]]/100)*DataPenjualan[[#This Row],[Harga Satuan]]</f>
        <v>0</v>
      </c>
      <c r="R100" s="2">
        <f>DataPenjualan[[#This Row],[Pendapatan Kotor]]-DataPenjualan[[#This Row],[Nilai Diskon]]</f>
        <v>5000000</v>
      </c>
    </row>
    <row r="101" spans="1:18" x14ac:dyDescent="0.35">
      <c r="A101" t="s">
        <v>151</v>
      </c>
      <c r="B101" s="1">
        <v>45438.819444444445</v>
      </c>
      <c r="C101" t="str">
        <f>TEXT(DataPenjualan[[#This Row],[Tanggal Transaksi]],"mmmm")</f>
        <v>May</v>
      </c>
      <c r="D101" s="1" t="str">
        <f>TEXT(DataPenjualan[[#This Row],[Tanggal Transaksi]],"m")</f>
        <v>5</v>
      </c>
      <c r="E101" t="s">
        <v>71</v>
      </c>
      <c r="F101" t="s">
        <v>18</v>
      </c>
      <c r="G101" t="s">
        <v>28</v>
      </c>
      <c r="H101" t="s">
        <v>4</v>
      </c>
      <c r="I101" t="s">
        <v>5</v>
      </c>
      <c r="J101">
        <v>1</v>
      </c>
      <c r="K101" s="2">
        <v>42000000</v>
      </c>
      <c r="L101" t="str" cm="1">
        <f t="array" ref="L101">_xlfn.IFS(DataPenjualan[[#This Row],[Harga Satuan]]&lt;5000000,"Terjangkau",AND(DataPenjualan[[#This Row],[Harga Satuan]]&gt;=5000000,DataPenjualan[[#This Row],[Harga Satuan]]&lt;=15000000),"Menengah",DataPenjualan[[#This Row],[Harga Satuan]]&gt;15000000,"Premium")</f>
        <v>Premium</v>
      </c>
      <c r="M101">
        <v>10</v>
      </c>
      <c r="N101" t="s">
        <v>21</v>
      </c>
      <c r="O101" t="str" cm="1">
        <f t="array" ref="O101">_xlfn.IFS(LEFT(DataPenjualan[[#This Row],[Kode Status Pengiriman]],3)="DLV","Terkirim",LEFT(DataPenjualan[[#This Row],[Kode Status Pengiriman]],3)="SHP","Dikirim",LEFT(DataPenjualan[[#This Row],[Kode Status Pengiriman]],3)="RTN","Return",LEFT(DataPenjualan[[#This Row],[Kode Status Pengiriman]],3)="CNL","Dibatalkan")</f>
        <v>Dikirim</v>
      </c>
      <c r="P101" s="3">
        <f>DataPenjualan[[#This Row],[Jumlah Beli]]*DataPenjualan[[#This Row],[Harga Satuan]]</f>
        <v>42000000</v>
      </c>
      <c r="Q101" s="2">
        <f>(DataPenjualan[[#This Row],[Diskon Persen]]/100)*DataPenjualan[[#This Row],[Harga Satuan]]</f>
        <v>4200000</v>
      </c>
      <c r="R101" s="2">
        <f>DataPenjualan[[#This Row],[Pendapatan Kotor]]-DataPenjualan[[#This Row],[Nilai Diskon]]</f>
        <v>37800000</v>
      </c>
    </row>
    <row r="102" spans="1:18" x14ac:dyDescent="0.35">
      <c r="A102" t="s">
        <v>152</v>
      </c>
      <c r="B102" s="1">
        <v>45458.375</v>
      </c>
      <c r="C102" t="str">
        <f>TEXT(DataPenjualan[[#This Row],[Tanggal Transaksi]],"mmmm")</f>
        <v>June</v>
      </c>
      <c r="D102" s="1" t="str">
        <f>TEXT(DataPenjualan[[#This Row],[Tanggal Transaksi]],"m")</f>
        <v>6</v>
      </c>
      <c r="E102" t="s">
        <v>2</v>
      </c>
      <c r="F102" t="s">
        <v>3</v>
      </c>
      <c r="G102" t="s">
        <v>35</v>
      </c>
      <c r="H102" t="s">
        <v>20</v>
      </c>
      <c r="I102" t="s">
        <v>5</v>
      </c>
      <c r="J102">
        <v>1</v>
      </c>
      <c r="K102" s="2">
        <v>21000000</v>
      </c>
      <c r="L102" t="str" cm="1">
        <f t="array" ref="L102">_xlfn.IFS(DataPenjualan[[#This Row],[Harga Satuan]]&lt;5000000,"Terjangkau",AND(DataPenjualan[[#This Row],[Harga Satuan]]&gt;=5000000,DataPenjualan[[#This Row],[Harga Satuan]]&lt;=15000000),"Menengah",DataPenjualan[[#This Row],[Harga Satuan]]&gt;15000000,"Premium")</f>
        <v>Premium</v>
      </c>
      <c r="M102">
        <v>15</v>
      </c>
      <c r="N102" t="s">
        <v>6</v>
      </c>
      <c r="O102" t="str" cm="1">
        <f t="array" ref="O102">_xlfn.IFS(LEFT(DataPenjualan[[#This Row],[Kode Status Pengiriman]],3)="DLV","Terkirim",LEFT(DataPenjualan[[#This Row],[Kode Status Pengiriman]],3)="SHP","Dikirim",LEFT(DataPenjualan[[#This Row],[Kode Status Pengiriman]],3)="RTN","Return",LEFT(DataPenjualan[[#This Row],[Kode Status Pengiriman]],3)="CNL","Dibatalkan")</f>
        <v>Terkirim</v>
      </c>
      <c r="P102" s="3">
        <f>DataPenjualan[[#This Row],[Jumlah Beli]]*DataPenjualan[[#This Row],[Harga Satuan]]</f>
        <v>21000000</v>
      </c>
      <c r="Q102" s="2">
        <f>(DataPenjualan[[#This Row],[Diskon Persen]]/100)*DataPenjualan[[#This Row],[Harga Satuan]]</f>
        <v>3150000</v>
      </c>
      <c r="R102" s="2">
        <f>DataPenjualan[[#This Row],[Pendapatan Kotor]]-DataPenjualan[[#This Row],[Nilai Diskon]]</f>
        <v>17850000</v>
      </c>
    </row>
    <row r="103" spans="1:18" x14ac:dyDescent="0.35">
      <c r="A103" t="s">
        <v>153</v>
      </c>
      <c r="B103" s="1">
        <v>45458.666666666664</v>
      </c>
      <c r="C103" t="str">
        <f>TEXT(DataPenjualan[[#This Row],[Tanggal Transaksi]],"mmmm")</f>
        <v>June</v>
      </c>
      <c r="D103" s="1" t="str">
        <f>TEXT(DataPenjualan[[#This Row],[Tanggal Transaksi]],"m")</f>
        <v>6</v>
      </c>
      <c r="E103" t="s">
        <v>8</v>
      </c>
      <c r="F103" t="s">
        <v>3</v>
      </c>
      <c r="G103" t="s">
        <v>38</v>
      </c>
      <c r="H103" t="s">
        <v>4</v>
      </c>
      <c r="I103" t="s">
        <v>10</v>
      </c>
      <c r="J103">
        <v>1</v>
      </c>
      <c r="K103" s="2">
        <v>18500000</v>
      </c>
      <c r="L103" t="str" cm="1">
        <f t="array" ref="L103">_xlfn.IFS(DataPenjualan[[#This Row],[Harga Satuan]]&lt;5000000,"Terjangkau",AND(DataPenjualan[[#This Row],[Harga Satuan]]&gt;=5000000,DataPenjualan[[#This Row],[Harga Satuan]]&lt;=15000000),"Menengah",DataPenjualan[[#This Row],[Harga Satuan]]&gt;15000000,"Premium")</f>
        <v>Premium</v>
      </c>
      <c r="M103">
        <v>15</v>
      </c>
      <c r="N103" t="s">
        <v>6</v>
      </c>
      <c r="O103" t="str" cm="1">
        <f t="array" ref="O103">_xlfn.IFS(LEFT(DataPenjualan[[#This Row],[Kode Status Pengiriman]],3)="DLV","Terkirim",LEFT(DataPenjualan[[#This Row],[Kode Status Pengiriman]],3)="SHP","Dikirim",LEFT(DataPenjualan[[#This Row],[Kode Status Pengiriman]],3)="RTN","Return",LEFT(DataPenjualan[[#This Row],[Kode Status Pengiriman]],3)="CNL","Dibatalkan")</f>
        <v>Terkirim</v>
      </c>
      <c r="P103" s="3">
        <f>DataPenjualan[[#This Row],[Jumlah Beli]]*DataPenjualan[[#This Row],[Harga Satuan]]</f>
        <v>18500000</v>
      </c>
      <c r="Q103" s="2">
        <f>(DataPenjualan[[#This Row],[Diskon Persen]]/100)*DataPenjualan[[#This Row],[Harga Satuan]]</f>
        <v>2775000</v>
      </c>
      <c r="R103" s="2">
        <f>DataPenjualan[[#This Row],[Pendapatan Kotor]]-DataPenjualan[[#This Row],[Nilai Diskon]]</f>
        <v>15725000</v>
      </c>
    </row>
    <row r="104" spans="1:18" x14ac:dyDescent="0.35">
      <c r="A104" t="s">
        <v>154</v>
      </c>
      <c r="B104" s="1">
        <v>45458.854166666664</v>
      </c>
      <c r="C104" t="str">
        <f>TEXT(DataPenjualan[[#This Row],[Tanggal Transaksi]],"mmmm")</f>
        <v>June</v>
      </c>
      <c r="D104" s="1" t="str">
        <f>TEXT(DataPenjualan[[#This Row],[Tanggal Transaksi]],"m")</f>
        <v>6</v>
      </c>
      <c r="E104" t="s">
        <v>12</v>
      </c>
      <c r="F104" t="s">
        <v>13</v>
      </c>
      <c r="G104" t="s">
        <v>42</v>
      </c>
      <c r="H104" t="s">
        <v>43</v>
      </c>
      <c r="I104" t="s">
        <v>15</v>
      </c>
      <c r="J104">
        <v>1</v>
      </c>
      <c r="K104" s="2">
        <v>5500000</v>
      </c>
      <c r="L104" t="str" cm="1">
        <f t="array" ref="L104">_xlfn.IFS(DataPenjualan[[#This Row],[Harga Satuan]]&lt;5000000,"Terjangkau",AND(DataPenjualan[[#This Row],[Harga Satuan]]&gt;=5000000,DataPenjualan[[#This Row],[Harga Satuan]]&lt;=15000000),"Menengah",DataPenjualan[[#This Row],[Harga Satuan]]&gt;15000000,"Premium")</f>
        <v>Menengah</v>
      </c>
      <c r="M104">
        <v>0</v>
      </c>
      <c r="N104" t="s">
        <v>6</v>
      </c>
      <c r="O104" t="str" cm="1">
        <f t="array" ref="O104">_xlfn.IFS(LEFT(DataPenjualan[[#This Row],[Kode Status Pengiriman]],3)="DLV","Terkirim",LEFT(DataPenjualan[[#This Row],[Kode Status Pengiriman]],3)="SHP","Dikirim",LEFT(DataPenjualan[[#This Row],[Kode Status Pengiriman]],3)="RTN","Return",LEFT(DataPenjualan[[#This Row],[Kode Status Pengiriman]],3)="CNL","Dibatalkan")</f>
        <v>Terkirim</v>
      </c>
      <c r="P104" s="3">
        <f>DataPenjualan[[#This Row],[Jumlah Beli]]*DataPenjualan[[#This Row],[Harga Satuan]]</f>
        <v>5500000</v>
      </c>
      <c r="Q104" s="2">
        <f>(DataPenjualan[[#This Row],[Diskon Persen]]/100)*DataPenjualan[[#This Row],[Harga Satuan]]</f>
        <v>0</v>
      </c>
      <c r="R104" s="2">
        <f>DataPenjualan[[#This Row],[Pendapatan Kotor]]-DataPenjualan[[#This Row],[Nilai Diskon]]</f>
        <v>5500000</v>
      </c>
    </row>
    <row r="105" spans="1:18" x14ac:dyDescent="0.35">
      <c r="A105" t="s">
        <v>155</v>
      </c>
      <c r="B105" s="1">
        <v>45459.416666666664</v>
      </c>
      <c r="C105" t="str">
        <f>TEXT(DataPenjualan[[#This Row],[Tanggal Transaksi]],"mmmm")</f>
        <v>June</v>
      </c>
      <c r="D105" s="1" t="str">
        <f>TEXT(DataPenjualan[[#This Row],[Tanggal Transaksi]],"m")</f>
        <v>6</v>
      </c>
      <c r="E105" t="s">
        <v>17</v>
      </c>
      <c r="F105" t="s">
        <v>18</v>
      </c>
      <c r="G105" t="s">
        <v>46</v>
      </c>
      <c r="H105" t="s">
        <v>4</v>
      </c>
      <c r="I105" t="s">
        <v>5</v>
      </c>
      <c r="J105">
        <v>1</v>
      </c>
      <c r="K105" s="2">
        <v>32000000</v>
      </c>
      <c r="L105" t="str" cm="1">
        <f t="array" ref="L105">_xlfn.IFS(DataPenjualan[[#This Row],[Harga Satuan]]&lt;5000000,"Terjangkau",AND(DataPenjualan[[#This Row],[Harga Satuan]]&gt;=5000000,DataPenjualan[[#This Row],[Harga Satuan]]&lt;=15000000),"Menengah",DataPenjualan[[#This Row],[Harga Satuan]]&gt;15000000,"Premium")</f>
        <v>Premium</v>
      </c>
      <c r="M105">
        <v>20</v>
      </c>
      <c r="N105" t="s">
        <v>21</v>
      </c>
      <c r="O105" t="str" cm="1">
        <f t="array" ref="O105">_xlfn.IFS(LEFT(DataPenjualan[[#This Row],[Kode Status Pengiriman]],3)="DLV","Terkirim",LEFT(DataPenjualan[[#This Row],[Kode Status Pengiriman]],3)="SHP","Dikirim",LEFT(DataPenjualan[[#This Row],[Kode Status Pengiriman]],3)="RTN","Return",LEFT(DataPenjualan[[#This Row],[Kode Status Pengiriman]],3)="CNL","Dibatalkan")</f>
        <v>Dikirim</v>
      </c>
      <c r="P105" s="3">
        <f>DataPenjualan[[#This Row],[Jumlah Beli]]*DataPenjualan[[#This Row],[Harga Satuan]]</f>
        <v>32000000</v>
      </c>
      <c r="Q105" s="2">
        <f>(DataPenjualan[[#This Row],[Diskon Persen]]/100)*DataPenjualan[[#This Row],[Harga Satuan]]</f>
        <v>6400000</v>
      </c>
      <c r="R105" s="2">
        <f>DataPenjualan[[#This Row],[Pendapatan Kotor]]-DataPenjualan[[#This Row],[Nilai Diskon]]</f>
        <v>25600000</v>
      </c>
    </row>
    <row r="106" spans="1:18" x14ac:dyDescent="0.35">
      <c r="A106" t="s">
        <v>156</v>
      </c>
      <c r="B106" s="1">
        <v>45459.53125</v>
      </c>
      <c r="C106" t="str">
        <f>TEXT(DataPenjualan[[#This Row],[Tanggal Transaksi]],"mmmm")</f>
        <v>June</v>
      </c>
      <c r="D106" s="1" t="str">
        <f>TEXT(DataPenjualan[[#This Row],[Tanggal Transaksi]],"m")</f>
        <v>6</v>
      </c>
      <c r="E106" t="s">
        <v>23</v>
      </c>
      <c r="F106" t="s">
        <v>24</v>
      </c>
      <c r="G106" t="s">
        <v>56</v>
      </c>
      <c r="H106" t="s">
        <v>57</v>
      </c>
      <c r="I106" t="s">
        <v>10</v>
      </c>
      <c r="J106">
        <v>1</v>
      </c>
      <c r="K106" s="2">
        <v>7500000</v>
      </c>
      <c r="L106" t="str" cm="1">
        <f t="array" ref="L106">_xlfn.IFS(DataPenjualan[[#This Row],[Harga Satuan]]&lt;5000000,"Terjangkau",AND(DataPenjualan[[#This Row],[Harga Satuan]]&gt;=5000000,DataPenjualan[[#This Row],[Harga Satuan]]&lt;=15000000),"Menengah",DataPenjualan[[#This Row],[Harga Satuan]]&gt;15000000,"Premium")</f>
        <v>Menengah</v>
      </c>
      <c r="M106">
        <v>10</v>
      </c>
      <c r="N106" t="s">
        <v>6</v>
      </c>
      <c r="O106" t="str" cm="1">
        <f t="array" ref="O106">_xlfn.IFS(LEFT(DataPenjualan[[#This Row],[Kode Status Pengiriman]],3)="DLV","Terkirim",LEFT(DataPenjualan[[#This Row],[Kode Status Pengiriman]],3)="SHP","Dikirim",LEFT(DataPenjualan[[#This Row],[Kode Status Pengiriman]],3)="RTN","Return",LEFT(DataPenjualan[[#This Row],[Kode Status Pengiriman]],3)="CNL","Dibatalkan")</f>
        <v>Terkirim</v>
      </c>
      <c r="P106" s="3">
        <f>DataPenjualan[[#This Row],[Jumlah Beli]]*DataPenjualan[[#This Row],[Harga Satuan]]</f>
        <v>7500000</v>
      </c>
      <c r="Q106" s="2">
        <f>(DataPenjualan[[#This Row],[Diskon Persen]]/100)*DataPenjualan[[#This Row],[Harga Satuan]]</f>
        <v>750000</v>
      </c>
      <c r="R106" s="2">
        <f>DataPenjualan[[#This Row],[Pendapatan Kotor]]-DataPenjualan[[#This Row],[Nilai Diskon]]</f>
        <v>6750000</v>
      </c>
    </row>
    <row r="107" spans="1:18" x14ac:dyDescent="0.35">
      <c r="A107" t="s">
        <v>157</v>
      </c>
      <c r="B107" s="1">
        <v>45459.729166666664</v>
      </c>
      <c r="C107" t="str">
        <f>TEXT(DataPenjualan[[#This Row],[Tanggal Transaksi]],"mmmm")</f>
        <v>June</v>
      </c>
      <c r="D107" s="1" t="str">
        <f>TEXT(DataPenjualan[[#This Row],[Tanggal Transaksi]],"m")</f>
        <v>6</v>
      </c>
      <c r="E107" t="s">
        <v>27</v>
      </c>
      <c r="F107" t="s">
        <v>18</v>
      </c>
      <c r="G107" t="s">
        <v>60</v>
      </c>
      <c r="H107" t="s">
        <v>20</v>
      </c>
      <c r="I107" t="s">
        <v>5</v>
      </c>
      <c r="J107">
        <v>1</v>
      </c>
      <c r="K107" s="2">
        <v>23000000</v>
      </c>
      <c r="L107" t="str" cm="1">
        <f t="array" ref="L107">_xlfn.IFS(DataPenjualan[[#This Row],[Harga Satuan]]&lt;5000000,"Terjangkau",AND(DataPenjualan[[#This Row],[Harga Satuan]]&gt;=5000000,DataPenjualan[[#This Row],[Harga Satuan]]&lt;=15000000),"Menengah",DataPenjualan[[#This Row],[Harga Satuan]]&gt;15000000,"Premium")</f>
        <v>Premium</v>
      </c>
      <c r="M107">
        <v>15</v>
      </c>
      <c r="N107" t="s">
        <v>6</v>
      </c>
      <c r="O107" t="str" cm="1">
        <f t="array" ref="O107">_xlfn.IFS(LEFT(DataPenjualan[[#This Row],[Kode Status Pengiriman]],3)="DLV","Terkirim",LEFT(DataPenjualan[[#This Row],[Kode Status Pengiriman]],3)="SHP","Dikirim",LEFT(DataPenjualan[[#This Row],[Kode Status Pengiriman]],3)="RTN","Return",LEFT(DataPenjualan[[#This Row],[Kode Status Pengiriman]],3)="CNL","Dibatalkan")</f>
        <v>Terkirim</v>
      </c>
      <c r="P107" s="3">
        <f>DataPenjualan[[#This Row],[Jumlah Beli]]*DataPenjualan[[#This Row],[Harga Satuan]]</f>
        <v>23000000</v>
      </c>
      <c r="Q107" s="2">
        <f>(DataPenjualan[[#This Row],[Diskon Persen]]/100)*DataPenjualan[[#This Row],[Harga Satuan]]</f>
        <v>3450000</v>
      </c>
      <c r="R107" s="2">
        <f>DataPenjualan[[#This Row],[Pendapatan Kotor]]-DataPenjualan[[#This Row],[Nilai Diskon]]</f>
        <v>19550000</v>
      </c>
    </row>
    <row r="108" spans="1:18" x14ac:dyDescent="0.35">
      <c r="A108" t="s">
        <v>158</v>
      </c>
      <c r="B108" s="1">
        <v>45460.916666666664</v>
      </c>
      <c r="C108" t="str">
        <f>TEXT(DataPenjualan[[#This Row],[Tanggal Transaksi]],"mmmm")</f>
        <v>June</v>
      </c>
      <c r="D108" s="1" t="str">
        <f>TEXT(DataPenjualan[[#This Row],[Tanggal Transaksi]],"m")</f>
        <v>6</v>
      </c>
      <c r="E108" t="s">
        <v>30</v>
      </c>
      <c r="F108" t="s">
        <v>13</v>
      </c>
      <c r="G108" t="s">
        <v>63</v>
      </c>
      <c r="H108" t="s">
        <v>4</v>
      </c>
      <c r="I108" t="s">
        <v>15</v>
      </c>
      <c r="J108">
        <v>1</v>
      </c>
      <c r="K108" s="2">
        <v>2500000</v>
      </c>
      <c r="L108" t="str" cm="1">
        <f t="array" ref="L108">_xlfn.IFS(DataPenjualan[[#This Row],[Harga Satuan]]&lt;5000000,"Terjangkau",AND(DataPenjualan[[#This Row],[Harga Satuan]]&gt;=5000000,DataPenjualan[[#This Row],[Harga Satuan]]&lt;=15000000),"Menengah",DataPenjualan[[#This Row],[Harga Satuan]]&gt;15000000,"Premium")</f>
        <v>Terjangkau</v>
      </c>
      <c r="M108">
        <v>0</v>
      </c>
      <c r="N108" t="s">
        <v>6</v>
      </c>
      <c r="O108" t="str" cm="1">
        <f t="array" ref="O108">_xlfn.IFS(LEFT(DataPenjualan[[#This Row],[Kode Status Pengiriman]],3)="DLV","Terkirim",LEFT(DataPenjualan[[#This Row],[Kode Status Pengiriman]],3)="SHP","Dikirim",LEFT(DataPenjualan[[#This Row],[Kode Status Pengiriman]],3)="RTN","Return",LEFT(DataPenjualan[[#This Row],[Kode Status Pengiriman]],3)="CNL","Dibatalkan")</f>
        <v>Terkirim</v>
      </c>
      <c r="P108" s="3">
        <f>DataPenjualan[[#This Row],[Jumlah Beli]]*DataPenjualan[[#This Row],[Harga Satuan]]</f>
        <v>2500000</v>
      </c>
      <c r="Q108" s="2">
        <f>(DataPenjualan[[#This Row],[Diskon Persen]]/100)*DataPenjualan[[#This Row],[Harga Satuan]]</f>
        <v>0</v>
      </c>
      <c r="R108" s="2">
        <f>DataPenjualan[[#This Row],[Pendapatan Kotor]]-DataPenjualan[[#This Row],[Nilai Diskon]]</f>
        <v>2500000</v>
      </c>
    </row>
    <row r="109" spans="1:18" x14ac:dyDescent="0.35">
      <c r="A109" t="s">
        <v>159</v>
      </c>
      <c r="B109" s="1">
        <v>45460.604166666664</v>
      </c>
      <c r="C109" t="str">
        <f>TEXT(DataPenjualan[[#This Row],[Tanggal Transaksi]],"mmmm")</f>
        <v>June</v>
      </c>
      <c r="D109" s="1" t="str">
        <f>TEXT(DataPenjualan[[#This Row],[Tanggal Transaksi]],"m")</f>
        <v>6</v>
      </c>
      <c r="E109" t="s">
        <v>33</v>
      </c>
      <c r="F109" t="s">
        <v>34</v>
      </c>
      <c r="G109" t="s">
        <v>66</v>
      </c>
      <c r="H109" t="s">
        <v>9</v>
      </c>
      <c r="I109" t="s">
        <v>10</v>
      </c>
      <c r="J109">
        <v>1</v>
      </c>
      <c r="K109" s="2">
        <v>28000000</v>
      </c>
      <c r="L109" t="str" cm="1">
        <f t="array" ref="L109">_xlfn.IFS(DataPenjualan[[#This Row],[Harga Satuan]]&lt;5000000,"Terjangkau",AND(DataPenjualan[[#This Row],[Harga Satuan]]&gt;=5000000,DataPenjualan[[#This Row],[Harga Satuan]]&lt;=15000000),"Menengah",DataPenjualan[[#This Row],[Harga Satuan]]&gt;15000000,"Premium")</f>
        <v>Premium</v>
      </c>
      <c r="M109">
        <v>20</v>
      </c>
      <c r="N109" t="s">
        <v>21</v>
      </c>
      <c r="O109" t="str" cm="1">
        <f t="array" ref="O109">_xlfn.IFS(LEFT(DataPenjualan[[#This Row],[Kode Status Pengiriman]],3)="DLV","Terkirim",LEFT(DataPenjualan[[#This Row],[Kode Status Pengiriman]],3)="SHP","Dikirim",LEFT(DataPenjualan[[#This Row],[Kode Status Pengiriman]],3)="RTN","Return",LEFT(DataPenjualan[[#This Row],[Kode Status Pengiriman]],3)="CNL","Dibatalkan")</f>
        <v>Dikirim</v>
      </c>
      <c r="P109" s="3">
        <f>DataPenjualan[[#This Row],[Jumlah Beli]]*DataPenjualan[[#This Row],[Harga Satuan]]</f>
        <v>28000000</v>
      </c>
      <c r="Q109" s="2">
        <f>(DataPenjualan[[#This Row],[Diskon Persen]]/100)*DataPenjualan[[#This Row],[Harga Satuan]]</f>
        <v>5600000</v>
      </c>
      <c r="R109" s="2">
        <f>DataPenjualan[[#This Row],[Pendapatan Kotor]]-DataPenjualan[[#This Row],[Nilai Diskon]]</f>
        <v>22400000</v>
      </c>
    </row>
    <row r="110" spans="1:18" x14ac:dyDescent="0.35">
      <c r="A110" t="s">
        <v>160</v>
      </c>
      <c r="B110" s="1">
        <v>45460.479166666664</v>
      </c>
      <c r="C110" t="str">
        <f>TEXT(DataPenjualan[[#This Row],[Tanggal Transaksi]],"mmmm")</f>
        <v>June</v>
      </c>
      <c r="D110" s="1" t="str">
        <f>TEXT(DataPenjualan[[#This Row],[Tanggal Transaksi]],"m")</f>
        <v>6</v>
      </c>
      <c r="E110" t="s">
        <v>37</v>
      </c>
      <c r="F110" t="s">
        <v>24</v>
      </c>
      <c r="G110" t="s">
        <v>69</v>
      </c>
      <c r="H110" t="s">
        <v>4</v>
      </c>
      <c r="I110" t="s">
        <v>5</v>
      </c>
      <c r="J110">
        <v>1</v>
      </c>
      <c r="K110" s="2">
        <v>1800000</v>
      </c>
      <c r="L110" t="str" cm="1">
        <f t="array" ref="L110">_xlfn.IFS(DataPenjualan[[#This Row],[Harga Satuan]]&lt;5000000,"Terjangkau",AND(DataPenjualan[[#This Row],[Harga Satuan]]&gt;=5000000,DataPenjualan[[#This Row],[Harga Satuan]]&lt;=15000000),"Menengah",DataPenjualan[[#This Row],[Harga Satuan]]&gt;15000000,"Premium")</f>
        <v>Terjangkau</v>
      </c>
      <c r="M110">
        <v>10</v>
      </c>
      <c r="N110" t="s">
        <v>6</v>
      </c>
      <c r="O110" t="str" cm="1">
        <f t="array" ref="O110">_xlfn.IFS(LEFT(DataPenjualan[[#This Row],[Kode Status Pengiriman]],3)="DLV","Terkirim",LEFT(DataPenjualan[[#This Row],[Kode Status Pengiriman]],3)="SHP","Dikirim",LEFT(DataPenjualan[[#This Row],[Kode Status Pengiriman]],3)="RTN","Return",LEFT(DataPenjualan[[#This Row],[Kode Status Pengiriman]],3)="CNL","Dibatalkan")</f>
        <v>Terkirim</v>
      </c>
      <c r="P110" s="3">
        <f>DataPenjualan[[#This Row],[Jumlah Beli]]*DataPenjualan[[#This Row],[Harga Satuan]]</f>
        <v>1800000</v>
      </c>
      <c r="Q110" s="2">
        <f>(DataPenjualan[[#This Row],[Diskon Persen]]/100)*DataPenjualan[[#This Row],[Harga Satuan]]</f>
        <v>180000</v>
      </c>
      <c r="R110" s="2">
        <f>DataPenjualan[[#This Row],[Pendapatan Kotor]]-DataPenjualan[[#This Row],[Nilai Diskon]]</f>
        <v>1620000</v>
      </c>
    </row>
    <row r="111" spans="1:18" x14ac:dyDescent="0.35">
      <c r="A111" t="s">
        <v>161</v>
      </c>
      <c r="B111" s="1">
        <v>45461.791666666664</v>
      </c>
      <c r="C111" t="str">
        <f>TEXT(DataPenjualan[[#This Row],[Tanggal Transaksi]],"mmmm")</f>
        <v>June</v>
      </c>
      <c r="D111" s="1" t="str">
        <f>TEXT(DataPenjualan[[#This Row],[Tanggal Transaksi]],"m")</f>
        <v>6</v>
      </c>
      <c r="E111" t="s">
        <v>41</v>
      </c>
      <c r="F111" t="s">
        <v>3</v>
      </c>
      <c r="G111" t="s">
        <v>752</v>
      </c>
      <c r="H111" t="s">
        <v>9</v>
      </c>
      <c r="I111" t="s">
        <v>10</v>
      </c>
      <c r="J111">
        <v>1</v>
      </c>
      <c r="K111" s="2">
        <v>15000000</v>
      </c>
      <c r="L111" t="str" cm="1">
        <f t="array" ref="L111">_xlfn.IFS(DataPenjualan[[#This Row],[Harga Satuan]]&lt;5000000,"Terjangkau",AND(DataPenjualan[[#This Row],[Harga Satuan]]&gt;=5000000,DataPenjualan[[#This Row],[Harga Satuan]]&lt;=15000000),"Menengah",DataPenjualan[[#This Row],[Harga Satuan]]&gt;15000000,"Premium")</f>
        <v>Menengah</v>
      </c>
      <c r="M111">
        <v>15</v>
      </c>
      <c r="N111" t="s">
        <v>6</v>
      </c>
      <c r="O111" t="str" cm="1">
        <f t="array" ref="O111">_xlfn.IFS(LEFT(DataPenjualan[[#This Row],[Kode Status Pengiriman]],3)="DLV","Terkirim",LEFT(DataPenjualan[[#This Row],[Kode Status Pengiriman]],3)="SHP","Dikirim",LEFT(DataPenjualan[[#This Row],[Kode Status Pengiriman]],3)="RTN","Return",LEFT(DataPenjualan[[#This Row],[Kode Status Pengiriman]],3)="CNL","Dibatalkan")</f>
        <v>Terkirim</v>
      </c>
      <c r="P111" s="3">
        <f>DataPenjualan[[#This Row],[Jumlah Beli]]*DataPenjualan[[#This Row],[Harga Satuan]]</f>
        <v>15000000</v>
      </c>
      <c r="Q111" s="2">
        <f>(DataPenjualan[[#This Row],[Diskon Persen]]/100)*DataPenjualan[[#This Row],[Harga Satuan]]</f>
        <v>2250000</v>
      </c>
      <c r="R111" s="2">
        <f>DataPenjualan[[#This Row],[Pendapatan Kotor]]-DataPenjualan[[#This Row],[Nilai Diskon]]</f>
        <v>12750000</v>
      </c>
    </row>
    <row r="112" spans="1:18" x14ac:dyDescent="0.35">
      <c r="A112" t="s">
        <v>162</v>
      </c>
      <c r="B112" s="1">
        <v>45461.5625</v>
      </c>
      <c r="C112" t="str">
        <f>TEXT(DataPenjualan[[#This Row],[Tanggal Transaksi]],"mmmm")</f>
        <v>June</v>
      </c>
      <c r="D112" s="1" t="str">
        <f>TEXT(DataPenjualan[[#This Row],[Tanggal Transaksi]],"m")</f>
        <v>6</v>
      </c>
      <c r="E112" t="s">
        <v>45</v>
      </c>
      <c r="F112" t="s">
        <v>13</v>
      </c>
      <c r="G112" t="s">
        <v>28</v>
      </c>
      <c r="H112" t="s">
        <v>4</v>
      </c>
      <c r="I112" t="s">
        <v>15</v>
      </c>
      <c r="J112">
        <v>1</v>
      </c>
      <c r="K112" s="2">
        <v>4000000</v>
      </c>
      <c r="L112" t="str" cm="1">
        <f t="array" ref="L112">_xlfn.IFS(DataPenjualan[[#This Row],[Harga Satuan]]&lt;5000000,"Terjangkau",AND(DataPenjualan[[#This Row],[Harga Satuan]]&gt;=5000000,DataPenjualan[[#This Row],[Harga Satuan]]&lt;=15000000),"Menengah",DataPenjualan[[#This Row],[Harga Satuan]]&gt;15000000,"Premium")</f>
        <v>Terjangkau</v>
      </c>
      <c r="M112">
        <v>0</v>
      </c>
      <c r="N112" t="s">
        <v>6</v>
      </c>
      <c r="O112" t="str" cm="1">
        <f t="array" ref="O112">_xlfn.IFS(LEFT(DataPenjualan[[#This Row],[Kode Status Pengiriman]],3)="DLV","Terkirim",LEFT(DataPenjualan[[#This Row],[Kode Status Pengiriman]],3)="SHP","Dikirim",LEFT(DataPenjualan[[#This Row],[Kode Status Pengiriman]],3)="RTN","Return",LEFT(DataPenjualan[[#This Row],[Kode Status Pengiriman]],3)="CNL","Dibatalkan")</f>
        <v>Terkirim</v>
      </c>
      <c r="P112" s="3">
        <f>DataPenjualan[[#This Row],[Jumlah Beli]]*DataPenjualan[[#This Row],[Harga Satuan]]</f>
        <v>4000000</v>
      </c>
      <c r="Q112" s="2">
        <f>(DataPenjualan[[#This Row],[Diskon Persen]]/100)*DataPenjualan[[#This Row],[Harga Satuan]]</f>
        <v>0</v>
      </c>
      <c r="R112" s="2">
        <f>DataPenjualan[[#This Row],[Pendapatan Kotor]]-DataPenjualan[[#This Row],[Nilai Diskon]]</f>
        <v>4000000</v>
      </c>
    </row>
    <row r="113" spans="1:18" x14ac:dyDescent="0.35">
      <c r="A113" t="s">
        <v>163</v>
      </c>
      <c r="B113" s="1">
        <v>45461.6875</v>
      </c>
      <c r="C113" t="str">
        <f>TEXT(DataPenjualan[[#This Row],[Tanggal Transaksi]],"mmmm")</f>
        <v>June</v>
      </c>
      <c r="D113" s="1" t="str">
        <f>TEXT(DataPenjualan[[#This Row],[Tanggal Transaksi]],"m")</f>
        <v>6</v>
      </c>
      <c r="E113" t="s">
        <v>48</v>
      </c>
      <c r="F113" t="s">
        <v>18</v>
      </c>
      <c r="G113" t="s">
        <v>14</v>
      </c>
      <c r="H113" t="s">
        <v>4</v>
      </c>
      <c r="I113" t="s">
        <v>5</v>
      </c>
      <c r="J113">
        <v>1</v>
      </c>
      <c r="K113" s="2">
        <v>29500000</v>
      </c>
      <c r="L113" t="str" cm="1">
        <f t="array" ref="L113">_xlfn.IFS(DataPenjualan[[#This Row],[Harga Satuan]]&lt;5000000,"Terjangkau",AND(DataPenjualan[[#This Row],[Harga Satuan]]&gt;=5000000,DataPenjualan[[#This Row],[Harga Satuan]]&lt;=15000000),"Menengah",DataPenjualan[[#This Row],[Harga Satuan]]&gt;15000000,"Premium")</f>
        <v>Premium</v>
      </c>
      <c r="M113">
        <v>20</v>
      </c>
      <c r="N113" t="s">
        <v>39</v>
      </c>
      <c r="O113" t="str" cm="1">
        <f t="array" ref="O113">_xlfn.IFS(LEFT(DataPenjualan[[#This Row],[Kode Status Pengiriman]],3)="DLV","Terkirim",LEFT(DataPenjualan[[#This Row],[Kode Status Pengiriman]],3)="SHP","Dikirim",LEFT(DataPenjualan[[#This Row],[Kode Status Pengiriman]],3)="RTN","Return",LEFT(DataPenjualan[[#This Row],[Kode Status Pengiriman]],3)="CNL","Dibatalkan")</f>
        <v>Return</v>
      </c>
      <c r="P113" s="3">
        <f>DataPenjualan[[#This Row],[Jumlah Beli]]*DataPenjualan[[#This Row],[Harga Satuan]]</f>
        <v>29500000</v>
      </c>
      <c r="Q113" s="2">
        <f>(DataPenjualan[[#This Row],[Diskon Persen]]/100)*DataPenjualan[[#This Row],[Harga Satuan]]</f>
        <v>5900000</v>
      </c>
      <c r="R113" s="2">
        <f>DataPenjualan[[#This Row],[Pendapatan Kotor]]-DataPenjualan[[#This Row],[Nilai Diskon]]</f>
        <v>23600000</v>
      </c>
    </row>
    <row r="114" spans="1:18" x14ac:dyDescent="0.35">
      <c r="A114" t="s">
        <v>164</v>
      </c>
      <c r="B114" s="1">
        <v>45462.784722222219</v>
      </c>
      <c r="C114" t="str">
        <f>TEXT(DataPenjualan[[#This Row],[Tanggal Transaksi]],"mmmm")</f>
        <v>June</v>
      </c>
      <c r="D114" s="1" t="str">
        <f>TEXT(DataPenjualan[[#This Row],[Tanggal Transaksi]],"m")</f>
        <v>6</v>
      </c>
      <c r="E114" t="s">
        <v>51</v>
      </c>
      <c r="F114" t="s">
        <v>24</v>
      </c>
      <c r="G114" t="s">
        <v>19</v>
      </c>
      <c r="H114" t="s">
        <v>20</v>
      </c>
      <c r="I114" t="s">
        <v>10</v>
      </c>
      <c r="J114">
        <v>2</v>
      </c>
      <c r="K114" s="2">
        <v>500000</v>
      </c>
      <c r="L114" t="str" cm="1">
        <f t="array" ref="L114">_xlfn.IFS(DataPenjualan[[#This Row],[Harga Satuan]]&lt;5000000,"Terjangkau",AND(DataPenjualan[[#This Row],[Harga Satuan]]&gt;=5000000,DataPenjualan[[#This Row],[Harga Satuan]]&lt;=15000000),"Menengah",DataPenjualan[[#This Row],[Harga Satuan]]&gt;15000000,"Premium")</f>
        <v>Terjangkau</v>
      </c>
      <c r="M114">
        <v>10</v>
      </c>
      <c r="N114" t="s">
        <v>6</v>
      </c>
      <c r="O114" t="str" cm="1">
        <f t="array" ref="O114">_xlfn.IFS(LEFT(DataPenjualan[[#This Row],[Kode Status Pengiriman]],3)="DLV","Terkirim",LEFT(DataPenjualan[[#This Row],[Kode Status Pengiriman]],3)="SHP","Dikirim",LEFT(DataPenjualan[[#This Row],[Kode Status Pengiriman]],3)="RTN","Return",LEFT(DataPenjualan[[#This Row],[Kode Status Pengiriman]],3)="CNL","Dibatalkan")</f>
        <v>Terkirim</v>
      </c>
      <c r="P114" s="3">
        <f>DataPenjualan[[#This Row],[Jumlah Beli]]*DataPenjualan[[#This Row],[Harga Satuan]]</f>
        <v>1000000</v>
      </c>
      <c r="Q114" s="2">
        <f>(DataPenjualan[[#This Row],[Diskon Persen]]/100)*DataPenjualan[[#This Row],[Harga Satuan]]</f>
        <v>50000</v>
      </c>
      <c r="R114" s="2">
        <f>DataPenjualan[[#This Row],[Pendapatan Kotor]]-DataPenjualan[[#This Row],[Nilai Diskon]]</f>
        <v>950000</v>
      </c>
    </row>
    <row r="115" spans="1:18" x14ac:dyDescent="0.35">
      <c r="A115" t="s">
        <v>165</v>
      </c>
      <c r="B115" s="1">
        <v>45462.885416666664</v>
      </c>
      <c r="C115" t="str">
        <f>TEXT(DataPenjualan[[#This Row],[Tanggal Transaksi]],"mmmm")</f>
        <v>June</v>
      </c>
      <c r="D115" s="1" t="str">
        <f>TEXT(DataPenjualan[[#This Row],[Tanggal Transaksi]],"m")</f>
        <v>6</v>
      </c>
      <c r="E115" t="s">
        <v>53</v>
      </c>
      <c r="F115" t="s">
        <v>34</v>
      </c>
      <c r="G115" t="s">
        <v>753</v>
      </c>
      <c r="H115" t="s">
        <v>25</v>
      </c>
      <c r="I115" t="s">
        <v>5</v>
      </c>
      <c r="J115">
        <v>1</v>
      </c>
      <c r="K115" s="2">
        <v>9500000</v>
      </c>
      <c r="L115" t="str" cm="1">
        <f t="array" ref="L115">_xlfn.IFS(DataPenjualan[[#This Row],[Harga Satuan]]&lt;5000000,"Terjangkau",AND(DataPenjualan[[#This Row],[Harga Satuan]]&gt;=5000000,DataPenjualan[[#This Row],[Harga Satuan]]&lt;=15000000),"Menengah",DataPenjualan[[#This Row],[Harga Satuan]]&gt;15000000,"Premium")</f>
        <v>Menengah</v>
      </c>
      <c r="M115">
        <v>15</v>
      </c>
      <c r="N115" t="s">
        <v>6</v>
      </c>
      <c r="O115" t="str" cm="1">
        <f t="array" ref="O115">_xlfn.IFS(LEFT(DataPenjualan[[#This Row],[Kode Status Pengiriman]],3)="DLV","Terkirim",LEFT(DataPenjualan[[#This Row],[Kode Status Pengiriman]],3)="SHP","Dikirim",LEFT(DataPenjualan[[#This Row],[Kode Status Pengiriman]],3)="RTN","Return",LEFT(DataPenjualan[[#This Row],[Kode Status Pengiriman]],3)="CNL","Dibatalkan")</f>
        <v>Terkirim</v>
      </c>
      <c r="P115" s="3">
        <f>DataPenjualan[[#This Row],[Jumlah Beli]]*DataPenjualan[[#This Row],[Harga Satuan]]</f>
        <v>9500000</v>
      </c>
      <c r="Q115" s="2">
        <f>(DataPenjualan[[#This Row],[Diskon Persen]]/100)*DataPenjualan[[#This Row],[Harga Satuan]]</f>
        <v>1425000</v>
      </c>
      <c r="R115" s="2">
        <f>DataPenjualan[[#This Row],[Pendapatan Kotor]]-DataPenjualan[[#This Row],[Nilai Diskon]]</f>
        <v>8075000</v>
      </c>
    </row>
    <row r="116" spans="1:18" x14ac:dyDescent="0.35">
      <c r="A116" t="s">
        <v>166</v>
      </c>
      <c r="B116" s="1">
        <v>45462.625</v>
      </c>
      <c r="C116" t="str">
        <f>TEXT(DataPenjualan[[#This Row],[Tanggal Transaksi]],"mmmm")</f>
        <v>June</v>
      </c>
      <c r="D116" s="1" t="str">
        <f>TEXT(DataPenjualan[[#This Row],[Tanggal Transaksi]],"m")</f>
        <v>6</v>
      </c>
      <c r="E116" t="s">
        <v>55</v>
      </c>
      <c r="F116" t="s">
        <v>3</v>
      </c>
      <c r="G116" t="s">
        <v>31</v>
      </c>
      <c r="H116" t="s">
        <v>9</v>
      </c>
      <c r="I116" t="s">
        <v>15</v>
      </c>
      <c r="J116">
        <v>1</v>
      </c>
      <c r="K116" s="2">
        <v>12000000</v>
      </c>
      <c r="L116" t="str" cm="1">
        <f t="array" ref="L116">_xlfn.IFS(DataPenjualan[[#This Row],[Harga Satuan]]&lt;5000000,"Terjangkau",AND(DataPenjualan[[#This Row],[Harga Satuan]]&gt;=5000000,DataPenjualan[[#This Row],[Harga Satuan]]&lt;=15000000),"Menengah",DataPenjualan[[#This Row],[Harga Satuan]]&gt;15000000,"Premium")</f>
        <v>Menengah</v>
      </c>
      <c r="M116">
        <v>0</v>
      </c>
      <c r="N116" t="s">
        <v>6</v>
      </c>
      <c r="O116" t="str" cm="1">
        <f t="array" ref="O116">_xlfn.IFS(LEFT(DataPenjualan[[#This Row],[Kode Status Pengiriman]],3)="DLV","Terkirim",LEFT(DataPenjualan[[#This Row],[Kode Status Pengiriman]],3)="SHP","Dikirim",LEFT(DataPenjualan[[#This Row],[Kode Status Pengiriman]],3)="RTN","Return",LEFT(DataPenjualan[[#This Row],[Kode Status Pengiriman]],3)="CNL","Dibatalkan")</f>
        <v>Terkirim</v>
      </c>
      <c r="P116" s="3">
        <f>DataPenjualan[[#This Row],[Jumlah Beli]]*DataPenjualan[[#This Row],[Harga Satuan]]</f>
        <v>12000000</v>
      </c>
      <c r="Q116" s="2">
        <f>(DataPenjualan[[#This Row],[Diskon Persen]]/100)*DataPenjualan[[#This Row],[Harga Satuan]]</f>
        <v>0</v>
      </c>
      <c r="R116" s="2">
        <f>DataPenjualan[[#This Row],[Pendapatan Kotor]]-DataPenjualan[[#This Row],[Nilai Diskon]]</f>
        <v>12000000</v>
      </c>
    </row>
    <row r="117" spans="1:18" x14ac:dyDescent="0.35">
      <c r="A117" t="s">
        <v>167</v>
      </c>
      <c r="B117" s="1">
        <v>45463.513888888891</v>
      </c>
      <c r="C117" t="str">
        <f>TEXT(DataPenjualan[[#This Row],[Tanggal Transaksi]],"mmmm")</f>
        <v>June</v>
      </c>
      <c r="D117" s="1" t="str">
        <f>TEXT(DataPenjualan[[#This Row],[Tanggal Transaksi]],"m")</f>
        <v>6</v>
      </c>
      <c r="E117" t="s">
        <v>59</v>
      </c>
      <c r="F117" t="s">
        <v>18</v>
      </c>
      <c r="G117" t="s">
        <v>35</v>
      </c>
      <c r="H117" t="s">
        <v>20</v>
      </c>
      <c r="I117" t="s">
        <v>10</v>
      </c>
      <c r="J117">
        <v>1</v>
      </c>
      <c r="K117" s="2">
        <v>35000000</v>
      </c>
      <c r="L117" t="str" cm="1">
        <f t="array" ref="L117">_xlfn.IFS(DataPenjualan[[#This Row],[Harga Satuan]]&lt;5000000,"Terjangkau",AND(DataPenjualan[[#This Row],[Harga Satuan]]&gt;=5000000,DataPenjualan[[#This Row],[Harga Satuan]]&lt;=15000000),"Menengah",DataPenjualan[[#This Row],[Harga Satuan]]&gt;15000000,"Premium")</f>
        <v>Premium</v>
      </c>
      <c r="M117">
        <v>20</v>
      </c>
      <c r="N117" t="s">
        <v>21</v>
      </c>
      <c r="O117" t="str" cm="1">
        <f t="array" ref="O117">_xlfn.IFS(LEFT(DataPenjualan[[#This Row],[Kode Status Pengiriman]],3)="DLV","Terkirim",LEFT(DataPenjualan[[#This Row],[Kode Status Pengiriman]],3)="SHP","Dikirim",LEFT(DataPenjualan[[#This Row],[Kode Status Pengiriman]],3)="RTN","Return",LEFT(DataPenjualan[[#This Row],[Kode Status Pengiriman]],3)="CNL","Dibatalkan")</f>
        <v>Dikirim</v>
      </c>
      <c r="P117" s="3">
        <f>DataPenjualan[[#This Row],[Jumlah Beli]]*DataPenjualan[[#This Row],[Harga Satuan]]</f>
        <v>35000000</v>
      </c>
      <c r="Q117" s="2">
        <f>(DataPenjualan[[#This Row],[Diskon Persen]]/100)*DataPenjualan[[#This Row],[Harga Satuan]]</f>
        <v>7000000</v>
      </c>
      <c r="R117" s="2">
        <f>DataPenjualan[[#This Row],[Pendapatan Kotor]]-DataPenjualan[[#This Row],[Nilai Diskon]]</f>
        <v>28000000</v>
      </c>
    </row>
    <row r="118" spans="1:18" x14ac:dyDescent="0.35">
      <c r="A118" t="s">
        <v>168</v>
      </c>
      <c r="B118" s="1">
        <v>45463.40625</v>
      </c>
      <c r="C118" t="str">
        <f>TEXT(DataPenjualan[[#This Row],[Tanggal Transaksi]],"mmmm")</f>
        <v>June</v>
      </c>
      <c r="D118" s="1" t="str">
        <f>TEXT(DataPenjualan[[#This Row],[Tanggal Transaksi]],"m")</f>
        <v>6</v>
      </c>
      <c r="E118" t="s">
        <v>62</v>
      </c>
      <c r="F118" t="s">
        <v>13</v>
      </c>
      <c r="G118" t="s">
        <v>38</v>
      </c>
      <c r="H118" t="s">
        <v>4</v>
      </c>
      <c r="I118" t="s">
        <v>5</v>
      </c>
      <c r="J118">
        <v>1</v>
      </c>
      <c r="K118" s="2">
        <v>6200000</v>
      </c>
      <c r="L118" t="str" cm="1">
        <f t="array" ref="L118">_xlfn.IFS(DataPenjualan[[#This Row],[Harga Satuan]]&lt;5000000,"Terjangkau",AND(DataPenjualan[[#This Row],[Harga Satuan]]&gt;=5000000,DataPenjualan[[#This Row],[Harga Satuan]]&lt;=15000000),"Menengah",DataPenjualan[[#This Row],[Harga Satuan]]&gt;15000000,"Premium")</f>
        <v>Menengah</v>
      </c>
      <c r="M118">
        <v>10</v>
      </c>
      <c r="N118" t="s">
        <v>6</v>
      </c>
      <c r="O118" t="str" cm="1">
        <f t="array" ref="O118">_xlfn.IFS(LEFT(DataPenjualan[[#This Row],[Kode Status Pengiriman]],3)="DLV","Terkirim",LEFT(DataPenjualan[[#This Row],[Kode Status Pengiriman]],3)="SHP","Dikirim",LEFT(DataPenjualan[[#This Row],[Kode Status Pengiriman]],3)="RTN","Return",LEFT(DataPenjualan[[#This Row],[Kode Status Pengiriman]],3)="CNL","Dibatalkan")</f>
        <v>Terkirim</v>
      </c>
      <c r="P118" s="3">
        <f>DataPenjualan[[#This Row],[Jumlah Beli]]*DataPenjualan[[#This Row],[Harga Satuan]]</f>
        <v>6200000</v>
      </c>
      <c r="Q118" s="2">
        <f>(DataPenjualan[[#This Row],[Diskon Persen]]/100)*DataPenjualan[[#This Row],[Harga Satuan]]</f>
        <v>620000</v>
      </c>
      <c r="R118" s="2">
        <f>DataPenjualan[[#This Row],[Pendapatan Kotor]]-DataPenjualan[[#This Row],[Nilai Diskon]]</f>
        <v>5580000</v>
      </c>
    </row>
    <row r="119" spans="1:18" x14ac:dyDescent="0.35">
      <c r="A119" t="s">
        <v>169</v>
      </c>
      <c r="B119" s="1">
        <v>45463.458333333336</v>
      </c>
      <c r="C119" t="str">
        <f>TEXT(DataPenjualan[[#This Row],[Tanggal Transaksi]],"mmmm")</f>
        <v>June</v>
      </c>
      <c r="D119" s="1" t="str">
        <f>TEXT(DataPenjualan[[#This Row],[Tanggal Transaksi]],"m")</f>
        <v>6</v>
      </c>
      <c r="E119" t="s">
        <v>65</v>
      </c>
      <c r="F119" t="s">
        <v>18</v>
      </c>
      <c r="G119" t="s">
        <v>42</v>
      </c>
      <c r="H119" t="s">
        <v>43</v>
      </c>
      <c r="I119" t="s">
        <v>10</v>
      </c>
      <c r="J119">
        <v>1</v>
      </c>
      <c r="K119" s="2">
        <v>26000000</v>
      </c>
      <c r="L119" t="str" cm="1">
        <f t="array" ref="L119">_xlfn.IFS(DataPenjualan[[#This Row],[Harga Satuan]]&lt;5000000,"Terjangkau",AND(DataPenjualan[[#This Row],[Harga Satuan]]&gt;=5000000,DataPenjualan[[#This Row],[Harga Satuan]]&lt;=15000000),"Menengah",DataPenjualan[[#This Row],[Harga Satuan]]&gt;15000000,"Premium")</f>
        <v>Premium</v>
      </c>
      <c r="M119">
        <v>15</v>
      </c>
      <c r="N119" t="s">
        <v>6</v>
      </c>
      <c r="O119" t="str" cm="1">
        <f t="array" ref="O119">_xlfn.IFS(LEFT(DataPenjualan[[#This Row],[Kode Status Pengiriman]],3)="DLV","Terkirim",LEFT(DataPenjualan[[#This Row],[Kode Status Pengiriman]],3)="SHP","Dikirim",LEFT(DataPenjualan[[#This Row],[Kode Status Pengiriman]],3)="RTN","Return",LEFT(DataPenjualan[[#This Row],[Kode Status Pengiriman]],3)="CNL","Dibatalkan")</f>
        <v>Terkirim</v>
      </c>
      <c r="P119" s="3">
        <f>DataPenjualan[[#This Row],[Jumlah Beli]]*DataPenjualan[[#This Row],[Harga Satuan]]</f>
        <v>26000000</v>
      </c>
      <c r="Q119" s="2">
        <f>(DataPenjualan[[#This Row],[Diskon Persen]]/100)*DataPenjualan[[#This Row],[Harga Satuan]]</f>
        <v>3900000</v>
      </c>
      <c r="R119" s="2">
        <f>DataPenjualan[[#This Row],[Pendapatan Kotor]]-DataPenjualan[[#This Row],[Nilai Diskon]]</f>
        <v>22100000</v>
      </c>
    </row>
    <row r="120" spans="1:18" x14ac:dyDescent="0.35">
      <c r="A120" t="s">
        <v>170</v>
      </c>
      <c r="B120" s="1">
        <v>45464.729166666664</v>
      </c>
      <c r="C120" t="str">
        <f>TEXT(DataPenjualan[[#This Row],[Tanggal Transaksi]],"mmmm")</f>
        <v>June</v>
      </c>
      <c r="D120" s="1" t="str">
        <f>TEXT(DataPenjualan[[#This Row],[Tanggal Transaksi]],"m")</f>
        <v>6</v>
      </c>
      <c r="E120" t="s">
        <v>68</v>
      </c>
      <c r="F120" t="s">
        <v>24</v>
      </c>
      <c r="G120" t="s">
        <v>46</v>
      </c>
      <c r="H120" t="s">
        <v>4</v>
      </c>
      <c r="I120" t="s">
        <v>15</v>
      </c>
      <c r="J120">
        <v>1</v>
      </c>
      <c r="K120" s="2">
        <v>5000000</v>
      </c>
      <c r="L120" t="str" cm="1">
        <f t="array" ref="L120">_xlfn.IFS(DataPenjualan[[#This Row],[Harga Satuan]]&lt;5000000,"Terjangkau",AND(DataPenjualan[[#This Row],[Harga Satuan]]&gt;=5000000,DataPenjualan[[#This Row],[Harga Satuan]]&lt;=15000000),"Menengah",DataPenjualan[[#This Row],[Harga Satuan]]&gt;15000000,"Premium")</f>
        <v>Menengah</v>
      </c>
      <c r="M120">
        <v>0</v>
      </c>
      <c r="N120" t="s">
        <v>49</v>
      </c>
      <c r="O120" t="str" cm="1">
        <f t="array" ref="O120">_xlfn.IFS(LEFT(DataPenjualan[[#This Row],[Kode Status Pengiriman]],3)="DLV","Terkirim",LEFT(DataPenjualan[[#This Row],[Kode Status Pengiriman]],3)="SHP","Dikirim",LEFT(DataPenjualan[[#This Row],[Kode Status Pengiriman]],3)="RTN","Return",LEFT(DataPenjualan[[#This Row],[Kode Status Pengiriman]],3)="CNL","Dibatalkan")</f>
        <v>Dibatalkan</v>
      </c>
      <c r="P120" s="3">
        <f>DataPenjualan[[#This Row],[Jumlah Beli]]*DataPenjualan[[#This Row],[Harga Satuan]]</f>
        <v>5000000</v>
      </c>
      <c r="Q120" s="2">
        <f>(DataPenjualan[[#This Row],[Diskon Persen]]/100)*DataPenjualan[[#This Row],[Harga Satuan]]</f>
        <v>0</v>
      </c>
      <c r="R120" s="2">
        <f>DataPenjualan[[#This Row],[Pendapatan Kotor]]-DataPenjualan[[#This Row],[Nilai Diskon]]</f>
        <v>5000000</v>
      </c>
    </row>
    <row r="121" spans="1:18" x14ac:dyDescent="0.35">
      <c r="A121" t="s">
        <v>171</v>
      </c>
      <c r="B121" s="1">
        <v>45464.840277777781</v>
      </c>
      <c r="C121" t="str">
        <f>TEXT(DataPenjualan[[#This Row],[Tanggal Transaksi]],"mmmm")</f>
        <v>June</v>
      </c>
      <c r="D121" s="1" t="str">
        <f>TEXT(DataPenjualan[[#This Row],[Tanggal Transaksi]],"m")</f>
        <v>6</v>
      </c>
      <c r="E121" t="s">
        <v>71</v>
      </c>
      <c r="F121" t="s">
        <v>18</v>
      </c>
      <c r="G121" t="s">
        <v>28</v>
      </c>
      <c r="H121" t="s">
        <v>4</v>
      </c>
      <c r="I121" t="s">
        <v>5</v>
      </c>
      <c r="J121">
        <v>1</v>
      </c>
      <c r="K121" s="2">
        <v>42000000</v>
      </c>
      <c r="L121" t="str" cm="1">
        <f t="array" ref="L121">_xlfn.IFS(DataPenjualan[[#This Row],[Harga Satuan]]&lt;5000000,"Terjangkau",AND(DataPenjualan[[#This Row],[Harga Satuan]]&gt;=5000000,DataPenjualan[[#This Row],[Harga Satuan]]&lt;=15000000),"Menengah",DataPenjualan[[#This Row],[Harga Satuan]]&gt;15000000,"Premium")</f>
        <v>Premium</v>
      </c>
      <c r="M121">
        <v>20</v>
      </c>
      <c r="N121" t="s">
        <v>21</v>
      </c>
      <c r="O121" t="str" cm="1">
        <f t="array" ref="O121">_xlfn.IFS(LEFT(DataPenjualan[[#This Row],[Kode Status Pengiriman]],3)="DLV","Terkirim",LEFT(DataPenjualan[[#This Row],[Kode Status Pengiriman]],3)="SHP","Dikirim",LEFT(DataPenjualan[[#This Row],[Kode Status Pengiriman]],3)="RTN","Return",LEFT(DataPenjualan[[#This Row],[Kode Status Pengiriman]],3)="CNL","Dibatalkan")</f>
        <v>Dikirim</v>
      </c>
      <c r="P121" s="3">
        <f>DataPenjualan[[#This Row],[Jumlah Beli]]*DataPenjualan[[#This Row],[Harga Satuan]]</f>
        <v>42000000</v>
      </c>
      <c r="Q121" s="2">
        <f>(DataPenjualan[[#This Row],[Diskon Persen]]/100)*DataPenjualan[[#This Row],[Harga Satuan]]</f>
        <v>8400000</v>
      </c>
      <c r="R121" s="2">
        <f>DataPenjualan[[#This Row],[Pendapatan Kotor]]-DataPenjualan[[#This Row],[Nilai Diskon]]</f>
        <v>33600000</v>
      </c>
    </row>
    <row r="122" spans="1:18" x14ac:dyDescent="0.35">
      <c r="A122" t="s">
        <v>172</v>
      </c>
      <c r="B122" s="1">
        <v>45478.375</v>
      </c>
      <c r="C122" t="str">
        <f>TEXT(DataPenjualan[[#This Row],[Tanggal Transaksi]],"mmmm")</f>
        <v>July</v>
      </c>
      <c r="D122" s="1" t="str">
        <f>TEXT(DataPenjualan[[#This Row],[Tanggal Transaksi]],"m")</f>
        <v>7</v>
      </c>
      <c r="E122" t="s">
        <v>2</v>
      </c>
      <c r="F122" t="s">
        <v>3</v>
      </c>
      <c r="G122" t="s">
        <v>56</v>
      </c>
      <c r="H122" t="s">
        <v>57</v>
      </c>
      <c r="I122" t="s">
        <v>5</v>
      </c>
      <c r="J122">
        <v>1</v>
      </c>
      <c r="K122" s="2">
        <v>21000000</v>
      </c>
      <c r="L122" t="str" cm="1">
        <f t="array" ref="L122">_xlfn.IFS(DataPenjualan[[#This Row],[Harga Satuan]]&lt;5000000,"Terjangkau",AND(DataPenjualan[[#This Row],[Harga Satuan]]&gt;=5000000,DataPenjualan[[#This Row],[Harga Satuan]]&lt;=15000000),"Menengah",DataPenjualan[[#This Row],[Harga Satuan]]&gt;15000000,"Premium")</f>
        <v>Premium</v>
      </c>
      <c r="M122">
        <v>5</v>
      </c>
      <c r="N122" t="s">
        <v>6</v>
      </c>
      <c r="O122" t="str" cm="1">
        <f t="array" ref="O122">_xlfn.IFS(LEFT(DataPenjualan[[#This Row],[Kode Status Pengiriman]],3)="DLV","Terkirim",LEFT(DataPenjualan[[#This Row],[Kode Status Pengiriman]],3)="SHP","Dikirim",LEFT(DataPenjualan[[#This Row],[Kode Status Pengiriman]],3)="RTN","Return",LEFT(DataPenjualan[[#This Row],[Kode Status Pengiriman]],3)="CNL","Dibatalkan")</f>
        <v>Terkirim</v>
      </c>
      <c r="P122" s="3">
        <f>DataPenjualan[[#This Row],[Jumlah Beli]]*DataPenjualan[[#This Row],[Harga Satuan]]</f>
        <v>21000000</v>
      </c>
      <c r="Q122" s="2">
        <f>(DataPenjualan[[#This Row],[Diskon Persen]]/100)*DataPenjualan[[#This Row],[Harga Satuan]]</f>
        <v>1050000</v>
      </c>
      <c r="R122" s="2">
        <f>DataPenjualan[[#This Row],[Pendapatan Kotor]]-DataPenjualan[[#This Row],[Nilai Diskon]]</f>
        <v>19950000</v>
      </c>
    </row>
    <row r="123" spans="1:18" x14ac:dyDescent="0.35">
      <c r="A123" t="s">
        <v>173</v>
      </c>
      <c r="B123" s="1">
        <v>45478.666666666664</v>
      </c>
      <c r="C123" t="str">
        <f>TEXT(DataPenjualan[[#This Row],[Tanggal Transaksi]],"mmmm")</f>
        <v>July</v>
      </c>
      <c r="D123" s="1" t="str">
        <f>TEXT(DataPenjualan[[#This Row],[Tanggal Transaksi]],"m")</f>
        <v>7</v>
      </c>
      <c r="E123" t="s">
        <v>8</v>
      </c>
      <c r="F123" t="s">
        <v>3</v>
      </c>
      <c r="G123" t="s">
        <v>60</v>
      </c>
      <c r="H123" t="s">
        <v>20</v>
      </c>
      <c r="I123" t="s">
        <v>10</v>
      </c>
      <c r="J123">
        <v>1</v>
      </c>
      <c r="K123" s="2">
        <v>18500000</v>
      </c>
      <c r="L123" t="str" cm="1">
        <f t="array" ref="L123">_xlfn.IFS(DataPenjualan[[#This Row],[Harga Satuan]]&lt;5000000,"Terjangkau",AND(DataPenjualan[[#This Row],[Harga Satuan]]&gt;=5000000,DataPenjualan[[#This Row],[Harga Satuan]]&lt;=15000000),"Menengah",DataPenjualan[[#This Row],[Harga Satuan]]&gt;15000000,"Premium")</f>
        <v>Premium</v>
      </c>
      <c r="M123">
        <v>5</v>
      </c>
      <c r="N123" t="s">
        <v>6</v>
      </c>
      <c r="O123" t="str" cm="1">
        <f t="array" ref="O123">_xlfn.IFS(LEFT(DataPenjualan[[#This Row],[Kode Status Pengiriman]],3)="DLV","Terkirim",LEFT(DataPenjualan[[#This Row],[Kode Status Pengiriman]],3)="SHP","Dikirim",LEFT(DataPenjualan[[#This Row],[Kode Status Pengiriman]],3)="RTN","Return",LEFT(DataPenjualan[[#This Row],[Kode Status Pengiriman]],3)="CNL","Dibatalkan")</f>
        <v>Terkirim</v>
      </c>
      <c r="P123" s="3">
        <f>DataPenjualan[[#This Row],[Jumlah Beli]]*DataPenjualan[[#This Row],[Harga Satuan]]</f>
        <v>18500000</v>
      </c>
      <c r="Q123" s="2">
        <f>(DataPenjualan[[#This Row],[Diskon Persen]]/100)*DataPenjualan[[#This Row],[Harga Satuan]]</f>
        <v>925000</v>
      </c>
      <c r="R123" s="2">
        <f>DataPenjualan[[#This Row],[Pendapatan Kotor]]-DataPenjualan[[#This Row],[Nilai Diskon]]</f>
        <v>17575000</v>
      </c>
    </row>
    <row r="124" spans="1:18" x14ac:dyDescent="0.35">
      <c r="A124" t="s">
        <v>174</v>
      </c>
      <c r="B124" s="1">
        <v>45478.854166666664</v>
      </c>
      <c r="C124" t="str">
        <f>TEXT(DataPenjualan[[#This Row],[Tanggal Transaksi]],"mmmm")</f>
        <v>July</v>
      </c>
      <c r="D124" s="1" t="str">
        <f>TEXT(DataPenjualan[[#This Row],[Tanggal Transaksi]],"m")</f>
        <v>7</v>
      </c>
      <c r="E124" t="s">
        <v>12</v>
      </c>
      <c r="F124" t="s">
        <v>13</v>
      </c>
      <c r="G124" t="s">
        <v>63</v>
      </c>
      <c r="H124" t="s">
        <v>4</v>
      </c>
      <c r="I124" t="s">
        <v>15</v>
      </c>
      <c r="J124">
        <v>1</v>
      </c>
      <c r="K124" s="2">
        <v>5500000</v>
      </c>
      <c r="L124" t="str" cm="1">
        <f t="array" ref="L124">_xlfn.IFS(DataPenjualan[[#This Row],[Harga Satuan]]&lt;5000000,"Terjangkau",AND(DataPenjualan[[#This Row],[Harga Satuan]]&gt;=5000000,DataPenjualan[[#This Row],[Harga Satuan]]&lt;=15000000),"Menengah",DataPenjualan[[#This Row],[Harga Satuan]]&gt;15000000,"Premium")</f>
        <v>Menengah</v>
      </c>
      <c r="M124">
        <v>0</v>
      </c>
      <c r="N124" t="s">
        <v>6</v>
      </c>
      <c r="O124" t="str" cm="1">
        <f t="array" ref="O124">_xlfn.IFS(LEFT(DataPenjualan[[#This Row],[Kode Status Pengiriman]],3)="DLV","Terkirim",LEFT(DataPenjualan[[#This Row],[Kode Status Pengiriman]],3)="SHP","Dikirim",LEFT(DataPenjualan[[#This Row],[Kode Status Pengiriman]],3)="RTN","Return",LEFT(DataPenjualan[[#This Row],[Kode Status Pengiriman]],3)="CNL","Dibatalkan")</f>
        <v>Terkirim</v>
      </c>
      <c r="P124" s="3">
        <f>DataPenjualan[[#This Row],[Jumlah Beli]]*DataPenjualan[[#This Row],[Harga Satuan]]</f>
        <v>5500000</v>
      </c>
      <c r="Q124" s="2">
        <f>(DataPenjualan[[#This Row],[Diskon Persen]]/100)*DataPenjualan[[#This Row],[Harga Satuan]]</f>
        <v>0</v>
      </c>
      <c r="R124" s="2">
        <f>DataPenjualan[[#This Row],[Pendapatan Kotor]]-DataPenjualan[[#This Row],[Nilai Diskon]]</f>
        <v>5500000</v>
      </c>
    </row>
    <row r="125" spans="1:18" x14ac:dyDescent="0.35">
      <c r="A125" t="s">
        <v>175</v>
      </c>
      <c r="B125" s="1">
        <v>45479.416666666664</v>
      </c>
      <c r="C125" t="str">
        <f>TEXT(DataPenjualan[[#This Row],[Tanggal Transaksi]],"mmmm")</f>
        <v>July</v>
      </c>
      <c r="D125" s="1" t="str">
        <f>TEXT(DataPenjualan[[#This Row],[Tanggal Transaksi]],"m")</f>
        <v>7</v>
      </c>
      <c r="E125" t="s">
        <v>17</v>
      </c>
      <c r="F125" t="s">
        <v>18</v>
      </c>
      <c r="G125" t="s">
        <v>66</v>
      </c>
      <c r="H125" t="s">
        <v>9</v>
      </c>
      <c r="I125" t="s">
        <v>5</v>
      </c>
      <c r="J125">
        <v>1</v>
      </c>
      <c r="K125" s="2">
        <v>32000000</v>
      </c>
      <c r="L125" t="str" cm="1">
        <f t="array" ref="L125">_xlfn.IFS(DataPenjualan[[#This Row],[Harga Satuan]]&lt;5000000,"Terjangkau",AND(DataPenjualan[[#This Row],[Harga Satuan]]&gt;=5000000,DataPenjualan[[#This Row],[Harga Satuan]]&lt;=15000000),"Menengah",DataPenjualan[[#This Row],[Harga Satuan]]&gt;15000000,"Premium")</f>
        <v>Premium</v>
      </c>
      <c r="M125">
        <v>10</v>
      </c>
      <c r="N125" t="s">
        <v>21</v>
      </c>
      <c r="O125" t="str" cm="1">
        <f t="array" ref="O125">_xlfn.IFS(LEFT(DataPenjualan[[#This Row],[Kode Status Pengiriman]],3)="DLV","Terkirim",LEFT(DataPenjualan[[#This Row],[Kode Status Pengiriman]],3)="SHP","Dikirim",LEFT(DataPenjualan[[#This Row],[Kode Status Pengiriman]],3)="RTN","Return",LEFT(DataPenjualan[[#This Row],[Kode Status Pengiriman]],3)="CNL","Dibatalkan")</f>
        <v>Dikirim</v>
      </c>
      <c r="P125" s="3">
        <f>DataPenjualan[[#This Row],[Jumlah Beli]]*DataPenjualan[[#This Row],[Harga Satuan]]</f>
        <v>32000000</v>
      </c>
      <c r="Q125" s="2">
        <f>(DataPenjualan[[#This Row],[Diskon Persen]]/100)*DataPenjualan[[#This Row],[Harga Satuan]]</f>
        <v>3200000</v>
      </c>
      <c r="R125" s="2">
        <f>DataPenjualan[[#This Row],[Pendapatan Kotor]]-DataPenjualan[[#This Row],[Nilai Diskon]]</f>
        <v>28800000</v>
      </c>
    </row>
    <row r="126" spans="1:18" x14ac:dyDescent="0.35">
      <c r="A126" t="s">
        <v>176</v>
      </c>
      <c r="B126" s="1">
        <v>45479.53125</v>
      </c>
      <c r="C126" t="str">
        <f>TEXT(DataPenjualan[[#This Row],[Tanggal Transaksi]],"mmmm")</f>
        <v>July</v>
      </c>
      <c r="D126" s="1" t="str">
        <f>TEXT(DataPenjualan[[#This Row],[Tanggal Transaksi]],"m")</f>
        <v>7</v>
      </c>
      <c r="E126" t="s">
        <v>23</v>
      </c>
      <c r="F126" t="s">
        <v>24</v>
      </c>
      <c r="G126" t="s">
        <v>69</v>
      </c>
      <c r="H126" t="s">
        <v>4</v>
      </c>
      <c r="I126" t="s">
        <v>10</v>
      </c>
      <c r="J126">
        <v>1</v>
      </c>
      <c r="K126" s="2">
        <v>7500000</v>
      </c>
      <c r="L126" t="str" cm="1">
        <f t="array" ref="L126">_xlfn.IFS(DataPenjualan[[#This Row],[Harga Satuan]]&lt;5000000,"Terjangkau",AND(DataPenjualan[[#This Row],[Harga Satuan]]&gt;=5000000,DataPenjualan[[#This Row],[Harga Satuan]]&lt;=15000000),"Menengah",DataPenjualan[[#This Row],[Harga Satuan]]&gt;15000000,"Premium")</f>
        <v>Menengah</v>
      </c>
      <c r="M126">
        <v>5</v>
      </c>
      <c r="N126" t="s">
        <v>6</v>
      </c>
      <c r="O126" t="str" cm="1">
        <f t="array" ref="O126">_xlfn.IFS(LEFT(DataPenjualan[[#This Row],[Kode Status Pengiriman]],3)="DLV","Terkirim",LEFT(DataPenjualan[[#This Row],[Kode Status Pengiriman]],3)="SHP","Dikirim",LEFT(DataPenjualan[[#This Row],[Kode Status Pengiriman]],3)="RTN","Return",LEFT(DataPenjualan[[#This Row],[Kode Status Pengiriman]],3)="CNL","Dibatalkan")</f>
        <v>Terkirim</v>
      </c>
      <c r="P126" s="3">
        <f>DataPenjualan[[#This Row],[Jumlah Beli]]*DataPenjualan[[#This Row],[Harga Satuan]]</f>
        <v>7500000</v>
      </c>
      <c r="Q126" s="2">
        <f>(DataPenjualan[[#This Row],[Diskon Persen]]/100)*DataPenjualan[[#This Row],[Harga Satuan]]</f>
        <v>375000</v>
      </c>
      <c r="R126" s="2">
        <f>DataPenjualan[[#This Row],[Pendapatan Kotor]]-DataPenjualan[[#This Row],[Nilai Diskon]]</f>
        <v>7125000</v>
      </c>
    </row>
    <row r="127" spans="1:18" x14ac:dyDescent="0.35">
      <c r="A127" t="s">
        <v>177</v>
      </c>
      <c r="B127" s="1">
        <v>45479.729166666664</v>
      </c>
      <c r="C127" t="str">
        <f>TEXT(DataPenjualan[[#This Row],[Tanggal Transaksi]],"mmmm")</f>
        <v>July</v>
      </c>
      <c r="D127" s="1" t="str">
        <f>TEXT(DataPenjualan[[#This Row],[Tanggal Transaksi]],"m")</f>
        <v>7</v>
      </c>
      <c r="E127" t="s">
        <v>27</v>
      </c>
      <c r="F127" t="s">
        <v>18</v>
      </c>
      <c r="G127" t="s">
        <v>752</v>
      </c>
      <c r="H127" t="s">
        <v>9</v>
      </c>
      <c r="I127" t="s">
        <v>5</v>
      </c>
      <c r="J127">
        <v>1</v>
      </c>
      <c r="K127" s="2">
        <v>23000000</v>
      </c>
      <c r="L127" t="str" cm="1">
        <f t="array" ref="L127">_xlfn.IFS(DataPenjualan[[#This Row],[Harga Satuan]]&lt;5000000,"Terjangkau",AND(DataPenjualan[[#This Row],[Harga Satuan]]&gt;=5000000,DataPenjualan[[#This Row],[Harga Satuan]]&lt;=15000000),"Menengah",DataPenjualan[[#This Row],[Harga Satuan]]&gt;15000000,"Premium")</f>
        <v>Premium</v>
      </c>
      <c r="M127">
        <v>10</v>
      </c>
      <c r="N127" t="s">
        <v>6</v>
      </c>
      <c r="O127" t="str" cm="1">
        <f t="array" ref="O127">_xlfn.IFS(LEFT(DataPenjualan[[#This Row],[Kode Status Pengiriman]],3)="DLV","Terkirim",LEFT(DataPenjualan[[#This Row],[Kode Status Pengiriman]],3)="SHP","Dikirim",LEFT(DataPenjualan[[#This Row],[Kode Status Pengiriman]],3)="RTN","Return",LEFT(DataPenjualan[[#This Row],[Kode Status Pengiriman]],3)="CNL","Dibatalkan")</f>
        <v>Terkirim</v>
      </c>
      <c r="P127" s="3">
        <f>DataPenjualan[[#This Row],[Jumlah Beli]]*DataPenjualan[[#This Row],[Harga Satuan]]</f>
        <v>23000000</v>
      </c>
      <c r="Q127" s="2">
        <f>(DataPenjualan[[#This Row],[Diskon Persen]]/100)*DataPenjualan[[#This Row],[Harga Satuan]]</f>
        <v>2300000</v>
      </c>
      <c r="R127" s="2">
        <f>DataPenjualan[[#This Row],[Pendapatan Kotor]]-DataPenjualan[[#This Row],[Nilai Diskon]]</f>
        <v>20700000</v>
      </c>
    </row>
    <row r="128" spans="1:18" x14ac:dyDescent="0.35">
      <c r="A128" t="s">
        <v>178</v>
      </c>
      <c r="B128" s="1">
        <v>45480.916666666664</v>
      </c>
      <c r="C128" t="str">
        <f>TEXT(DataPenjualan[[#This Row],[Tanggal Transaksi]],"mmmm")</f>
        <v>July</v>
      </c>
      <c r="D128" s="1" t="str">
        <f>TEXT(DataPenjualan[[#This Row],[Tanggal Transaksi]],"m")</f>
        <v>7</v>
      </c>
      <c r="E128" t="s">
        <v>30</v>
      </c>
      <c r="F128" t="s">
        <v>13</v>
      </c>
      <c r="G128" t="s">
        <v>28</v>
      </c>
      <c r="H128" t="s">
        <v>4</v>
      </c>
      <c r="I128" t="s">
        <v>15</v>
      </c>
      <c r="J128">
        <v>1</v>
      </c>
      <c r="K128" s="2">
        <v>2500000</v>
      </c>
      <c r="L128" t="str" cm="1">
        <f t="array" ref="L128">_xlfn.IFS(DataPenjualan[[#This Row],[Harga Satuan]]&lt;5000000,"Terjangkau",AND(DataPenjualan[[#This Row],[Harga Satuan]]&gt;=5000000,DataPenjualan[[#This Row],[Harga Satuan]]&lt;=15000000),"Menengah",DataPenjualan[[#This Row],[Harga Satuan]]&gt;15000000,"Premium")</f>
        <v>Terjangkau</v>
      </c>
      <c r="M128">
        <v>0</v>
      </c>
      <c r="N128" t="s">
        <v>6</v>
      </c>
      <c r="O128" t="str" cm="1">
        <f t="array" ref="O128">_xlfn.IFS(LEFT(DataPenjualan[[#This Row],[Kode Status Pengiriman]],3)="DLV","Terkirim",LEFT(DataPenjualan[[#This Row],[Kode Status Pengiriman]],3)="SHP","Dikirim",LEFT(DataPenjualan[[#This Row],[Kode Status Pengiriman]],3)="RTN","Return",LEFT(DataPenjualan[[#This Row],[Kode Status Pengiriman]],3)="CNL","Dibatalkan")</f>
        <v>Terkirim</v>
      </c>
      <c r="P128" s="3">
        <f>DataPenjualan[[#This Row],[Jumlah Beli]]*DataPenjualan[[#This Row],[Harga Satuan]]</f>
        <v>2500000</v>
      </c>
      <c r="Q128" s="2">
        <f>(DataPenjualan[[#This Row],[Diskon Persen]]/100)*DataPenjualan[[#This Row],[Harga Satuan]]</f>
        <v>0</v>
      </c>
      <c r="R128" s="2">
        <f>DataPenjualan[[#This Row],[Pendapatan Kotor]]-DataPenjualan[[#This Row],[Nilai Diskon]]</f>
        <v>2500000</v>
      </c>
    </row>
    <row r="129" spans="1:18" x14ac:dyDescent="0.35">
      <c r="A129" t="s">
        <v>179</v>
      </c>
      <c r="B129" s="1">
        <v>45480.604166666664</v>
      </c>
      <c r="C129" t="str">
        <f>TEXT(DataPenjualan[[#This Row],[Tanggal Transaksi]],"mmmm")</f>
        <v>July</v>
      </c>
      <c r="D129" s="1" t="str">
        <f>TEXT(DataPenjualan[[#This Row],[Tanggal Transaksi]],"m")</f>
        <v>7</v>
      </c>
      <c r="E129" t="s">
        <v>33</v>
      </c>
      <c r="F129" t="s">
        <v>34</v>
      </c>
      <c r="G129" t="s">
        <v>14</v>
      </c>
      <c r="H129" t="s">
        <v>4</v>
      </c>
      <c r="I129" t="s">
        <v>10</v>
      </c>
      <c r="J129">
        <v>1</v>
      </c>
      <c r="K129" s="2">
        <v>28000000</v>
      </c>
      <c r="L129" t="str" cm="1">
        <f t="array" ref="L129">_xlfn.IFS(DataPenjualan[[#This Row],[Harga Satuan]]&lt;5000000,"Terjangkau",AND(DataPenjualan[[#This Row],[Harga Satuan]]&gt;=5000000,DataPenjualan[[#This Row],[Harga Satuan]]&lt;=15000000),"Menengah",DataPenjualan[[#This Row],[Harga Satuan]]&gt;15000000,"Premium")</f>
        <v>Premium</v>
      </c>
      <c r="M129">
        <v>10</v>
      </c>
      <c r="N129" t="s">
        <v>21</v>
      </c>
      <c r="O129" t="str" cm="1">
        <f t="array" ref="O129">_xlfn.IFS(LEFT(DataPenjualan[[#This Row],[Kode Status Pengiriman]],3)="DLV","Terkirim",LEFT(DataPenjualan[[#This Row],[Kode Status Pengiriman]],3)="SHP","Dikirim",LEFT(DataPenjualan[[#This Row],[Kode Status Pengiriman]],3)="RTN","Return",LEFT(DataPenjualan[[#This Row],[Kode Status Pengiriman]],3)="CNL","Dibatalkan")</f>
        <v>Dikirim</v>
      </c>
      <c r="P129" s="3">
        <f>DataPenjualan[[#This Row],[Jumlah Beli]]*DataPenjualan[[#This Row],[Harga Satuan]]</f>
        <v>28000000</v>
      </c>
      <c r="Q129" s="2">
        <f>(DataPenjualan[[#This Row],[Diskon Persen]]/100)*DataPenjualan[[#This Row],[Harga Satuan]]</f>
        <v>2800000</v>
      </c>
      <c r="R129" s="2">
        <f>DataPenjualan[[#This Row],[Pendapatan Kotor]]-DataPenjualan[[#This Row],[Nilai Diskon]]</f>
        <v>25200000</v>
      </c>
    </row>
    <row r="130" spans="1:18" x14ac:dyDescent="0.35">
      <c r="A130" t="s">
        <v>180</v>
      </c>
      <c r="B130" s="1">
        <v>45480.479166666664</v>
      </c>
      <c r="C130" t="str">
        <f>TEXT(DataPenjualan[[#This Row],[Tanggal Transaksi]],"mmmm")</f>
        <v>July</v>
      </c>
      <c r="D130" s="1" t="str">
        <f>TEXT(DataPenjualan[[#This Row],[Tanggal Transaksi]],"m")</f>
        <v>7</v>
      </c>
      <c r="E130" t="s">
        <v>37</v>
      </c>
      <c r="F130" t="s">
        <v>24</v>
      </c>
      <c r="G130" t="s">
        <v>19</v>
      </c>
      <c r="H130" t="s">
        <v>20</v>
      </c>
      <c r="I130" t="s">
        <v>5</v>
      </c>
      <c r="J130">
        <v>1</v>
      </c>
      <c r="K130" s="2">
        <v>1800000</v>
      </c>
      <c r="L130" t="str" cm="1">
        <f t="array" ref="L130">_xlfn.IFS(DataPenjualan[[#This Row],[Harga Satuan]]&lt;5000000,"Terjangkau",AND(DataPenjualan[[#This Row],[Harga Satuan]]&gt;=5000000,DataPenjualan[[#This Row],[Harga Satuan]]&lt;=15000000),"Menengah",DataPenjualan[[#This Row],[Harga Satuan]]&gt;15000000,"Premium")</f>
        <v>Terjangkau</v>
      </c>
      <c r="M130">
        <v>5</v>
      </c>
      <c r="N130" t="s">
        <v>6</v>
      </c>
      <c r="O130" t="str" cm="1">
        <f t="array" ref="O130">_xlfn.IFS(LEFT(DataPenjualan[[#This Row],[Kode Status Pengiriman]],3)="DLV","Terkirim",LEFT(DataPenjualan[[#This Row],[Kode Status Pengiriman]],3)="SHP","Dikirim",LEFT(DataPenjualan[[#This Row],[Kode Status Pengiriman]],3)="RTN","Return",LEFT(DataPenjualan[[#This Row],[Kode Status Pengiriman]],3)="CNL","Dibatalkan")</f>
        <v>Terkirim</v>
      </c>
      <c r="P130" s="3">
        <f>DataPenjualan[[#This Row],[Jumlah Beli]]*DataPenjualan[[#This Row],[Harga Satuan]]</f>
        <v>1800000</v>
      </c>
      <c r="Q130" s="2">
        <f>(DataPenjualan[[#This Row],[Diskon Persen]]/100)*DataPenjualan[[#This Row],[Harga Satuan]]</f>
        <v>90000</v>
      </c>
      <c r="R130" s="2">
        <f>DataPenjualan[[#This Row],[Pendapatan Kotor]]-DataPenjualan[[#This Row],[Nilai Diskon]]</f>
        <v>1710000</v>
      </c>
    </row>
    <row r="131" spans="1:18" x14ac:dyDescent="0.35">
      <c r="A131" t="s">
        <v>181</v>
      </c>
      <c r="B131" s="1">
        <v>45481.791666666664</v>
      </c>
      <c r="C131" t="str">
        <f>TEXT(DataPenjualan[[#This Row],[Tanggal Transaksi]],"mmmm")</f>
        <v>July</v>
      </c>
      <c r="D131" s="1" t="str">
        <f>TEXT(DataPenjualan[[#This Row],[Tanggal Transaksi]],"m")</f>
        <v>7</v>
      </c>
      <c r="E131" t="s">
        <v>41</v>
      </c>
      <c r="F131" t="s">
        <v>3</v>
      </c>
      <c r="G131" t="s">
        <v>753</v>
      </c>
      <c r="H131" t="s">
        <v>25</v>
      </c>
      <c r="I131" t="s">
        <v>10</v>
      </c>
      <c r="J131">
        <v>1</v>
      </c>
      <c r="K131" s="2">
        <v>15000000</v>
      </c>
      <c r="L131" t="str" cm="1">
        <f t="array" ref="L131">_xlfn.IFS(DataPenjualan[[#This Row],[Harga Satuan]]&lt;5000000,"Terjangkau",AND(DataPenjualan[[#This Row],[Harga Satuan]]&gt;=5000000,DataPenjualan[[#This Row],[Harga Satuan]]&lt;=15000000),"Menengah",DataPenjualan[[#This Row],[Harga Satuan]]&gt;15000000,"Premium")</f>
        <v>Menengah</v>
      </c>
      <c r="M131">
        <v>5</v>
      </c>
      <c r="N131" t="s">
        <v>6</v>
      </c>
      <c r="O131" t="str" cm="1">
        <f t="array" ref="O131">_xlfn.IFS(LEFT(DataPenjualan[[#This Row],[Kode Status Pengiriman]],3)="DLV","Terkirim",LEFT(DataPenjualan[[#This Row],[Kode Status Pengiriman]],3)="SHP","Dikirim",LEFT(DataPenjualan[[#This Row],[Kode Status Pengiriman]],3)="RTN","Return",LEFT(DataPenjualan[[#This Row],[Kode Status Pengiriman]],3)="CNL","Dibatalkan")</f>
        <v>Terkirim</v>
      </c>
      <c r="P131" s="3">
        <f>DataPenjualan[[#This Row],[Jumlah Beli]]*DataPenjualan[[#This Row],[Harga Satuan]]</f>
        <v>15000000</v>
      </c>
      <c r="Q131" s="2">
        <f>(DataPenjualan[[#This Row],[Diskon Persen]]/100)*DataPenjualan[[#This Row],[Harga Satuan]]</f>
        <v>750000</v>
      </c>
      <c r="R131" s="2">
        <f>DataPenjualan[[#This Row],[Pendapatan Kotor]]-DataPenjualan[[#This Row],[Nilai Diskon]]</f>
        <v>14250000</v>
      </c>
    </row>
    <row r="132" spans="1:18" x14ac:dyDescent="0.35">
      <c r="A132" t="s">
        <v>182</v>
      </c>
      <c r="B132" s="1">
        <v>45481.5625</v>
      </c>
      <c r="C132" t="str">
        <f>TEXT(DataPenjualan[[#This Row],[Tanggal Transaksi]],"mmmm")</f>
        <v>July</v>
      </c>
      <c r="D132" s="1" t="str">
        <f>TEXT(DataPenjualan[[#This Row],[Tanggal Transaksi]],"m")</f>
        <v>7</v>
      </c>
      <c r="E132" t="s">
        <v>45</v>
      </c>
      <c r="F132" t="s">
        <v>13</v>
      </c>
      <c r="G132" t="s">
        <v>31</v>
      </c>
      <c r="H132" t="s">
        <v>9</v>
      </c>
      <c r="I132" t="s">
        <v>15</v>
      </c>
      <c r="J132">
        <v>1</v>
      </c>
      <c r="K132" s="2">
        <v>4000000</v>
      </c>
      <c r="L132" t="str" cm="1">
        <f t="array" ref="L132">_xlfn.IFS(DataPenjualan[[#This Row],[Harga Satuan]]&lt;5000000,"Terjangkau",AND(DataPenjualan[[#This Row],[Harga Satuan]]&gt;=5000000,DataPenjualan[[#This Row],[Harga Satuan]]&lt;=15000000),"Menengah",DataPenjualan[[#This Row],[Harga Satuan]]&gt;15000000,"Premium")</f>
        <v>Terjangkau</v>
      </c>
      <c r="M132">
        <v>0</v>
      </c>
      <c r="N132" t="s">
        <v>39</v>
      </c>
      <c r="O132" t="str" cm="1">
        <f t="array" ref="O132">_xlfn.IFS(LEFT(DataPenjualan[[#This Row],[Kode Status Pengiriman]],3)="DLV","Terkirim",LEFT(DataPenjualan[[#This Row],[Kode Status Pengiriman]],3)="SHP","Dikirim",LEFT(DataPenjualan[[#This Row],[Kode Status Pengiriman]],3)="RTN","Return",LEFT(DataPenjualan[[#This Row],[Kode Status Pengiriman]],3)="CNL","Dibatalkan")</f>
        <v>Return</v>
      </c>
      <c r="P132" s="3">
        <f>DataPenjualan[[#This Row],[Jumlah Beli]]*DataPenjualan[[#This Row],[Harga Satuan]]</f>
        <v>4000000</v>
      </c>
      <c r="Q132" s="2">
        <f>(DataPenjualan[[#This Row],[Diskon Persen]]/100)*DataPenjualan[[#This Row],[Harga Satuan]]</f>
        <v>0</v>
      </c>
      <c r="R132" s="2">
        <f>DataPenjualan[[#This Row],[Pendapatan Kotor]]-DataPenjualan[[#This Row],[Nilai Diskon]]</f>
        <v>4000000</v>
      </c>
    </row>
    <row r="133" spans="1:18" x14ac:dyDescent="0.35">
      <c r="A133" t="s">
        <v>183</v>
      </c>
      <c r="B133" s="1">
        <v>45481.6875</v>
      </c>
      <c r="C133" t="str">
        <f>TEXT(DataPenjualan[[#This Row],[Tanggal Transaksi]],"mmmm")</f>
        <v>July</v>
      </c>
      <c r="D133" s="1" t="str">
        <f>TEXT(DataPenjualan[[#This Row],[Tanggal Transaksi]],"m")</f>
        <v>7</v>
      </c>
      <c r="E133" t="s">
        <v>48</v>
      </c>
      <c r="F133" t="s">
        <v>18</v>
      </c>
      <c r="G133" t="s">
        <v>35</v>
      </c>
      <c r="H133" t="s">
        <v>20</v>
      </c>
      <c r="I133" t="s">
        <v>5</v>
      </c>
      <c r="J133">
        <v>1</v>
      </c>
      <c r="K133" s="2">
        <v>29500000</v>
      </c>
      <c r="L133" t="str" cm="1">
        <f t="array" ref="L133">_xlfn.IFS(DataPenjualan[[#This Row],[Harga Satuan]]&lt;5000000,"Terjangkau",AND(DataPenjualan[[#This Row],[Harga Satuan]]&gt;=5000000,DataPenjualan[[#This Row],[Harga Satuan]]&lt;=15000000),"Menengah",DataPenjualan[[#This Row],[Harga Satuan]]&gt;15000000,"Premium")</f>
        <v>Premium</v>
      </c>
      <c r="M133">
        <v>10</v>
      </c>
      <c r="N133" t="s">
        <v>6</v>
      </c>
      <c r="O133" t="str" cm="1">
        <f t="array" ref="O133">_xlfn.IFS(LEFT(DataPenjualan[[#This Row],[Kode Status Pengiriman]],3)="DLV","Terkirim",LEFT(DataPenjualan[[#This Row],[Kode Status Pengiriman]],3)="SHP","Dikirim",LEFT(DataPenjualan[[#This Row],[Kode Status Pengiriman]],3)="RTN","Return",LEFT(DataPenjualan[[#This Row],[Kode Status Pengiriman]],3)="CNL","Dibatalkan")</f>
        <v>Terkirim</v>
      </c>
      <c r="P133" s="3">
        <f>DataPenjualan[[#This Row],[Jumlah Beli]]*DataPenjualan[[#This Row],[Harga Satuan]]</f>
        <v>29500000</v>
      </c>
      <c r="Q133" s="2">
        <f>(DataPenjualan[[#This Row],[Diskon Persen]]/100)*DataPenjualan[[#This Row],[Harga Satuan]]</f>
        <v>2950000</v>
      </c>
      <c r="R133" s="2">
        <f>DataPenjualan[[#This Row],[Pendapatan Kotor]]-DataPenjualan[[#This Row],[Nilai Diskon]]</f>
        <v>26550000</v>
      </c>
    </row>
    <row r="134" spans="1:18" x14ac:dyDescent="0.35">
      <c r="A134" t="s">
        <v>184</v>
      </c>
      <c r="B134" s="1">
        <v>45482.784722222219</v>
      </c>
      <c r="C134" t="str">
        <f>TEXT(DataPenjualan[[#This Row],[Tanggal Transaksi]],"mmmm")</f>
        <v>July</v>
      </c>
      <c r="D134" s="1" t="str">
        <f>TEXT(DataPenjualan[[#This Row],[Tanggal Transaksi]],"m")</f>
        <v>7</v>
      </c>
      <c r="E134" t="s">
        <v>51</v>
      </c>
      <c r="F134" t="s">
        <v>24</v>
      </c>
      <c r="G134" t="s">
        <v>38</v>
      </c>
      <c r="H134" t="s">
        <v>4</v>
      </c>
      <c r="I134" t="s">
        <v>10</v>
      </c>
      <c r="J134">
        <v>1</v>
      </c>
      <c r="K134" s="2">
        <v>500000</v>
      </c>
      <c r="L134" t="str" cm="1">
        <f t="array" ref="L134">_xlfn.IFS(DataPenjualan[[#This Row],[Harga Satuan]]&lt;5000000,"Terjangkau",AND(DataPenjualan[[#This Row],[Harga Satuan]]&gt;=5000000,DataPenjualan[[#This Row],[Harga Satuan]]&lt;=15000000),"Menengah",DataPenjualan[[#This Row],[Harga Satuan]]&gt;15000000,"Premium")</f>
        <v>Terjangkau</v>
      </c>
      <c r="M134">
        <v>5</v>
      </c>
      <c r="N134" t="s">
        <v>6</v>
      </c>
      <c r="O134" t="str" cm="1">
        <f t="array" ref="O134">_xlfn.IFS(LEFT(DataPenjualan[[#This Row],[Kode Status Pengiriman]],3)="DLV","Terkirim",LEFT(DataPenjualan[[#This Row],[Kode Status Pengiriman]],3)="SHP","Dikirim",LEFT(DataPenjualan[[#This Row],[Kode Status Pengiriman]],3)="RTN","Return",LEFT(DataPenjualan[[#This Row],[Kode Status Pengiriman]],3)="CNL","Dibatalkan")</f>
        <v>Terkirim</v>
      </c>
      <c r="P134" s="3">
        <f>DataPenjualan[[#This Row],[Jumlah Beli]]*DataPenjualan[[#This Row],[Harga Satuan]]</f>
        <v>500000</v>
      </c>
      <c r="Q134" s="2">
        <f>(DataPenjualan[[#This Row],[Diskon Persen]]/100)*DataPenjualan[[#This Row],[Harga Satuan]]</f>
        <v>25000</v>
      </c>
      <c r="R134" s="2">
        <f>DataPenjualan[[#This Row],[Pendapatan Kotor]]-DataPenjualan[[#This Row],[Nilai Diskon]]</f>
        <v>475000</v>
      </c>
    </row>
    <row r="135" spans="1:18" x14ac:dyDescent="0.35">
      <c r="A135" t="s">
        <v>185</v>
      </c>
      <c r="B135" s="1">
        <v>45482.885416666664</v>
      </c>
      <c r="C135" t="str">
        <f>TEXT(DataPenjualan[[#This Row],[Tanggal Transaksi]],"mmmm")</f>
        <v>July</v>
      </c>
      <c r="D135" s="1" t="str">
        <f>TEXT(DataPenjualan[[#This Row],[Tanggal Transaksi]],"m")</f>
        <v>7</v>
      </c>
      <c r="E135" t="s">
        <v>53</v>
      </c>
      <c r="F135" t="s">
        <v>34</v>
      </c>
      <c r="G135" t="s">
        <v>42</v>
      </c>
      <c r="H135" t="s">
        <v>43</v>
      </c>
      <c r="I135" t="s">
        <v>5</v>
      </c>
      <c r="J135">
        <v>1</v>
      </c>
      <c r="K135" s="2">
        <v>9500000</v>
      </c>
      <c r="L135" t="str" cm="1">
        <f t="array" ref="L135">_xlfn.IFS(DataPenjualan[[#This Row],[Harga Satuan]]&lt;5000000,"Terjangkau",AND(DataPenjualan[[#This Row],[Harga Satuan]]&gt;=5000000,DataPenjualan[[#This Row],[Harga Satuan]]&lt;=15000000),"Menengah",DataPenjualan[[#This Row],[Harga Satuan]]&gt;15000000,"Premium")</f>
        <v>Menengah</v>
      </c>
      <c r="M135">
        <v>5</v>
      </c>
      <c r="N135" t="s">
        <v>6</v>
      </c>
      <c r="O135" t="str" cm="1">
        <f t="array" ref="O135">_xlfn.IFS(LEFT(DataPenjualan[[#This Row],[Kode Status Pengiriman]],3)="DLV","Terkirim",LEFT(DataPenjualan[[#This Row],[Kode Status Pengiriman]],3)="SHP","Dikirim",LEFT(DataPenjualan[[#This Row],[Kode Status Pengiriman]],3)="RTN","Return",LEFT(DataPenjualan[[#This Row],[Kode Status Pengiriman]],3)="CNL","Dibatalkan")</f>
        <v>Terkirim</v>
      </c>
      <c r="P135" s="3">
        <f>DataPenjualan[[#This Row],[Jumlah Beli]]*DataPenjualan[[#This Row],[Harga Satuan]]</f>
        <v>9500000</v>
      </c>
      <c r="Q135" s="2">
        <f>(DataPenjualan[[#This Row],[Diskon Persen]]/100)*DataPenjualan[[#This Row],[Harga Satuan]]</f>
        <v>475000</v>
      </c>
      <c r="R135" s="2">
        <f>DataPenjualan[[#This Row],[Pendapatan Kotor]]-DataPenjualan[[#This Row],[Nilai Diskon]]</f>
        <v>9025000</v>
      </c>
    </row>
    <row r="136" spans="1:18" x14ac:dyDescent="0.35">
      <c r="A136" t="s">
        <v>186</v>
      </c>
      <c r="B136" s="1">
        <v>45482.625</v>
      </c>
      <c r="C136" t="str">
        <f>TEXT(DataPenjualan[[#This Row],[Tanggal Transaksi]],"mmmm")</f>
        <v>July</v>
      </c>
      <c r="D136" s="1" t="str">
        <f>TEXT(DataPenjualan[[#This Row],[Tanggal Transaksi]],"m")</f>
        <v>7</v>
      </c>
      <c r="E136" t="s">
        <v>55</v>
      </c>
      <c r="F136" t="s">
        <v>3</v>
      </c>
      <c r="G136" t="s">
        <v>46</v>
      </c>
      <c r="H136" t="s">
        <v>4</v>
      </c>
      <c r="I136" t="s">
        <v>15</v>
      </c>
      <c r="J136">
        <v>1</v>
      </c>
      <c r="K136" s="2">
        <v>12000000</v>
      </c>
      <c r="L136" t="str" cm="1">
        <f t="array" ref="L136">_xlfn.IFS(DataPenjualan[[#This Row],[Harga Satuan]]&lt;5000000,"Terjangkau",AND(DataPenjualan[[#This Row],[Harga Satuan]]&gt;=5000000,DataPenjualan[[#This Row],[Harga Satuan]]&lt;=15000000),"Menengah",DataPenjualan[[#This Row],[Harga Satuan]]&gt;15000000,"Premium")</f>
        <v>Menengah</v>
      </c>
      <c r="M136">
        <v>0</v>
      </c>
      <c r="N136" t="s">
        <v>6</v>
      </c>
      <c r="O136" t="str" cm="1">
        <f t="array" ref="O136">_xlfn.IFS(LEFT(DataPenjualan[[#This Row],[Kode Status Pengiriman]],3)="DLV","Terkirim",LEFT(DataPenjualan[[#This Row],[Kode Status Pengiriman]],3)="SHP","Dikirim",LEFT(DataPenjualan[[#This Row],[Kode Status Pengiriman]],3)="RTN","Return",LEFT(DataPenjualan[[#This Row],[Kode Status Pengiriman]],3)="CNL","Dibatalkan")</f>
        <v>Terkirim</v>
      </c>
      <c r="P136" s="3">
        <f>DataPenjualan[[#This Row],[Jumlah Beli]]*DataPenjualan[[#This Row],[Harga Satuan]]</f>
        <v>12000000</v>
      </c>
      <c r="Q136" s="2">
        <f>(DataPenjualan[[#This Row],[Diskon Persen]]/100)*DataPenjualan[[#This Row],[Harga Satuan]]</f>
        <v>0</v>
      </c>
      <c r="R136" s="2">
        <f>DataPenjualan[[#This Row],[Pendapatan Kotor]]-DataPenjualan[[#This Row],[Nilai Diskon]]</f>
        <v>12000000</v>
      </c>
    </row>
    <row r="137" spans="1:18" x14ac:dyDescent="0.35">
      <c r="A137" t="s">
        <v>187</v>
      </c>
      <c r="B137" s="1">
        <v>45483.513888888891</v>
      </c>
      <c r="C137" t="str">
        <f>TEXT(DataPenjualan[[#This Row],[Tanggal Transaksi]],"mmmm")</f>
        <v>July</v>
      </c>
      <c r="D137" s="1" t="str">
        <f>TEXT(DataPenjualan[[#This Row],[Tanggal Transaksi]],"m")</f>
        <v>7</v>
      </c>
      <c r="E137" t="s">
        <v>59</v>
      </c>
      <c r="F137" t="s">
        <v>18</v>
      </c>
      <c r="G137" t="s">
        <v>56</v>
      </c>
      <c r="H137" t="s">
        <v>57</v>
      </c>
      <c r="I137" t="s">
        <v>10</v>
      </c>
      <c r="J137">
        <v>1</v>
      </c>
      <c r="K137" s="2">
        <v>35000000</v>
      </c>
      <c r="L137" t="str" cm="1">
        <f t="array" ref="L137">_xlfn.IFS(DataPenjualan[[#This Row],[Harga Satuan]]&lt;5000000,"Terjangkau",AND(DataPenjualan[[#This Row],[Harga Satuan]]&gt;=5000000,DataPenjualan[[#This Row],[Harga Satuan]]&lt;=15000000),"Menengah",DataPenjualan[[#This Row],[Harga Satuan]]&gt;15000000,"Premium")</f>
        <v>Premium</v>
      </c>
      <c r="M137">
        <v>10</v>
      </c>
      <c r="N137" t="s">
        <v>21</v>
      </c>
      <c r="O137" t="str" cm="1">
        <f t="array" ref="O137">_xlfn.IFS(LEFT(DataPenjualan[[#This Row],[Kode Status Pengiriman]],3)="DLV","Terkirim",LEFT(DataPenjualan[[#This Row],[Kode Status Pengiriman]],3)="SHP","Dikirim",LEFT(DataPenjualan[[#This Row],[Kode Status Pengiriman]],3)="RTN","Return",LEFT(DataPenjualan[[#This Row],[Kode Status Pengiriman]],3)="CNL","Dibatalkan")</f>
        <v>Dikirim</v>
      </c>
      <c r="P137" s="3">
        <f>DataPenjualan[[#This Row],[Jumlah Beli]]*DataPenjualan[[#This Row],[Harga Satuan]]</f>
        <v>35000000</v>
      </c>
      <c r="Q137" s="2">
        <f>(DataPenjualan[[#This Row],[Diskon Persen]]/100)*DataPenjualan[[#This Row],[Harga Satuan]]</f>
        <v>3500000</v>
      </c>
      <c r="R137" s="2">
        <f>DataPenjualan[[#This Row],[Pendapatan Kotor]]-DataPenjualan[[#This Row],[Nilai Diskon]]</f>
        <v>31500000</v>
      </c>
    </row>
    <row r="138" spans="1:18" x14ac:dyDescent="0.35">
      <c r="A138" t="s">
        <v>188</v>
      </c>
      <c r="B138" s="1">
        <v>45483.40625</v>
      </c>
      <c r="C138" t="str">
        <f>TEXT(DataPenjualan[[#This Row],[Tanggal Transaksi]],"mmmm")</f>
        <v>July</v>
      </c>
      <c r="D138" s="1" t="str">
        <f>TEXT(DataPenjualan[[#This Row],[Tanggal Transaksi]],"m")</f>
        <v>7</v>
      </c>
      <c r="E138" t="s">
        <v>62</v>
      </c>
      <c r="F138" t="s">
        <v>13</v>
      </c>
      <c r="G138" t="s">
        <v>60</v>
      </c>
      <c r="H138" t="s">
        <v>20</v>
      </c>
      <c r="I138" t="s">
        <v>5</v>
      </c>
      <c r="J138">
        <v>1</v>
      </c>
      <c r="K138" s="2">
        <v>6200000</v>
      </c>
      <c r="L138" t="str" cm="1">
        <f t="array" ref="L138">_xlfn.IFS(DataPenjualan[[#This Row],[Harga Satuan]]&lt;5000000,"Terjangkau",AND(DataPenjualan[[#This Row],[Harga Satuan]]&gt;=5000000,DataPenjualan[[#This Row],[Harga Satuan]]&lt;=15000000),"Menengah",DataPenjualan[[#This Row],[Harga Satuan]]&gt;15000000,"Premium")</f>
        <v>Menengah</v>
      </c>
      <c r="M138">
        <v>5</v>
      </c>
      <c r="N138" t="s">
        <v>6</v>
      </c>
      <c r="O138" t="str" cm="1">
        <f t="array" ref="O138">_xlfn.IFS(LEFT(DataPenjualan[[#This Row],[Kode Status Pengiriman]],3)="DLV","Terkirim",LEFT(DataPenjualan[[#This Row],[Kode Status Pengiriman]],3)="SHP","Dikirim",LEFT(DataPenjualan[[#This Row],[Kode Status Pengiriman]],3)="RTN","Return",LEFT(DataPenjualan[[#This Row],[Kode Status Pengiriman]],3)="CNL","Dibatalkan")</f>
        <v>Terkirim</v>
      </c>
      <c r="P138" s="3">
        <f>DataPenjualan[[#This Row],[Jumlah Beli]]*DataPenjualan[[#This Row],[Harga Satuan]]</f>
        <v>6200000</v>
      </c>
      <c r="Q138" s="2">
        <f>(DataPenjualan[[#This Row],[Diskon Persen]]/100)*DataPenjualan[[#This Row],[Harga Satuan]]</f>
        <v>310000</v>
      </c>
      <c r="R138" s="2">
        <f>DataPenjualan[[#This Row],[Pendapatan Kotor]]-DataPenjualan[[#This Row],[Nilai Diskon]]</f>
        <v>5890000</v>
      </c>
    </row>
    <row r="139" spans="1:18" x14ac:dyDescent="0.35">
      <c r="A139" t="s">
        <v>189</v>
      </c>
      <c r="B139" s="1">
        <v>45483.458333333336</v>
      </c>
      <c r="C139" t="str">
        <f>TEXT(DataPenjualan[[#This Row],[Tanggal Transaksi]],"mmmm")</f>
        <v>July</v>
      </c>
      <c r="D139" s="1" t="str">
        <f>TEXT(DataPenjualan[[#This Row],[Tanggal Transaksi]],"m")</f>
        <v>7</v>
      </c>
      <c r="E139" t="s">
        <v>65</v>
      </c>
      <c r="F139" t="s">
        <v>18</v>
      </c>
      <c r="G139" t="s">
        <v>63</v>
      </c>
      <c r="H139" t="s">
        <v>4</v>
      </c>
      <c r="I139" t="s">
        <v>10</v>
      </c>
      <c r="J139">
        <v>1</v>
      </c>
      <c r="K139" s="2">
        <v>26000000</v>
      </c>
      <c r="L139" t="str" cm="1">
        <f t="array" ref="L139">_xlfn.IFS(DataPenjualan[[#This Row],[Harga Satuan]]&lt;5000000,"Terjangkau",AND(DataPenjualan[[#This Row],[Harga Satuan]]&gt;=5000000,DataPenjualan[[#This Row],[Harga Satuan]]&lt;=15000000),"Menengah",DataPenjualan[[#This Row],[Harga Satuan]]&gt;15000000,"Premium")</f>
        <v>Premium</v>
      </c>
      <c r="M139">
        <v>5</v>
      </c>
      <c r="N139" t="s">
        <v>6</v>
      </c>
      <c r="O139" t="str" cm="1">
        <f t="array" ref="O139">_xlfn.IFS(LEFT(DataPenjualan[[#This Row],[Kode Status Pengiriman]],3)="DLV","Terkirim",LEFT(DataPenjualan[[#This Row],[Kode Status Pengiriman]],3)="SHP","Dikirim",LEFT(DataPenjualan[[#This Row],[Kode Status Pengiriman]],3)="RTN","Return",LEFT(DataPenjualan[[#This Row],[Kode Status Pengiriman]],3)="CNL","Dibatalkan")</f>
        <v>Terkirim</v>
      </c>
      <c r="P139" s="3">
        <f>DataPenjualan[[#This Row],[Jumlah Beli]]*DataPenjualan[[#This Row],[Harga Satuan]]</f>
        <v>26000000</v>
      </c>
      <c r="Q139" s="2">
        <f>(DataPenjualan[[#This Row],[Diskon Persen]]/100)*DataPenjualan[[#This Row],[Harga Satuan]]</f>
        <v>1300000</v>
      </c>
      <c r="R139" s="2">
        <f>DataPenjualan[[#This Row],[Pendapatan Kotor]]-DataPenjualan[[#This Row],[Nilai Diskon]]</f>
        <v>24700000</v>
      </c>
    </row>
    <row r="140" spans="1:18" x14ac:dyDescent="0.35">
      <c r="A140" t="s">
        <v>190</v>
      </c>
      <c r="B140" s="1">
        <v>45484.729166666664</v>
      </c>
      <c r="C140" t="str">
        <f>TEXT(DataPenjualan[[#This Row],[Tanggal Transaksi]],"mmmm")</f>
        <v>July</v>
      </c>
      <c r="D140" s="1" t="str">
        <f>TEXT(DataPenjualan[[#This Row],[Tanggal Transaksi]],"m")</f>
        <v>7</v>
      </c>
      <c r="E140" t="s">
        <v>68</v>
      </c>
      <c r="F140" t="s">
        <v>24</v>
      </c>
      <c r="G140" t="s">
        <v>66</v>
      </c>
      <c r="H140" t="s">
        <v>9</v>
      </c>
      <c r="I140" t="s">
        <v>15</v>
      </c>
      <c r="J140">
        <v>1</v>
      </c>
      <c r="K140" s="2">
        <v>5000000</v>
      </c>
      <c r="L140" t="str" cm="1">
        <f t="array" ref="L140">_xlfn.IFS(DataPenjualan[[#This Row],[Harga Satuan]]&lt;5000000,"Terjangkau",AND(DataPenjualan[[#This Row],[Harga Satuan]]&gt;=5000000,DataPenjualan[[#This Row],[Harga Satuan]]&lt;=15000000),"Menengah",DataPenjualan[[#This Row],[Harga Satuan]]&gt;15000000,"Premium")</f>
        <v>Menengah</v>
      </c>
      <c r="M140">
        <v>0</v>
      </c>
      <c r="N140" t="s">
        <v>6</v>
      </c>
      <c r="O140" t="str" cm="1">
        <f t="array" ref="O140">_xlfn.IFS(LEFT(DataPenjualan[[#This Row],[Kode Status Pengiriman]],3)="DLV","Terkirim",LEFT(DataPenjualan[[#This Row],[Kode Status Pengiriman]],3)="SHP","Dikirim",LEFT(DataPenjualan[[#This Row],[Kode Status Pengiriman]],3)="RTN","Return",LEFT(DataPenjualan[[#This Row],[Kode Status Pengiriman]],3)="CNL","Dibatalkan")</f>
        <v>Terkirim</v>
      </c>
      <c r="P140" s="3">
        <f>DataPenjualan[[#This Row],[Jumlah Beli]]*DataPenjualan[[#This Row],[Harga Satuan]]</f>
        <v>5000000</v>
      </c>
      <c r="Q140" s="2">
        <f>(DataPenjualan[[#This Row],[Diskon Persen]]/100)*DataPenjualan[[#This Row],[Harga Satuan]]</f>
        <v>0</v>
      </c>
      <c r="R140" s="2">
        <f>DataPenjualan[[#This Row],[Pendapatan Kotor]]-DataPenjualan[[#This Row],[Nilai Diskon]]</f>
        <v>5000000</v>
      </c>
    </row>
    <row r="141" spans="1:18" x14ac:dyDescent="0.35">
      <c r="A141" t="s">
        <v>191</v>
      </c>
      <c r="B141" s="1">
        <v>45484.840277777781</v>
      </c>
      <c r="C141" t="str">
        <f>TEXT(DataPenjualan[[#This Row],[Tanggal Transaksi]],"mmmm")</f>
        <v>July</v>
      </c>
      <c r="D141" s="1" t="str">
        <f>TEXT(DataPenjualan[[#This Row],[Tanggal Transaksi]],"m")</f>
        <v>7</v>
      </c>
      <c r="E141" t="s">
        <v>71</v>
      </c>
      <c r="F141" t="s">
        <v>18</v>
      </c>
      <c r="G141" t="s">
        <v>28</v>
      </c>
      <c r="H141" t="s">
        <v>4</v>
      </c>
      <c r="I141" t="s">
        <v>5</v>
      </c>
      <c r="J141">
        <v>1</v>
      </c>
      <c r="K141" s="2">
        <v>42000000</v>
      </c>
      <c r="L141" t="str" cm="1">
        <f t="array" ref="L141">_xlfn.IFS(DataPenjualan[[#This Row],[Harga Satuan]]&lt;5000000,"Terjangkau",AND(DataPenjualan[[#This Row],[Harga Satuan]]&gt;=5000000,DataPenjualan[[#This Row],[Harga Satuan]]&lt;=15000000),"Menengah",DataPenjualan[[#This Row],[Harga Satuan]]&gt;15000000,"Premium")</f>
        <v>Premium</v>
      </c>
      <c r="M141">
        <v>10</v>
      </c>
      <c r="N141" t="s">
        <v>21</v>
      </c>
      <c r="O141" t="str" cm="1">
        <f t="array" ref="O141">_xlfn.IFS(LEFT(DataPenjualan[[#This Row],[Kode Status Pengiriman]],3)="DLV","Terkirim",LEFT(DataPenjualan[[#This Row],[Kode Status Pengiriman]],3)="SHP","Dikirim",LEFT(DataPenjualan[[#This Row],[Kode Status Pengiriman]],3)="RTN","Return",LEFT(DataPenjualan[[#This Row],[Kode Status Pengiriman]],3)="CNL","Dibatalkan")</f>
        <v>Dikirim</v>
      </c>
      <c r="P141" s="3">
        <f>DataPenjualan[[#This Row],[Jumlah Beli]]*DataPenjualan[[#This Row],[Harga Satuan]]</f>
        <v>42000000</v>
      </c>
      <c r="Q141" s="2">
        <f>(DataPenjualan[[#This Row],[Diskon Persen]]/100)*DataPenjualan[[#This Row],[Harga Satuan]]</f>
        <v>4200000</v>
      </c>
      <c r="R141" s="2">
        <f>DataPenjualan[[#This Row],[Pendapatan Kotor]]-DataPenjualan[[#This Row],[Nilai Diskon]]</f>
        <v>37800000</v>
      </c>
    </row>
    <row r="142" spans="1:18" x14ac:dyDescent="0.35">
      <c r="A142" t="s">
        <v>192</v>
      </c>
      <c r="B142" s="1">
        <v>45505.416666666664</v>
      </c>
      <c r="C142" t="str">
        <f>TEXT(DataPenjualan[[#This Row],[Tanggal Transaksi]],"mmmm")</f>
        <v>August</v>
      </c>
      <c r="D142" s="1" t="str">
        <f>TEXT(DataPenjualan[[#This Row],[Tanggal Transaksi]],"m")</f>
        <v>8</v>
      </c>
      <c r="E142" t="s">
        <v>2</v>
      </c>
      <c r="F142" t="s">
        <v>3</v>
      </c>
      <c r="G142" t="s">
        <v>69</v>
      </c>
      <c r="H142" t="s">
        <v>4</v>
      </c>
      <c r="I142" t="s">
        <v>5</v>
      </c>
      <c r="J142">
        <v>1</v>
      </c>
      <c r="K142" s="2">
        <v>21000000</v>
      </c>
      <c r="L142" t="str" cm="1">
        <f t="array" ref="L142">_xlfn.IFS(DataPenjualan[[#This Row],[Harga Satuan]]&lt;5000000,"Terjangkau",AND(DataPenjualan[[#This Row],[Harga Satuan]]&gt;=5000000,DataPenjualan[[#This Row],[Harga Satuan]]&lt;=15000000),"Menengah",DataPenjualan[[#This Row],[Harga Satuan]]&gt;15000000,"Premium")</f>
        <v>Premium</v>
      </c>
      <c r="M142">
        <v>15</v>
      </c>
      <c r="N142" t="s">
        <v>6</v>
      </c>
      <c r="O142" t="str" cm="1">
        <f t="array" ref="O142">_xlfn.IFS(LEFT(DataPenjualan[[#This Row],[Kode Status Pengiriman]],3)="DLV","Terkirim",LEFT(DataPenjualan[[#This Row],[Kode Status Pengiriman]],3)="SHP","Dikirim",LEFT(DataPenjualan[[#This Row],[Kode Status Pengiriman]],3)="RTN","Return",LEFT(DataPenjualan[[#This Row],[Kode Status Pengiriman]],3)="CNL","Dibatalkan")</f>
        <v>Terkirim</v>
      </c>
      <c r="P142" s="3">
        <f>DataPenjualan[[#This Row],[Jumlah Beli]]*DataPenjualan[[#This Row],[Harga Satuan]]</f>
        <v>21000000</v>
      </c>
      <c r="Q142" s="2">
        <f>(DataPenjualan[[#This Row],[Diskon Persen]]/100)*DataPenjualan[[#This Row],[Harga Satuan]]</f>
        <v>3150000</v>
      </c>
      <c r="R142" s="2">
        <f>DataPenjualan[[#This Row],[Pendapatan Kotor]]-DataPenjualan[[#This Row],[Nilai Diskon]]</f>
        <v>17850000</v>
      </c>
    </row>
    <row r="143" spans="1:18" x14ac:dyDescent="0.35">
      <c r="A143" t="s">
        <v>193</v>
      </c>
      <c r="B143" s="1">
        <v>45505.6875</v>
      </c>
      <c r="C143" t="str">
        <f>TEXT(DataPenjualan[[#This Row],[Tanggal Transaksi]],"mmmm")</f>
        <v>August</v>
      </c>
      <c r="D143" s="1" t="str">
        <f>TEXT(DataPenjualan[[#This Row],[Tanggal Transaksi]],"m")</f>
        <v>8</v>
      </c>
      <c r="E143" t="s">
        <v>8</v>
      </c>
      <c r="F143" t="s">
        <v>3</v>
      </c>
      <c r="G143" t="s">
        <v>752</v>
      </c>
      <c r="H143" t="s">
        <v>9</v>
      </c>
      <c r="I143" t="s">
        <v>10</v>
      </c>
      <c r="J143">
        <v>1</v>
      </c>
      <c r="K143" s="2">
        <v>18500000</v>
      </c>
      <c r="L143" t="str" cm="1">
        <f t="array" ref="L143">_xlfn.IFS(DataPenjualan[[#This Row],[Harga Satuan]]&lt;5000000,"Terjangkau",AND(DataPenjualan[[#This Row],[Harga Satuan]]&gt;=5000000,DataPenjualan[[#This Row],[Harga Satuan]]&lt;=15000000),"Menengah",DataPenjualan[[#This Row],[Harga Satuan]]&gt;15000000,"Premium")</f>
        <v>Premium</v>
      </c>
      <c r="M143">
        <v>15</v>
      </c>
      <c r="N143" t="s">
        <v>6</v>
      </c>
      <c r="O143" t="str" cm="1">
        <f t="array" ref="O143">_xlfn.IFS(LEFT(DataPenjualan[[#This Row],[Kode Status Pengiriman]],3)="DLV","Terkirim",LEFT(DataPenjualan[[#This Row],[Kode Status Pengiriman]],3)="SHP","Dikirim",LEFT(DataPenjualan[[#This Row],[Kode Status Pengiriman]],3)="RTN","Return",LEFT(DataPenjualan[[#This Row],[Kode Status Pengiriman]],3)="CNL","Dibatalkan")</f>
        <v>Terkirim</v>
      </c>
      <c r="P143" s="3">
        <f>DataPenjualan[[#This Row],[Jumlah Beli]]*DataPenjualan[[#This Row],[Harga Satuan]]</f>
        <v>18500000</v>
      </c>
      <c r="Q143" s="2">
        <f>(DataPenjualan[[#This Row],[Diskon Persen]]/100)*DataPenjualan[[#This Row],[Harga Satuan]]</f>
        <v>2775000</v>
      </c>
      <c r="R143" s="2">
        <f>DataPenjualan[[#This Row],[Pendapatan Kotor]]-DataPenjualan[[#This Row],[Nilai Diskon]]</f>
        <v>15725000</v>
      </c>
    </row>
    <row r="144" spans="1:18" x14ac:dyDescent="0.35">
      <c r="A144" t="s">
        <v>194</v>
      </c>
      <c r="B144" s="1">
        <v>45505.875</v>
      </c>
      <c r="C144" t="str">
        <f>TEXT(DataPenjualan[[#This Row],[Tanggal Transaksi]],"mmmm")</f>
        <v>August</v>
      </c>
      <c r="D144" s="1" t="str">
        <f>TEXT(DataPenjualan[[#This Row],[Tanggal Transaksi]],"m")</f>
        <v>8</v>
      </c>
      <c r="E144" t="s">
        <v>12</v>
      </c>
      <c r="F144" t="s">
        <v>13</v>
      </c>
      <c r="G144" t="s">
        <v>28</v>
      </c>
      <c r="H144" t="s">
        <v>4</v>
      </c>
      <c r="I144" t="s">
        <v>15</v>
      </c>
      <c r="J144">
        <v>1</v>
      </c>
      <c r="K144" s="2">
        <v>5500000</v>
      </c>
      <c r="L144" t="str" cm="1">
        <f t="array" ref="L144">_xlfn.IFS(DataPenjualan[[#This Row],[Harga Satuan]]&lt;5000000,"Terjangkau",AND(DataPenjualan[[#This Row],[Harga Satuan]]&gt;=5000000,DataPenjualan[[#This Row],[Harga Satuan]]&lt;=15000000),"Menengah",DataPenjualan[[#This Row],[Harga Satuan]]&gt;15000000,"Premium")</f>
        <v>Menengah</v>
      </c>
      <c r="M144">
        <v>0</v>
      </c>
      <c r="N144" t="s">
        <v>49</v>
      </c>
      <c r="O144" t="str" cm="1">
        <f t="array" ref="O144">_xlfn.IFS(LEFT(DataPenjualan[[#This Row],[Kode Status Pengiriman]],3)="DLV","Terkirim",LEFT(DataPenjualan[[#This Row],[Kode Status Pengiriman]],3)="SHP","Dikirim",LEFT(DataPenjualan[[#This Row],[Kode Status Pengiriman]],3)="RTN","Return",LEFT(DataPenjualan[[#This Row],[Kode Status Pengiriman]],3)="CNL","Dibatalkan")</f>
        <v>Dibatalkan</v>
      </c>
      <c r="P144" s="3">
        <f>DataPenjualan[[#This Row],[Jumlah Beli]]*DataPenjualan[[#This Row],[Harga Satuan]]</f>
        <v>5500000</v>
      </c>
      <c r="Q144" s="2">
        <f>(DataPenjualan[[#This Row],[Diskon Persen]]/100)*DataPenjualan[[#This Row],[Harga Satuan]]</f>
        <v>0</v>
      </c>
      <c r="R144" s="2">
        <f>DataPenjualan[[#This Row],[Pendapatan Kotor]]-DataPenjualan[[#This Row],[Nilai Diskon]]</f>
        <v>5500000</v>
      </c>
    </row>
    <row r="145" spans="1:18" x14ac:dyDescent="0.35">
      <c r="A145" t="s">
        <v>195</v>
      </c>
      <c r="B145" s="1">
        <v>45506.4375</v>
      </c>
      <c r="C145" t="str">
        <f>TEXT(DataPenjualan[[#This Row],[Tanggal Transaksi]],"mmmm")</f>
        <v>August</v>
      </c>
      <c r="D145" s="1" t="str">
        <f>TEXT(DataPenjualan[[#This Row],[Tanggal Transaksi]],"m")</f>
        <v>8</v>
      </c>
      <c r="E145" t="s">
        <v>17</v>
      </c>
      <c r="F145" t="s">
        <v>18</v>
      </c>
      <c r="G145" t="s">
        <v>14</v>
      </c>
      <c r="H145" t="s">
        <v>4</v>
      </c>
      <c r="I145" t="s">
        <v>5</v>
      </c>
      <c r="J145">
        <v>1</v>
      </c>
      <c r="K145" s="2">
        <v>32000000</v>
      </c>
      <c r="L145" t="str" cm="1">
        <f t="array" ref="L145">_xlfn.IFS(DataPenjualan[[#This Row],[Harga Satuan]]&lt;5000000,"Terjangkau",AND(DataPenjualan[[#This Row],[Harga Satuan]]&gt;=5000000,DataPenjualan[[#This Row],[Harga Satuan]]&lt;=15000000),"Menengah",DataPenjualan[[#This Row],[Harga Satuan]]&gt;15000000,"Premium")</f>
        <v>Premium</v>
      </c>
      <c r="M145">
        <v>20</v>
      </c>
      <c r="N145" t="s">
        <v>21</v>
      </c>
      <c r="O145" t="str" cm="1">
        <f t="array" ref="O145">_xlfn.IFS(LEFT(DataPenjualan[[#This Row],[Kode Status Pengiriman]],3)="DLV","Terkirim",LEFT(DataPenjualan[[#This Row],[Kode Status Pengiriman]],3)="SHP","Dikirim",LEFT(DataPenjualan[[#This Row],[Kode Status Pengiriman]],3)="RTN","Return",LEFT(DataPenjualan[[#This Row],[Kode Status Pengiriman]],3)="CNL","Dibatalkan")</f>
        <v>Dikirim</v>
      </c>
      <c r="P145" s="3">
        <f>DataPenjualan[[#This Row],[Jumlah Beli]]*DataPenjualan[[#This Row],[Harga Satuan]]</f>
        <v>32000000</v>
      </c>
      <c r="Q145" s="2">
        <f>(DataPenjualan[[#This Row],[Diskon Persen]]/100)*DataPenjualan[[#This Row],[Harga Satuan]]</f>
        <v>6400000</v>
      </c>
      <c r="R145" s="2">
        <f>DataPenjualan[[#This Row],[Pendapatan Kotor]]-DataPenjualan[[#This Row],[Nilai Diskon]]</f>
        <v>25600000</v>
      </c>
    </row>
    <row r="146" spans="1:18" x14ac:dyDescent="0.35">
      <c r="A146" t="s">
        <v>196</v>
      </c>
      <c r="B146" s="1">
        <v>45506.552083333336</v>
      </c>
      <c r="C146" t="str">
        <f>TEXT(DataPenjualan[[#This Row],[Tanggal Transaksi]],"mmmm")</f>
        <v>August</v>
      </c>
      <c r="D146" s="1" t="str">
        <f>TEXT(DataPenjualan[[#This Row],[Tanggal Transaksi]],"m")</f>
        <v>8</v>
      </c>
      <c r="E146" t="s">
        <v>23</v>
      </c>
      <c r="F146" t="s">
        <v>24</v>
      </c>
      <c r="G146" t="s">
        <v>19</v>
      </c>
      <c r="H146" t="s">
        <v>20</v>
      </c>
      <c r="I146" t="s">
        <v>10</v>
      </c>
      <c r="J146">
        <v>1</v>
      </c>
      <c r="K146" s="2">
        <v>7500000</v>
      </c>
      <c r="L146" t="str" cm="1">
        <f t="array" ref="L146">_xlfn.IFS(DataPenjualan[[#This Row],[Harga Satuan]]&lt;5000000,"Terjangkau",AND(DataPenjualan[[#This Row],[Harga Satuan]]&gt;=5000000,DataPenjualan[[#This Row],[Harga Satuan]]&lt;=15000000),"Menengah",DataPenjualan[[#This Row],[Harga Satuan]]&gt;15000000,"Premium")</f>
        <v>Menengah</v>
      </c>
      <c r="M146">
        <v>10</v>
      </c>
      <c r="N146" t="s">
        <v>6</v>
      </c>
      <c r="O146" t="str" cm="1">
        <f t="array" ref="O146">_xlfn.IFS(LEFT(DataPenjualan[[#This Row],[Kode Status Pengiriman]],3)="DLV","Terkirim",LEFT(DataPenjualan[[#This Row],[Kode Status Pengiriman]],3)="SHP","Dikirim",LEFT(DataPenjualan[[#This Row],[Kode Status Pengiriman]],3)="RTN","Return",LEFT(DataPenjualan[[#This Row],[Kode Status Pengiriman]],3)="CNL","Dibatalkan")</f>
        <v>Terkirim</v>
      </c>
      <c r="P146" s="3">
        <f>DataPenjualan[[#This Row],[Jumlah Beli]]*DataPenjualan[[#This Row],[Harga Satuan]]</f>
        <v>7500000</v>
      </c>
      <c r="Q146" s="2">
        <f>(DataPenjualan[[#This Row],[Diskon Persen]]/100)*DataPenjualan[[#This Row],[Harga Satuan]]</f>
        <v>750000</v>
      </c>
      <c r="R146" s="2">
        <f>DataPenjualan[[#This Row],[Pendapatan Kotor]]-DataPenjualan[[#This Row],[Nilai Diskon]]</f>
        <v>6750000</v>
      </c>
    </row>
    <row r="147" spans="1:18" x14ac:dyDescent="0.35">
      <c r="A147" t="s">
        <v>197</v>
      </c>
      <c r="B147" s="1">
        <v>45506.75</v>
      </c>
      <c r="C147" t="str">
        <f>TEXT(DataPenjualan[[#This Row],[Tanggal Transaksi]],"mmmm")</f>
        <v>August</v>
      </c>
      <c r="D147" s="1" t="str">
        <f>TEXT(DataPenjualan[[#This Row],[Tanggal Transaksi]],"m")</f>
        <v>8</v>
      </c>
      <c r="E147" t="s">
        <v>27</v>
      </c>
      <c r="F147" t="s">
        <v>18</v>
      </c>
      <c r="G147" t="s">
        <v>753</v>
      </c>
      <c r="H147" t="s">
        <v>25</v>
      </c>
      <c r="I147" t="s">
        <v>5</v>
      </c>
      <c r="J147">
        <v>1</v>
      </c>
      <c r="K147" s="2">
        <v>23000000</v>
      </c>
      <c r="L147" t="str" cm="1">
        <f t="array" ref="L147">_xlfn.IFS(DataPenjualan[[#This Row],[Harga Satuan]]&lt;5000000,"Terjangkau",AND(DataPenjualan[[#This Row],[Harga Satuan]]&gt;=5000000,DataPenjualan[[#This Row],[Harga Satuan]]&lt;=15000000),"Menengah",DataPenjualan[[#This Row],[Harga Satuan]]&gt;15000000,"Premium")</f>
        <v>Premium</v>
      </c>
      <c r="M147">
        <v>15</v>
      </c>
      <c r="N147" t="s">
        <v>6</v>
      </c>
      <c r="O147" t="str" cm="1">
        <f t="array" ref="O147">_xlfn.IFS(LEFT(DataPenjualan[[#This Row],[Kode Status Pengiriman]],3)="DLV","Terkirim",LEFT(DataPenjualan[[#This Row],[Kode Status Pengiriman]],3)="SHP","Dikirim",LEFT(DataPenjualan[[#This Row],[Kode Status Pengiriman]],3)="RTN","Return",LEFT(DataPenjualan[[#This Row],[Kode Status Pengiriman]],3)="CNL","Dibatalkan")</f>
        <v>Terkirim</v>
      </c>
      <c r="P147" s="3">
        <f>DataPenjualan[[#This Row],[Jumlah Beli]]*DataPenjualan[[#This Row],[Harga Satuan]]</f>
        <v>23000000</v>
      </c>
      <c r="Q147" s="2">
        <f>(DataPenjualan[[#This Row],[Diskon Persen]]/100)*DataPenjualan[[#This Row],[Harga Satuan]]</f>
        <v>3450000</v>
      </c>
      <c r="R147" s="2">
        <f>DataPenjualan[[#This Row],[Pendapatan Kotor]]-DataPenjualan[[#This Row],[Nilai Diskon]]</f>
        <v>19550000</v>
      </c>
    </row>
    <row r="148" spans="1:18" x14ac:dyDescent="0.35">
      <c r="A148" t="s">
        <v>198</v>
      </c>
      <c r="B148" s="1">
        <v>45507.9375</v>
      </c>
      <c r="C148" t="str">
        <f>TEXT(DataPenjualan[[#This Row],[Tanggal Transaksi]],"mmmm")</f>
        <v>August</v>
      </c>
      <c r="D148" s="1" t="str">
        <f>TEXT(DataPenjualan[[#This Row],[Tanggal Transaksi]],"m")</f>
        <v>8</v>
      </c>
      <c r="E148" t="s">
        <v>30</v>
      </c>
      <c r="F148" t="s">
        <v>13</v>
      </c>
      <c r="G148" t="s">
        <v>31</v>
      </c>
      <c r="H148" t="s">
        <v>9</v>
      </c>
      <c r="I148" t="s">
        <v>15</v>
      </c>
      <c r="J148">
        <v>1</v>
      </c>
      <c r="K148" s="2">
        <v>2500000</v>
      </c>
      <c r="L148" t="str" cm="1">
        <f t="array" ref="L148">_xlfn.IFS(DataPenjualan[[#This Row],[Harga Satuan]]&lt;5000000,"Terjangkau",AND(DataPenjualan[[#This Row],[Harga Satuan]]&gt;=5000000,DataPenjualan[[#This Row],[Harga Satuan]]&lt;=15000000),"Menengah",DataPenjualan[[#This Row],[Harga Satuan]]&gt;15000000,"Premium")</f>
        <v>Terjangkau</v>
      </c>
      <c r="M148">
        <v>0</v>
      </c>
      <c r="N148" t="s">
        <v>6</v>
      </c>
      <c r="O148" t="str" cm="1">
        <f t="array" ref="O148">_xlfn.IFS(LEFT(DataPenjualan[[#This Row],[Kode Status Pengiriman]],3)="DLV","Terkirim",LEFT(DataPenjualan[[#This Row],[Kode Status Pengiriman]],3)="SHP","Dikirim",LEFT(DataPenjualan[[#This Row],[Kode Status Pengiriman]],3)="RTN","Return",LEFT(DataPenjualan[[#This Row],[Kode Status Pengiriman]],3)="CNL","Dibatalkan")</f>
        <v>Terkirim</v>
      </c>
      <c r="P148" s="3">
        <f>DataPenjualan[[#This Row],[Jumlah Beli]]*DataPenjualan[[#This Row],[Harga Satuan]]</f>
        <v>2500000</v>
      </c>
      <c r="Q148" s="2">
        <f>(DataPenjualan[[#This Row],[Diskon Persen]]/100)*DataPenjualan[[#This Row],[Harga Satuan]]</f>
        <v>0</v>
      </c>
      <c r="R148" s="2">
        <f>DataPenjualan[[#This Row],[Pendapatan Kotor]]-DataPenjualan[[#This Row],[Nilai Diskon]]</f>
        <v>2500000</v>
      </c>
    </row>
    <row r="149" spans="1:18" x14ac:dyDescent="0.35">
      <c r="A149" t="s">
        <v>199</v>
      </c>
      <c r="B149" s="1">
        <v>45507.625</v>
      </c>
      <c r="C149" t="str">
        <f>TEXT(DataPenjualan[[#This Row],[Tanggal Transaksi]],"mmmm")</f>
        <v>August</v>
      </c>
      <c r="D149" s="1" t="str">
        <f>TEXT(DataPenjualan[[#This Row],[Tanggal Transaksi]],"m")</f>
        <v>8</v>
      </c>
      <c r="E149" t="s">
        <v>33</v>
      </c>
      <c r="F149" t="s">
        <v>34</v>
      </c>
      <c r="G149" t="s">
        <v>35</v>
      </c>
      <c r="H149" t="s">
        <v>20</v>
      </c>
      <c r="I149" t="s">
        <v>10</v>
      </c>
      <c r="J149">
        <v>1</v>
      </c>
      <c r="K149" s="2">
        <v>28000000</v>
      </c>
      <c r="L149" t="str" cm="1">
        <f t="array" ref="L149">_xlfn.IFS(DataPenjualan[[#This Row],[Harga Satuan]]&lt;5000000,"Terjangkau",AND(DataPenjualan[[#This Row],[Harga Satuan]]&gt;=5000000,DataPenjualan[[#This Row],[Harga Satuan]]&lt;=15000000),"Menengah",DataPenjualan[[#This Row],[Harga Satuan]]&gt;15000000,"Premium")</f>
        <v>Premium</v>
      </c>
      <c r="M149">
        <v>20</v>
      </c>
      <c r="N149" t="s">
        <v>21</v>
      </c>
      <c r="O149" t="str" cm="1">
        <f t="array" ref="O149">_xlfn.IFS(LEFT(DataPenjualan[[#This Row],[Kode Status Pengiriman]],3)="DLV","Terkirim",LEFT(DataPenjualan[[#This Row],[Kode Status Pengiriman]],3)="SHP","Dikirim",LEFT(DataPenjualan[[#This Row],[Kode Status Pengiriman]],3)="RTN","Return",LEFT(DataPenjualan[[#This Row],[Kode Status Pengiriman]],3)="CNL","Dibatalkan")</f>
        <v>Dikirim</v>
      </c>
      <c r="P149" s="3">
        <f>DataPenjualan[[#This Row],[Jumlah Beli]]*DataPenjualan[[#This Row],[Harga Satuan]]</f>
        <v>28000000</v>
      </c>
      <c r="Q149" s="2">
        <f>(DataPenjualan[[#This Row],[Diskon Persen]]/100)*DataPenjualan[[#This Row],[Harga Satuan]]</f>
        <v>5600000</v>
      </c>
      <c r="R149" s="2">
        <f>DataPenjualan[[#This Row],[Pendapatan Kotor]]-DataPenjualan[[#This Row],[Nilai Diskon]]</f>
        <v>22400000</v>
      </c>
    </row>
    <row r="150" spans="1:18" x14ac:dyDescent="0.35">
      <c r="A150" t="s">
        <v>200</v>
      </c>
      <c r="B150" s="1">
        <v>45507.5</v>
      </c>
      <c r="C150" t="str">
        <f>TEXT(DataPenjualan[[#This Row],[Tanggal Transaksi]],"mmmm")</f>
        <v>August</v>
      </c>
      <c r="D150" s="1" t="str">
        <f>TEXT(DataPenjualan[[#This Row],[Tanggal Transaksi]],"m")</f>
        <v>8</v>
      </c>
      <c r="E150" t="s">
        <v>37</v>
      </c>
      <c r="F150" t="s">
        <v>24</v>
      </c>
      <c r="G150" t="s">
        <v>38</v>
      </c>
      <c r="H150" t="s">
        <v>4</v>
      </c>
      <c r="I150" t="s">
        <v>5</v>
      </c>
      <c r="J150">
        <v>1</v>
      </c>
      <c r="K150" s="2">
        <v>1800000</v>
      </c>
      <c r="L150" t="str" cm="1">
        <f t="array" ref="L150">_xlfn.IFS(DataPenjualan[[#This Row],[Harga Satuan]]&lt;5000000,"Terjangkau",AND(DataPenjualan[[#This Row],[Harga Satuan]]&gt;=5000000,DataPenjualan[[#This Row],[Harga Satuan]]&lt;=15000000),"Menengah",DataPenjualan[[#This Row],[Harga Satuan]]&gt;15000000,"Premium")</f>
        <v>Terjangkau</v>
      </c>
      <c r="M150">
        <v>10</v>
      </c>
      <c r="N150" t="s">
        <v>6</v>
      </c>
      <c r="O150" t="str" cm="1">
        <f t="array" ref="O150">_xlfn.IFS(LEFT(DataPenjualan[[#This Row],[Kode Status Pengiriman]],3)="DLV","Terkirim",LEFT(DataPenjualan[[#This Row],[Kode Status Pengiriman]],3)="SHP","Dikirim",LEFT(DataPenjualan[[#This Row],[Kode Status Pengiriman]],3)="RTN","Return",LEFT(DataPenjualan[[#This Row],[Kode Status Pengiriman]],3)="CNL","Dibatalkan")</f>
        <v>Terkirim</v>
      </c>
      <c r="P150" s="3">
        <f>DataPenjualan[[#This Row],[Jumlah Beli]]*DataPenjualan[[#This Row],[Harga Satuan]]</f>
        <v>1800000</v>
      </c>
      <c r="Q150" s="2">
        <f>(DataPenjualan[[#This Row],[Diskon Persen]]/100)*DataPenjualan[[#This Row],[Harga Satuan]]</f>
        <v>180000</v>
      </c>
      <c r="R150" s="2">
        <f>DataPenjualan[[#This Row],[Pendapatan Kotor]]-DataPenjualan[[#This Row],[Nilai Diskon]]</f>
        <v>1620000</v>
      </c>
    </row>
    <row r="151" spans="1:18" x14ac:dyDescent="0.35">
      <c r="A151" t="s">
        <v>201</v>
      </c>
      <c r="B151" s="1">
        <v>45508.8125</v>
      </c>
      <c r="C151" t="str">
        <f>TEXT(DataPenjualan[[#This Row],[Tanggal Transaksi]],"mmmm")</f>
        <v>August</v>
      </c>
      <c r="D151" s="1" t="str">
        <f>TEXT(DataPenjualan[[#This Row],[Tanggal Transaksi]],"m")</f>
        <v>8</v>
      </c>
      <c r="E151" t="s">
        <v>41</v>
      </c>
      <c r="F151" t="s">
        <v>3</v>
      </c>
      <c r="G151" t="s">
        <v>42</v>
      </c>
      <c r="H151" t="s">
        <v>43</v>
      </c>
      <c r="I151" t="s">
        <v>10</v>
      </c>
      <c r="J151">
        <v>1</v>
      </c>
      <c r="K151" s="2">
        <v>15000000</v>
      </c>
      <c r="L151" t="str" cm="1">
        <f t="array" ref="L151">_xlfn.IFS(DataPenjualan[[#This Row],[Harga Satuan]]&lt;5000000,"Terjangkau",AND(DataPenjualan[[#This Row],[Harga Satuan]]&gt;=5000000,DataPenjualan[[#This Row],[Harga Satuan]]&lt;=15000000),"Menengah",DataPenjualan[[#This Row],[Harga Satuan]]&gt;15000000,"Premium")</f>
        <v>Menengah</v>
      </c>
      <c r="M151">
        <v>15</v>
      </c>
      <c r="N151" t="s">
        <v>6</v>
      </c>
      <c r="O151" t="str" cm="1">
        <f t="array" ref="O151">_xlfn.IFS(LEFT(DataPenjualan[[#This Row],[Kode Status Pengiriman]],3)="DLV","Terkirim",LEFT(DataPenjualan[[#This Row],[Kode Status Pengiriman]],3)="SHP","Dikirim",LEFT(DataPenjualan[[#This Row],[Kode Status Pengiriman]],3)="RTN","Return",LEFT(DataPenjualan[[#This Row],[Kode Status Pengiriman]],3)="CNL","Dibatalkan")</f>
        <v>Terkirim</v>
      </c>
      <c r="P151" s="3">
        <f>DataPenjualan[[#This Row],[Jumlah Beli]]*DataPenjualan[[#This Row],[Harga Satuan]]</f>
        <v>15000000</v>
      </c>
      <c r="Q151" s="2">
        <f>(DataPenjualan[[#This Row],[Diskon Persen]]/100)*DataPenjualan[[#This Row],[Harga Satuan]]</f>
        <v>2250000</v>
      </c>
      <c r="R151" s="2">
        <f>DataPenjualan[[#This Row],[Pendapatan Kotor]]-DataPenjualan[[#This Row],[Nilai Diskon]]</f>
        <v>12750000</v>
      </c>
    </row>
    <row r="152" spans="1:18" x14ac:dyDescent="0.35">
      <c r="A152" t="s">
        <v>202</v>
      </c>
      <c r="B152" s="1">
        <v>45508.583333333336</v>
      </c>
      <c r="C152" t="str">
        <f>TEXT(DataPenjualan[[#This Row],[Tanggal Transaksi]],"mmmm")</f>
        <v>August</v>
      </c>
      <c r="D152" s="1" t="str">
        <f>TEXT(DataPenjualan[[#This Row],[Tanggal Transaksi]],"m")</f>
        <v>8</v>
      </c>
      <c r="E152" t="s">
        <v>45</v>
      </c>
      <c r="F152" t="s">
        <v>13</v>
      </c>
      <c r="G152" t="s">
        <v>46</v>
      </c>
      <c r="H152" t="s">
        <v>4</v>
      </c>
      <c r="I152" t="s">
        <v>15</v>
      </c>
      <c r="J152">
        <v>1</v>
      </c>
      <c r="K152" s="2">
        <v>4000000</v>
      </c>
      <c r="L152" t="str" cm="1">
        <f t="array" ref="L152">_xlfn.IFS(DataPenjualan[[#This Row],[Harga Satuan]]&lt;5000000,"Terjangkau",AND(DataPenjualan[[#This Row],[Harga Satuan]]&gt;=5000000,DataPenjualan[[#This Row],[Harga Satuan]]&lt;=15000000),"Menengah",DataPenjualan[[#This Row],[Harga Satuan]]&gt;15000000,"Premium")</f>
        <v>Terjangkau</v>
      </c>
      <c r="M152">
        <v>0</v>
      </c>
      <c r="N152" t="s">
        <v>6</v>
      </c>
      <c r="O152" t="str" cm="1">
        <f t="array" ref="O152">_xlfn.IFS(LEFT(DataPenjualan[[#This Row],[Kode Status Pengiriman]],3)="DLV","Terkirim",LEFT(DataPenjualan[[#This Row],[Kode Status Pengiriman]],3)="SHP","Dikirim",LEFT(DataPenjualan[[#This Row],[Kode Status Pengiriman]],3)="RTN","Return",LEFT(DataPenjualan[[#This Row],[Kode Status Pengiriman]],3)="CNL","Dibatalkan")</f>
        <v>Terkirim</v>
      </c>
      <c r="P152" s="3">
        <f>DataPenjualan[[#This Row],[Jumlah Beli]]*DataPenjualan[[#This Row],[Harga Satuan]]</f>
        <v>4000000</v>
      </c>
      <c r="Q152" s="2">
        <f>(DataPenjualan[[#This Row],[Diskon Persen]]/100)*DataPenjualan[[#This Row],[Harga Satuan]]</f>
        <v>0</v>
      </c>
      <c r="R152" s="2">
        <f>DataPenjualan[[#This Row],[Pendapatan Kotor]]-DataPenjualan[[#This Row],[Nilai Diskon]]</f>
        <v>4000000</v>
      </c>
    </row>
    <row r="153" spans="1:18" x14ac:dyDescent="0.35">
      <c r="A153" t="s">
        <v>203</v>
      </c>
      <c r="B153" s="1">
        <v>45508.708333333336</v>
      </c>
      <c r="C153" t="str">
        <f>TEXT(DataPenjualan[[#This Row],[Tanggal Transaksi]],"mmmm")</f>
        <v>August</v>
      </c>
      <c r="D153" s="1" t="str">
        <f>TEXT(DataPenjualan[[#This Row],[Tanggal Transaksi]],"m")</f>
        <v>8</v>
      </c>
      <c r="E153" t="s">
        <v>48</v>
      </c>
      <c r="F153" t="s">
        <v>18</v>
      </c>
      <c r="G153" t="s">
        <v>56</v>
      </c>
      <c r="H153" t="s">
        <v>57</v>
      </c>
      <c r="I153" t="s">
        <v>5</v>
      </c>
      <c r="J153">
        <v>1</v>
      </c>
      <c r="K153" s="2">
        <v>29500000</v>
      </c>
      <c r="L153" t="str" cm="1">
        <f t="array" ref="L153">_xlfn.IFS(DataPenjualan[[#This Row],[Harga Satuan]]&lt;5000000,"Terjangkau",AND(DataPenjualan[[#This Row],[Harga Satuan]]&gt;=5000000,DataPenjualan[[#This Row],[Harga Satuan]]&lt;=15000000),"Menengah",DataPenjualan[[#This Row],[Harga Satuan]]&gt;15000000,"Premium")</f>
        <v>Premium</v>
      </c>
      <c r="M153">
        <v>20</v>
      </c>
      <c r="N153" t="s">
        <v>6</v>
      </c>
      <c r="O153" t="str" cm="1">
        <f t="array" ref="O153">_xlfn.IFS(LEFT(DataPenjualan[[#This Row],[Kode Status Pengiriman]],3)="DLV","Terkirim",LEFT(DataPenjualan[[#This Row],[Kode Status Pengiriman]],3)="SHP","Dikirim",LEFT(DataPenjualan[[#This Row],[Kode Status Pengiriman]],3)="RTN","Return",LEFT(DataPenjualan[[#This Row],[Kode Status Pengiriman]],3)="CNL","Dibatalkan")</f>
        <v>Terkirim</v>
      </c>
      <c r="P153" s="3">
        <f>DataPenjualan[[#This Row],[Jumlah Beli]]*DataPenjualan[[#This Row],[Harga Satuan]]</f>
        <v>29500000</v>
      </c>
      <c r="Q153" s="2">
        <f>(DataPenjualan[[#This Row],[Diskon Persen]]/100)*DataPenjualan[[#This Row],[Harga Satuan]]</f>
        <v>5900000</v>
      </c>
      <c r="R153" s="2">
        <f>DataPenjualan[[#This Row],[Pendapatan Kotor]]-DataPenjualan[[#This Row],[Nilai Diskon]]</f>
        <v>23600000</v>
      </c>
    </row>
    <row r="154" spans="1:18" x14ac:dyDescent="0.35">
      <c r="A154" t="s">
        <v>204</v>
      </c>
      <c r="B154" s="1">
        <v>45509.805555555555</v>
      </c>
      <c r="C154" t="str">
        <f>TEXT(DataPenjualan[[#This Row],[Tanggal Transaksi]],"mmmm")</f>
        <v>August</v>
      </c>
      <c r="D154" s="1" t="str">
        <f>TEXT(DataPenjualan[[#This Row],[Tanggal Transaksi]],"m")</f>
        <v>8</v>
      </c>
      <c r="E154" t="s">
        <v>51</v>
      </c>
      <c r="F154" t="s">
        <v>24</v>
      </c>
      <c r="G154" t="s">
        <v>60</v>
      </c>
      <c r="H154" t="s">
        <v>20</v>
      </c>
      <c r="I154" t="s">
        <v>10</v>
      </c>
      <c r="J154">
        <v>3</v>
      </c>
      <c r="K154" s="2">
        <v>500000</v>
      </c>
      <c r="L154" t="str" cm="1">
        <f t="array" ref="L154">_xlfn.IFS(DataPenjualan[[#This Row],[Harga Satuan]]&lt;5000000,"Terjangkau",AND(DataPenjualan[[#This Row],[Harga Satuan]]&gt;=5000000,DataPenjualan[[#This Row],[Harga Satuan]]&lt;=15000000),"Menengah",DataPenjualan[[#This Row],[Harga Satuan]]&gt;15000000,"Premium")</f>
        <v>Terjangkau</v>
      </c>
      <c r="M154">
        <v>10</v>
      </c>
      <c r="N154" t="s">
        <v>6</v>
      </c>
      <c r="O154" t="str" cm="1">
        <f t="array" ref="O154">_xlfn.IFS(LEFT(DataPenjualan[[#This Row],[Kode Status Pengiriman]],3)="DLV","Terkirim",LEFT(DataPenjualan[[#This Row],[Kode Status Pengiriman]],3)="SHP","Dikirim",LEFT(DataPenjualan[[#This Row],[Kode Status Pengiriman]],3)="RTN","Return",LEFT(DataPenjualan[[#This Row],[Kode Status Pengiriman]],3)="CNL","Dibatalkan")</f>
        <v>Terkirim</v>
      </c>
      <c r="P154" s="3">
        <f>DataPenjualan[[#This Row],[Jumlah Beli]]*DataPenjualan[[#This Row],[Harga Satuan]]</f>
        <v>1500000</v>
      </c>
      <c r="Q154" s="2">
        <f>(DataPenjualan[[#This Row],[Diskon Persen]]/100)*DataPenjualan[[#This Row],[Harga Satuan]]</f>
        <v>50000</v>
      </c>
      <c r="R154" s="2">
        <f>DataPenjualan[[#This Row],[Pendapatan Kotor]]-DataPenjualan[[#This Row],[Nilai Diskon]]</f>
        <v>1450000</v>
      </c>
    </row>
    <row r="155" spans="1:18" x14ac:dyDescent="0.35">
      <c r="A155" t="s">
        <v>205</v>
      </c>
      <c r="B155" s="1">
        <v>45509.90625</v>
      </c>
      <c r="C155" t="str">
        <f>TEXT(DataPenjualan[[#This Row],[Tanggal Transaksi]],"mmmm")</f>
        <v>August</v>
      </c>
      <c r="D155" s="1" t="str">
        <f>TEXT(DataPenjualan[[#This Row],[Tanggal Transaksi]],"m")</f>
        <v>8</v>
      </c>
      <c r="E155" t="s">
        <v>53</v>
      </c>
      <c r="F155" t="s">
        <v>34</v>
      </c>
      <c r="G155" t="s">
        <v>63</v>
      </c>
      <c r="H155" t="s">
        <v>4</v>
      </c>
      <c r="I155" t="s">
        <v>5</v>
      </c>
      <c r="J155">
        <v>1</v>
      </c>
      <c r="K155" s="2">
        <v>9500000</v>
      </c>
      <c r="L155" t="str" cm="1">
        <f t="array" ref="L155">_xlfn.IFS(DataPenjualan[[#This Row],[Harga Satuan]]&lt;5000000,"Terjangkau",AND(DataPenjualan[[#This Row],[Harga Satuan]]&gt;=5000000,DataPenjualan[[#This Row],[Harga Satuan]]&lt;=15000000),"Menengah",DataPenjualan[[#This Row],[Harga Satuan]]&gt;15000000,"Premium")</f>
        <v>Menengah</v>
      </c>
      <c r="M155">
        <v>15</v>
      </c>
      <c r="N155" t="s">
        <v>6</v>
      </c>
      <c r="O155" t="str" cm="1">
        <f t="array" ref="O155">_xlfn.IFS(LEFT(DataPenjualan[[#This Row],[Kode Status Pengiriman]],3)="DLV","Terkirim",LEFT(DataPenjualan[[#This Row],[Kode Status Pengiriman]],3)="SHP","Dikirim",LEFT(DataPenjualan[[#This Row],[Kode Status Pengiriman]],3)="RTN","Return",LEFT(DataPenjualan[[#This Row],[Kode Status Pengiriman]],3)="CNL","Dibatalkan")</f>
        <v>Terkirim</v>
      </c>
      <c r="P155" s="3">
        <f>DataPenjualan[[#This Row],[Jumlah Beli]]*DataPenjualan[[#This Row],[Harga Satuan]]</f>
        <v>9500000</v>
      </c>
      <c r="Q155" s="2">
        <f>(DataPenjualan[[#This Row],[Diskon Persen]]/100)*DataPenjualan[[#This Row],[Harga Satuan]]</f>
        <v>1425000</v>
      </c>
      <c r="R155" s="2">
        <f>DataPenjualan[[#This Row],[Pendapatan Kotor]]-DataPenjualan[[#This Row],[Nilai Diskon]]</f>
        <v>8075000</v>
      </c>
    </row>
    <row r="156" spans="1:18" x14ac:dyDescent="0.35">
      <c r="A156" t="s">
        <v>206</v>
      </c>
      <c r="B156" s="1">
        <v>45509.645833333336</v>
      </c>
      <c r="C156" t="str">
        <f>TEXT(DataPenjualan[[#This Row],[Tanggal Transaksi]],"mmmm")</f>
        <v>August</v>
      </c>
      <c r="D156" s="1" t="str">
        <f>TEXT(DataPenjualan[[#This Row],[Tanggal Transaksi]],"m")</f>
        <v>8</v>
      </c>
      <c r="E156" t="s">
        <v>55</v>
      </c>
      <c r="F156" t="s">
        <v>3</v>
      </c>
      <c r="G156" t="s">
        <v>66</v>
      </c>
      <c r="H156" t="s">
        <v>9</v>
      </c>
      <c r="I156" t="s">
        <v>15</v>
      </c>
      <c r="J156">
        <v>1</v>
      </c>
      <c r="K156" s="2">
        <v>12000000</v>
      </c>
      <c r="L156" t="str" cm="1">
        <f t="array" ref="L156">_xlfn.IFS(DataPenjualan[[#This Row],[Harga Satuan]]&lt;5000000,"Terjangkau",AND(DataPenjualan[[#This Row],[Harga Satuan]]&gt;=5000000,DataPenjualan[[#This Row],[Harga Satuan]]&lt;=15000000),"Menengah",DataPenjualan[[#This Row],[Harga Satuan]]&gt;15000000,"Premium")</f>
        <v>Menengah</v>
      </c>
      <c r="M156">
        <v>0</v>
      </c>
      <c r="N156" t="s">
        <v>6</v>
      </c>
      <c r="O156" t="str" cm="1">
        <f t="array" ref="O156">_xlfn.IFS(LEFT(DataPenjualan[[#This Row],[Kode Status Pengiriman]],3)="DLV","Terkirim",LEFT(DataPenjualan[[#This Row],[Kode Status Pengiriman]],3)="SHP","Dikirim",LEFT(DataPenjualan[[#This Row],[Kode Status Pengiriman]],3)="RTN","Return",LEFT(DataPenjualan[[#This Row],[Kode Status Pengiriman]],3)="CNL","Dibatalkan")</f>
        <v>Terkirim</v>
      </c>
      <c r="P156" s="3">
        <f>DataPenjualan[[#This Row],[Jumlah Beli]]*DataPenjualan[[#This Row],[Harga Satuan]]</f>
        <v>12000000</v>
      </c>
      <c r="Q156" s="2">
        <f>(DataPenjualan[[#This Row],[Diskon Persen]]/100)*DataPenjualan[[#This Row],[Harga Satuan]]</f>
        <v>0</v>
      </c>
      <c r="R156" s="2">
        <f>DataPenjualan[[#This Row],[Pendapatan Kotor]]-DataPenjualan[[#This Row],[Nilai Diskon]]</f>
        <v>12000000</v>
      </c>
    </row>
    <row r="157" spans="1:18" x14ac:dyDescent="0.35">
      <c r="A157" t="s">
        <v>207</v>
      </c>
      <c r="B157" s="1">
        <v>45510.534722222219</v>
      </c>
      <c r="C157" t="str">
        <f>TEXT(DataPenjualan[[#This Row],[Tanggal Transaksi]],"mmmm")</f>
        <v>August</v>
      </c>
      <c r="D157" s="1" t="str">
        <f>TEXT(DataPenjualan[[#This Row],[Tanggal Transaksi]],"m")</f>
        <v>8</v>
      </c>
      <c r="E157" t="s">
        <v>59</v>
      </c>
      <c r="F157" t="s">
        <v>18</v>
      </c>
      <c r="G157" t="s">
        <v>752</v>
      </c>
      <c r="H157" t="s">
        <v>9</v>
      </c>
      <c r="I157" t="s">
        <v>10</v>
      </c>
      <c r="J157">
        <v>1</v>
      </c>
      <c r="K157" s="2">
        <v>35000000</v>
      </c>
      <c r="L157" t="str" cm="1">
        <f t="array" ref="L157">_xlfn.IFS(DataPenjualan[[#This Row],[Harga Satuan]]&lt;5000000,"Terjangkau",AND(DataPenjualan[[#This Row],[Harga Satuan]]&gt;=5000000,DataPenjualan[[#This Row],[Harga Satuan]]&lt;=15000000),"Menengah",DataPenjualan[[#This Row],[Harga Satuan]]&gt;15000000,"Premium")</f>
        <v>Premium</v>
      </c>
      <c r="M157">
        <v>20</v>
      </c>
      <c r="N157" t="s">
        <v>21</v>
      </c>
      <c r="O157" t="str" cm="1">
        <f t="array" ref="O157">_xlfn.IFS(LEFT(DataPenjualan[[#This Row],[Kode Status Pengiriman]],3)="DLV","Terkirim",LEFT(DataPenjualan[[#This Row],[Kode Status Pengiriman]],3)="SHP","Dikirim",LEFT(DataPenjualan[[#This Row],[Kode Status Pengiriman]],3)="RTN","Return",LEFT(DataPenjualan[[#This Row],[Kode Status Pengiriman]],3)="CNL","Dibatalkan")</f>
        <v>Dikirim</v>
      </c>
      <c r="P157" s="3">
        <f>DataPenjualan[[#This Row],[Jumlah Beli]]*DataPenjualan[[#This Row],[Harga Satuan]]</f>
        <v>35000000</v>
      </c>
      <c r="Q157" s="2">
        <f>(DataPenjualan[[#This Row],[Diskon Persen]]/100)*DataPenjualan[[#This Row],[Harga Satuan]]</f>
        <v>7000000</v>
      </c>
      <c r="R157" s="2">
        <f>DataPenjualan[[#This Row],[Pendapatan Kotor]]-DataPenjualan[[#This Row],[Nilai Diskon]]</f>
        <v>28000000</v>
      </c>
    </row>
    <row r="158" spans="1:18" x14ac:dyDescent="0.35">
      <c r="A158" t="s">
        <v>208</v>
      </c>
      <c r="B158" s="1">
        <v>45510.427083333336</v>
      </c>
      <c r="C158" t="str">
        <f>TEXT(DataPenjualan[[#This Row],[Tanggal Transaksi]],"mmmm")</f>
        <v>August</v>
      </c>
      <c r="D158" s="1" t="str">
        <f>TEXT(DataPenjualan[[#This Row],[Tanggal Transaksi]],"m")</f>
        <v>8</v>
      </c>
      <c r="E158" t="s">
        <v>62</v>
      </c>
      <c r="F158" t="s">
        <v>13</v>
      </c>
      <c r="G158" t="s">
        <v>69</v>
      </c>
      <c r="H158" t="s">
        <v>4</v>
      </c>
      <c r="I158" t="s">
        <v>5</v>
      </c>
      <c r="J158">
        <v>1</v>
      </c>
      <c r="K158" s="2">
        <v>6200000</v>
      </c>
      <c r="L158" t="str" cm="1">
        <f t="array" ref="L158">_xlfn.IFS(DataPenjualan[[#This Row],[Harga Satuan]]&lt;5000000,"Terjangkau",AND(DataPenjualan[[#This Row],[Harga Satuan]]&gt;=5000000,DataPenjualan[[#This Row],[Harga Satuan]]&lt;=15000000),"Menengah",DataPenjualan[[#This Row],[Harga Satuan]]&gt;15000000,"Premium")</f>
        <v>Menengah</v>
      </c>
      <c r="M158">
        <v>10</v>
      </c>
      <c r="N158" t="s">
        <v>39</v>
      </c>
      <c r="O158" t="str" cm="1">
        <f t="array" ref="O158">_xlfn.IFS(LEFT(DataPenjualan[[#This Row],[Kode Status Pengiriman]],3)="DLV","Terkirim",LEFT(DataPenjualan[[#This Row],[Kode Status Pengiriman]],3)="SHP","Dikirim",LEFT(DataPenjualan[[#This Row],[Kode Status Pengiriman]],3)="RTN","Return",LEFT(DataPenjualan[[#This Row],[Kode Status Pengiriman]],3)="CNL","Dibatalkan")</f>
        <v>Return</v>
      </c>
      <c r="P158" s="3">
        <f>DataPenjualan[[#This Row],[Jumlah Beli]]*DataPenjualan[[#This Row],[Harga Satuan]]</f>
        <v>6200000</v>
      </c>
      <c r="Q158" s="2">
        <f>(DataPenjualan[[#This Row],[Diskon Persen]]/100)*DataPenjualan[[#This Row],[Harga Satuan]]</f>
        <v>620000</v>
      </c>
      <c r="R158" s="2">
        <f>DataPenjualan[[#This Row],[Pendapatan Kotor]]-DataPenjualan[[#This Row],[Nilai Diskon]]</f>
        <v>5580000</v>
      </c>
    </row>
    <row r="159" spans="1:18" x14ac:dyDescent="0.35">
      <c r="A159" t="s">
        <v>209</v>
      </c>
      <c r="B159" s="1">
        <v>45510.479166666664</v>
      </c>
      <c r="C159" t="str">
        <f>TEXT(DataPenjualan[[#This Row],[Tanggal Transaksi]],"mmmm")</f>
        <v>August</v>
      </c>
      <c r="D159" s="1" t="str">
        <f>TEXT(DataPenjualan[[#This Row],[Tanggal Transaksi]],"m")</f>
        <v>8</v>
      </c>
      <c r="E159" t="s">
        <v>65</v>
      </c>
      <c r="F159" t="s">
        <v>18</v>
      </c>
      <c r="G159" t="s">
        <v>28</v>
      </c>
      <c r="H159" t="s">
        <v>4</v>
      </c>
      <c r="I159" t="s">
        <v>10</v>
      </c>
      <c r="J159">
        <v>1</v>
      </c>
      <c r="K159" s="2">
        <v>26000000</v>
      </c>
      <c r="L159" t="str" cm="1">
        <f t="array" ref="L159">_xlfn.IFS(DataPenjualan[[#This Row],[Harga Satuan]]&lt;5000000,"Terjangkau",AND(DataPenjualan[[#This Row],[Harga Satuan]]&gt;=5000000,DataPenjualan[[#This Row],[Harga Satuan]]&lt;=15000000),"Menengah",DataPenjualan[[#This Row],[Harga Satuan]]&gt;15000000,"Premium")</f>
        <v>Premium</v>
      </c>
      <c r="M159">
        <v>15</v>
      </c>
      <c r="N159" t="s">
        <v>6</v>
      </c>
      <c r="O159" t="str" cm="1">
        <f t="array" ref="O159">_xlfn.IFS(LEFT(DataPenjualan[[#This Row],[Kode Status Pengiriman]],3)="DLV","Terkirim",LEFT(DataPenjualan[[#This Row],[Kode Status Pengiriman]],3)="SHP","Dikirim",LEFT(DataPenjualan[[#This Row],[Kode Status Pengiriman]],3)="RTN","Return",LEFT(DataPenjualan[[#This Row],[Kode Status Pengiriman]],3)="CNL","Dibatalkan")</f>
        <v>Terkirim</v>
      </c>
      <c r="P159" s="3">
        <f>DataPenjualan[[#This Row],[Jumlah Beli]]*DataPenjualan[[#This Row],[Harga Satuan]]</f>
        <v>26000000</v>
      </c>
      <c r="Q159" s="2">
        <f>(DataPenjualan[[#This Row],[Diskon Persen]]/100)*DataPenjualan[[#This Row],[Harga Satuan]]</f>
        <v>3900000</v>
      </c>
      <c r="R159" s="2">
        <f>DataPenjualan[[#This Row],[Pendapatan Kotor]]-DataPenjualan[[#This Row],[Nilai Diskon]]</f>
        <v>22100000</v>
      </c>
    </row>
    <row r="160" spans="1:18" x14ac:dyDescent="0.35">
      <c r="A160" t="s">
        <v>210</v>
      </c>
      <c r="B160" s="1">
        <v>45511.75</v>
      </c>
      <c r="C160" t="str">
        <f>TEXT(DataPenjualan[[#This Row],[Tanggal Transaksi]],"mmmm")</f>
        <v>August</v>
      </c>
      <c r="D160" s="1" t="str">
        <f>TEXT(DataPenjualan[[#This Row],[Tanggal Transaksi]],"m")</f>
        <v>8</v>
      </c>
      <c r="E160" t="s">
        <v>68</v>
      </c>
      <c r="F160" t="s">
        <v>24</v>
      </c>
      <c r="G160" t="s">
        <v>14</v>
      </c>
      <c r="H160" t="s">
        <v>4</v>
      </c>
      <c r="I160" t="s">
        <v>15</v>
      </c>
      <c r="J160">
        <v>1</v>
      </c>
      <c r="K160" s="2">
        <v>5000000</v>
      </c>
      <c r="L160" t="str" cm="1">
        <f t="array" ref="L160">_xlfn.IFS(DataPenjualan[[#This Row],[Harga Satuan]]&lt;5000000,"Terjangkau",AND(DataPenjualan[[#This Row],[Harga Satuan]]&gt;=5000000,DataPenjualan[[#This Row],[Harga Satuan]]&lt;=15000000),"Menengah",DataPenjualan[[#This Row],[Harga Satuan]]&gt;15000000,"Premium")</f>
        <v>Menengah</v>
      </c>
      <c r="M160">
        <v>0</v>
      </c>
      <c r="N160" t="s">
        <v>6</v>
      </c>
      <c r="O160" t="str" cm="1">
        <f t="array" ref="O160">_xlfn.IFS(LEFT(DataPenjualan[[#This Row],[Kode Status Pengiriman]],3)="DLV","Terkirim",LEFT(DataPenjualan[[#This Row],[Kode Status Pengiriman]],3)="SHP","Dikirim",LEFT(DataPenjualan[[#This Row],[Kode Status Pengiriman]],3)="RTN","Return",LEFT(DataPenjualan[[#This Row],[Kode Status Pengiriman]],3)="CNL","Dibatalkan")</f>
        <v>Terkirim</v>
      </c>
      <c r="P160" s="3">
        <f>DataPenjualan[[#This Row],[Jumlah Beli]]*DataPenjualan[[#This Row],[Harga Satuan]]</f>
        <v>5000000</v>
      </c>
      <c r="Q160" s="2">
        <f>(DataPenjualan[[#This Row],[Diskon Persen]]/100)*DataPenjualan[[#This Row],[Harga Satuan]]</f>
        <v>0</v>
      </c>
      <c r="R160" s="2">
        <f>DataPenjualan[[#This Row],[Pendapatan Kotor]]-DataPenjualan[[#This Row],[Nilai Diskon]]</f>
        <v>5000000</v>
      </c>
    </row>
    <row r="161" spans="1:18" x14ac:dyDescent="0.35">
      <c r="A161" t="s">
        <v>211</v>
      </c>
      <c r="B161" s="1">
        <v>45511.861111111109</v>
      </c>
      <c r="C161" t="str">
        <f>TEXT(DataPenjualan[[#This Row],[Tanggal Transaksi]],"mmmm")</f>
        <v>August</v>
      </c>
      <c r="D161" s="1" t="str">
        <f>TEXT(DataPenjualan[[#This Row],[Tanggal Transaksi]],"m")</f>
        <v>8</v>
      </c>
      <c r="E161" t="s">
        <v>71</v>
      </c>
      <c r="F161" t="s">
        <v>18</v>
      </c>
      <c r="G161" t="s">
        <v>28</v>
      </c>
      <c r="H161" t="s">
        <v>4</v>
      </c>
      <c r="I161" t="s">
        <v>5</v>
      </c>
      <c r="J161">
        <v>1</v>
      </c>
      <c r="K161" s="2">
        <v>42000000</v>
      </c>
      <c r="L161" t="str" cm="1">
        <f t="array" ref="L161">_xlfn.IFS(DataPenjualan[[#This Row],[Harga Satuan]]&lt;5000000,"Terjangkau",AND(DataPenjualan[[#This Row],[Harga Satuan]]&gt;=5000000,DataPenjualan[[#This Row],[Harga Satuan]]&lt;=15000000),"Menengah",DataPenjualan[[#This Row],[Harga Satuan]]&gt;15000000,"Premium")</f>
        <v>Premium</v>
      </c>
      <c r="M161">
        <v>20</v>
      </c>
      <c r="N161" t="s">
        <v>21</v>
      </c>
      <c r="O161" t="str" cm="1">
        <f t="array" ref="O161">_xlfn.IFS(LEFT(DataPenjualan[[#This Row],[Kode Status Pengiriman]],3)="DLV","Terkirim",LEFT(DataPenjualan[[#This Row],[Kode Status Pengiriman]],3)="SHP","Dikirim",LEFT(DataPenjualan[[#This Row],[Kode Status Pengiriman]],3)="RTN","Return",LEFT(DataPenjualan[[#This Row],[Kode Status Pengiriman]],3)="CNL","Dibatalkan")</f>
        <v>Dikirim</v>
      </c>
      <c r="P161" s="3">
        <f>DataPenjualan[[#This Row],[Jumlah Beli]]*DataPenjualan[[#This Row],[Harga Satuan]]</f>
        <v>42000000</v>
      </c>
      <c r="Q161" s="2">
        <f>(DataPenjualan[[#This Row],[Diskon Persen]]/100)*DataPenjualan[[#This Row],[Harga Satuan]]</f>
        <v>8400000</v>
      </c>
      <c r="R161" s="2">
        <f>DataPenjualan[[#This Row],[Pendapatan Kotor]]-DataPenjualan[[#This Row],[Nilai Diskon]]</f>
        <v>33600000</v>
      </c>
    </row>
    <row r="162" spans="1:18" x14ac:dyDescent="0.35">
      <c r="A162" t="s">
        <v>212</v>
      </c>
      <c r="B162" s="1">
        <v>45546.354166666664</v>
      </c>
      <c r="C162" t="str">
        <f>TEXT(DataPenjualan[[#This Row],[Tanggal Transaksi]],"mmmm")</f>
        <v>September</v>
      </c>
      <c r="D162" s="1" t="str">
        <f>TEXT(DataPenjualan[[#This Row],[Tanggal Transaksi]],"m")</f>
        <v>9</v>
      </c>
      <c r="E162" t="s">
        <v>2</v>
      </c>
      <c r="F162" t="s">
        <v>3</v>
      </c>
      <c r="G162" t="s">
        <v>19</v>
      </c>
      <c r="H162" t="s">
        <v>20</v>
      </c>
      <c r="I162" t="s">
        <v>5</v>
      </c>
      <c r="J162">
        <v>1</v>
      </c>
      <c r="K162" s="2">
        <v>21000000</v>
      </c>
      <c r="L162" t="str" cm="1">
        <f t="array" ref="L162">_xlfn.IFS(DataPenjualan[[#This Row],[Harga Satuan]]&lt;5000000,"Terjangkau",AND(DataPenjualan[[#This Row],[Harga Satuan]]&gt;=5000000,DataPenjualan[[#This Row],[Harga Satuan]]&lt;=15000000),"Menengah",DataPenjualan[[#This Row],[Harga Satuan]]&gt;15000000,"Premium")</f>
        <v>Premium</v>
      </c>
      <c r="M162">
        <v>5</v>
      </c>
      <c r="N162" t="s">
        <v>6</v>
      </c>
      <c r="O162" t="str" cm="1">
        <f t="array" ref="O162">_xlfn.IFS(LEFT(DataPenjualan[[#This Row],[Kode Status Pengiriman]],3)="DLV","Terkirim",LEFT(DataPenjualan[[#This Row],[Kode Status Pengiriman]],3)="SHP","Dikirim",LEFT(DataPenjualan[[#This Row],[Kode Status Pengiriman]],3)="RTN","Return",LEFT(DataPenjualan[[#This Row],[Kode Status Pengiriman]],3)="CNL","Dibatalkan")</f>
        <v>Terkirim</v>
      </c>
      <c r="P162" s="3">
        <f>DataPenjualan[[#This Row],[Jumlah Beli]]*DataPenjualan[[#This Row],[Harga Satuan]]</f>
        <v>21000000</v>
      </c>
      <c r="Q162" s="2">
        <f>(DataPenjualan[[#This Row],[Diskon Persen]]/100)*DataPenjualan[[#This Row],[Harga Satuan]]</f>
        <v>1050000</v>
      </c>
      <c r="R162" s="2">
        <f>DataPenjualan[[#This Row],[Pendapatan Kotor]]-DataPenjualan[[#This Row],[Nilai Diskon]]</f>
        <v>19950000</v>
      </c>
    </row>
    <row r="163" spans="1:18" x14ac:dyDescent="0.35">
      <c r="A163" t="s">
        <v>213</v>
      </c>
      <c r="B163" s="1">
        <v>45546.625</v>
      </c>
      <c r="C163" t="str">
        <f>TEXT(DataPenjualan[[#This Row],[Tanggal Transaksi]],"mmmm")</f>
        <v>September</v>
      </c>
      <c r="D163" s="1" t="str">
        <f>TEXT(DataPenjualan[[#This Row],[Tanggal Transaksi]],"m")</f>
        <v>9</v>
      </c>
      <c r="E163" t="s">
        <v>8</v>
      </c>
      <c r="F163" t="s">
        <v>3</v>
      </c>
      <c r="G163" t="s">
        <v>753</v>
      </c>
      <c r="H163" t="s">
        <v>25</v>
      </c>
      <c r="I163" t="s">
        <v>10</v>
      </c>
      <c r="J163">
        <v>1</v>
      </c>
      <c r="K163" s="2">
        <v>18500000</v>
      </c>
      <c r="L163" t="str" cm="1">
        <f t="array" ref="L163">_xlfn.IFS(DataPenjualan[[#This Row],[Harga Satuan]]&lt;5000000,"Terjangkau",AND(DataPenjualan[[#This Row],[Harga Satuan]]&gt;=5000000,DataPenjualan[[#This Row],[Harga Satuan]]&lt;=15000000),"Menengah",DataPenjualan[[#This Row],[Harga Satuan]]&gt;15000000,"Premium")</f>
        <v>Premium</v>
      </c>
      <c r="M163">
        <v>5</v>
      </c>
      <c r="N163" t="s">
        <v>6</v>
      </c>
      <c r="O163" t="str" cm="1">
        <f t="array" ref="O163">_xlfn.IFS(LEFT(DataPenjualan[[#This Row],[Kode Status Pengiriman]],3)="DLV","Terkirim",LEFT(DataPenjualan[[#This Row],[Kode Status Pengiriman]],3)="SHP","Dikirim",LEFT(DataPenjualan[[#This Row],[Kode Status Pengiriman]],3)="RTN","Return",LEFT(DataPenjualan[[#This Row],[Kode Status Pengiriman]],3)="CNL","Dibatalkan")</f>
        <v>Terkirim</v>
      </c>
      <c r="P163" s="3">
        <f>DataPenjualan[[#This Row],[Jumlah Beli]]*DataPenjualan[[#This Row],[Harga Satuan]]</f>
        <v>18500000</v>
      </c>
      <c r="Q163" s="2">
        <f>(DataPenjualan[[#This Row],[Diskon Persen]]/100)*DataPenjualan[[#This Row],[Harga Satuan]]</f>
        <v>925000</v>
      </c>
      <c r="R163" s="2">
        <f>DataPenjualan[[#This Row],[Pendapatan Kotor]]-DataPenjualan[[#This Row],[Nilai Diskon]]</f>
        <v>17575000</v>
      </c>
    </row>
    <row r="164" spans="1:18" x14ac:dyDescent="0.35">
      <c r="A164" t="s">
        <v>214</v>
      </c>
      <c r="B164" s="1">
        <v>45546.8125</v>
      </c>
      <c r="C164" t="str">
        <f>TEXT(DataPenjualan[[#This Row],[Tanggal Transaksi]],"mmmm")</f>
        <v>September</v>
      </c>
      <c r="D164" s="1" t="str">
        <f>TEXT(DataPenjualan[[#This Row],[Tanggal Transaksi]],"m")</f>
        <v>9</v>
      </c>
      <c r="E164" t="s">
        <v>12</v>
      </c>
      <c r="F164" t="s">
        <v>13</v>
      </c>
      <c r="G164" t="s">
        <v>31</v>
      </c>
      <c r="H164" t="s">
        <v>9</v>
      </c>
      <c r="I164" t="s">
        <v>15</v>
      </c>
      <c r="J164">
        <v>1</v>
      </c>
      <c r="K164" s="2">
        <v>5500000</v>
      </c>
      <c r="L164" t="str" cm="1">
        <f t="array" ref="L164">_xlfn.IFS(DataPenjualan[[#This Row],[Harga Satuan]]&lt;5000000,"Terjangkau",AND(DataPenjualan[[#This Row],[Harga Satuan]]&gt;=5000000,DataPenjualan[[#This Row],[Harga Satuan]]&lt;=15000000),"Menengah",DataPenjualan[[#This Row],[Harga Satuan]]&gt;15000000,"Premium")</f>
        <v>Menengah</v>
      </c>
      <c r="M164">
        <v>0</v>
      </c>
      <c r="N164" t="s">
        <v>6</v>
      </c>
      <c r="O164" t="str" cm="1">
        <f t="array" ref="O164">_xlfn.IFS(LEFT(DataPenjualan[[#This Row],[Kode Status Pengiriman]],3)="DLV","Terkirim",LEFT(DataPenjualan[[#This Row],[Kode Status Pengiriman]],3)="SHP","Dikirim",LEFT(DataPenjualan[[#This Row],[Kode Status Pengiriman]],3)="RTN","Return",LEFT(DataPenjualan[[#This Row],[Kode Status Pengiriman]],3)="CNL","Dibatalkan")</f>
        <v>Terkirim</v>
      </c>
      <c r="P164" s="3">
        <f>DataPenjualan[[#This Row],[Jumlah Beli]]*DataPenjualan[[#This Row],[Harga Satuan]]</f>
        <v>5500000</v>
      </c>
      <c r="Q164" s="2">
        <f>(DataPenjualan[[#This Row],[Diskon Persen]]/100)*DataPenjualan[[#This Row],[Harga Satuan]]</f>
        <v>0</v>
      </c>
      <c r="R164" s="2">
        <f>DataPenjualan[[#This Row],[Pendapatan Kotor]]-DataPenjualan[[#This Row],[Nilai Diskon]]</f>
        <v>5500000</v>
      </c>
    </row>
    <row r="165" spans="1:18" x14ac:dyDescent="0.35">
      <c r="A165" t="s">
        <v>215</v>
      </c>
      <c r="B165" s="1">
        <v>45547.416666666664</v>
      </c>
      <c r="C165" t="str">
        <f>TEXT(DataPenjualan[[#This Row],[Tanggal Transaksi]],"mmmm")</f>
        <v>September</v>
      </c>
      <c r="D165" s="1" t="str">
        <f>TEXT(DataPenjualan[[#This Row],[Tanggal Transaksi]],"m")</f>
        <v>9</v>
      </c>
      <c r="E165" t="s">
        <v>17</v>
      </c>
      <c r="F165" t="s">
        <v>18</v>
      </c>
      <c r="G165" t="s">
        <v>35</v>
      </c>
      <c r="H165" t="s">
        <v>20</v>
      </c>
      <c r="I165" t="s">
        <v>5</v>
      </c>
      <c r="J165">
        <v>1</v>
      </c>
      <c r="K165" s="2">
        <v>32000000</v>
      </c>
      <c r="L165" t="str" cm="1">
        <f t="array" ref="L165">_xlfn.IFS(DataPenjualan[[#This Row],[Harga Satuan]]&lt;5000000,"Terjangkau",AND(DataPenjualan[[#This Row],[Harga Satuan]]&gt;=5000000,DataPenjualan[[#This Row],[Harga Satuan]]&lt;=15000000),"Menengah",DataPenjualan[[#This Row],[Harga Satuan]]&gt;15000000,"Premium")</f>
        <v>Premium</v>
      </c>
      <c r="M165">
        <v>10</v>
      </c>
      <c r="N165" t="s">
        <v>21</v>
      </c>
      <c r="O165" t="str" cm="1">
        <f t="array" ref="O165">_xlfn.IFS(LEFT(DataPenjualan[[#This Row],[Kode Status Pengiriman]],3)="DLV","Terkirim",LEFT(DataPenjualan[[#This Row],[Kode Status Pengiriman]],3)="SHP","Dikirim",LEFT(DataPenjualan[[#This Row],[Kode Status Pengiriman]],3)="RTN","Return",LEFT(DataPenjualan[[#This Row],[Kode Status Pengiriman]],3)="CNL","Dibatalkan")</f>
        <v>Dikirim</v>
      </c>
      <c r="P165" s="3">
        <f>DataPenjualan[[#This Row],[Jumlah Beli]]*DataPenjualan[[#This Row],[Harga Satuan]]</f>
        <v>32000000</v>
      </c>
      <c r="Q165" s="2">
        <f>(DataPenjualan[[#This Row],[Diskon Persen]]/100)*DataPenjualan[[#This Row],[Harga Satuan]]</f>
        <v>3200000</v>
      </c>
      <c r="R165" s="2">
        <f>DataPenjualan[[#This Row],[Pendapatan Kotor]]-DataPenjualan[[#This Row],[Nilai Diskon]]</f>
        <v>28800000</v>
      </c>
    </row>
    <row r="166" spans="1:18" x14ac:dyDescent="0.35">
      <c r="A166" t="s">
        <v>216</v>
      </c>
      <c r="B166" s="1">
        <v>45547.520833333336</v>
      </c>
      <c r="C166" t="str">
        <f>TEXT(DataPenjualan[[#This Row],[Tanggal Transaksi]],"mmmm")</f>
        <v>September</v>
      </c>
      <c r="D166" s="1" t="str">
        <f>TEXT(DataPenjualan[[#This Row],[Tanggal Transaksi]],"m")</f>
        <v>9</v>
      </c>
      <c r="E166" t="s">
        <v>23</v>
      </c>
      <c r="F166" t="s">
        <v>24</v>
      </c>
      <c r="G166" t="s">
        <v>38</v>
      </c>
      <c r="H166" t="s">
        <v>4</v>
      </c>
      <c r="I166" t="s">
        <v>10</v>
      </c>
      <c r="J166">
        <v>1</v>
      </c>
      <c r="K166" s="2">
        <v>7500000</v>
      </c>
      <c r="L166" t="str" cm="1">
        <f t="array" ref="L166">_xlfn.IFS(DataPenjualan[[#This Row],[Harga Satuan]]&lt;5000000,"Terjangkau",AND(DataPenjualan[[#This Row],[Harga Satuan]]&gt;=5000000,DataPenjualan[[#This Row],[Harga Satuan]]&lt;=15000000),"Menengah",DataPenjualan[[#This Row],[Harga Satuan]]&gt;15000000,"Premium")</f>
        <v>Menengah</v>
      </c>
      <c r="M166">
        <v>5</v>
      </c>
      <c r="N166" t="s">
        <v>6</v>
      </c>
      <c r="O166" t="str" cm="1">
        <f t="array" ref="O166">_xlfn.IFS(LEFT(DataPenjualan[[#This Row],[Kode Status Pengiriman]],3)="DLV","Terkirim",LEFT(DataPenjualan[[#This Row],[Kode Status Pengiriman]],3)="SHP","Dikirim",LEFT(DataPenjualan[[#This Row],[Kode Status Pengiriman]],3)="RTN","Return",LEFT(DataPenjualan[[#This Row],[Kode Status Pengiriman]],3)="CNL","Dibatalkan")</f>
        <v>Terkirim</v>
      </c>
      <c r="P166" s="3">
        <f>DataPenjualan[[#This Row],[Jumlah Beli]]*DataPenjualan[[#This Row],[Harga Satuan]]</f>
        <v>7500000</v>
      </c>
      <c r="Q166" s="2">
        <f>(DataPenjualan[[#This Row],[Diskon Persen]]/100)*DataPenjualan[[#This Row],[Harga Satuan]]</f>
        <v>375000</v>
      </c>
      <c r="R166" s="2">
        <f>DataPenjualan[[#This Row],[Pendapatan Kotor]]-DataPenjualan[[#This Row],[Nilai Diskon]]</f>
        <v>7125000</v>
      </c>
    </row>
    <row r="167" spans="1:18" x14ac:dyDescent="0.35">
      <c r="A167" t="s">
        <v>217</v>
      </c>
      <c r="B167" s="1">
        <v>45547.708333333336</v>
      </c>
      <c r="C167" t="str">
        <f>TEXT(DataPenjualan[[#This Row],[Tanggal Transaksi]],"mmmm")</f>
        <v>September</v>
      </c>
      <c r="D167" s="1" t="str">
        <f>TEXT(DataPenjualan[[#This Row],[Tanggal Transaksi]],"m")</f>
        <v>9</v>
      </c>
      <c r="E167" t="s">
        <v>27</v>
      </c>
      <c r="F167" t="s">
        <v>18</v>
      </c>
      <c r="G167" t="s">
        <v>42</v>
      </c>
      <c r="H167" t="s">
        <v>43</v>
      </c>
      <c r="I167" t="s">
        <v>5</v>
      </c>
      <c r="J167">
        <v>1</v>
      </c>
      <c r="K167" s="2">
        <v>23000000</v>
      </c>
      <c r="L167" t="str" cm="1">
        <f t="array" ref="L167">_xlfn.IFS(DataPenjualan[[#This Row],[Harga Satuan]]&lt;5000000,"Terjangkau",AND(DataPenjualan[[#This Row],[Harga Satuan]]&gt;=5000000,DataPenjualan[[#This Row],[Harga Satuan]]&lt;=15000000),"Menengah",DataPenjualan[[#This Row],[Harga Satuan]]&gt;15000000,"Premium")</f>
        <v>Premium</v>
      </c>
      <c r="M167">
        <v>10</v>
      </c>
      <c r="N167" t="s">
        <v>6</v>
      </c>
      <c r="O167" t="str" cm="1">
        <f t="array" ref="O167">_xlfn.IFS(LEFT(DataPenjualan[[#This Row],[Kode Status Pengiriman]],3)="DLV","Terkirim",LEFT(DataPenjualan[[#This Row],[Kode Status Pengiriman]],3)="SHP","Dikirim",LEFT(DataPenjualan[[#This Row],[Kode Status Pengiriman]],3)="RTN","Return",LEFT(DataPenjualan[[#This Row],[Kode Status Pengiriman]],3)="CNL","Dibatalkan")</f>
        <v>Terkirim</v>
      </c>
      <c r="P167" s="3">
        <f>DataPenjualan[[#This Row],[Jumlah Beli]]*DataPenjualan[[#This Row],[Harga Satuan]]</f>
        <v>23000000</v>
      </c>
      <c r="Q167" s="2">
        <f>(DataPenjualan[[#This Row],[Diskon Persen]]/100)*DataPenjualan[[#This Row],[Harga Satuan]]</f>
        <v>2300000</v>
      </c>
      <c r="R167" s="2">
        <f>DataPenjualan[[#This Row],[Pendapatan Kotor]]-DataPenjualan[[#This Row],[Nilai Diskon]]</f>
        <v>20700000</v>
      </c>
    </row>
    <row r="168" spans="1:18" x14ac:dyDescent="0.35">
      <c r="A168" t="s">
        <v>218</v>
      </c>
      <c r="B168" s="1">
        <v>45548.895833333336</v>
      </c>
      <c r="C168" t="str">
        <f>TEXT(DataPenjualan[[#This Row],[Tanggal Transaksi]],"mmmm")</f>
        <v>September</v>
      </c>
      <c r="D168" s="1" t="str">
        <f>TEXT(DataPenjualan[[#This Row],[Tanggal Transaksi]],"m")</f>
        <v>9</v>
      </c>
      <c r="E168" t="s">
        <v>30</v>
      </c>
      <c r="F168" t="s">
        <v>13</v>
      </c>
      <c r="G168" t="s">
        <v>46</v>
      </c>
      <c r="H168" t="s">
        <v>4</v>
      </c>
      <c r="I168" t="s">
        <v>15</v>
      </c>
      <c r="J168">
        <v>1</v>
      </c>
      <c r="K168" s="2">
        <v>2500000</v>
      </c>
      <c r="L168" t="str" cm="1">
        <f t="array" ref="L168">_xlfn.IFS(DataPenjualan[[#This Row],[Harga Satuan]]&lt;5000000,"Terjangkau",AND(DataPenjualan[[#This Row],[Harga Satuan]]&gt;=5000000,DataPenjualan[[#This Row],[Harga Satuan]]&lt;=15000000),"Menengah",DataPenjualan[[#This Row],[Harga Satuan]]&gt;15000000,"Premium")</f>
        <v>Terjangkau</v>
      </c>
      <c r="M168">
        <v>0</v>
      </c>
      <c r="N168" t="s">
        <v>6</v>
      </c>
      <c r="O168" t="str" cm="1">
        <f t="array" ref="O168">_xlfn.IFS(LEFT(DataPenjualan[[#This Row],[Kode Status Pengiriman]],3)="DLV","Terkirim",LEFT(DataPenjualan[[#This Row],[Kode Status Pengiriman]],3)="SHP","Dikirim",LEFT(DataPenjualan[[#This Row],[Kode Status Pengiriman]],3)="RTN","Return",LEFT(DataPenjualan[[#This Row],[Kode Status Pengiriman]],3)="CNL","Dibatalkan")</f>
        <v>Terkirim</v>
      </c>
      <c r="P168" s="3">
        <f>DataPenjualan[[#This Row],[Jumlah Beli]]*DataPenjualan[[#This Row],[Harga Satuan]]</f>
        <v>2500000</v>
      </c>
      <c r="Q168" s="2">
        <f>(DataPenjualan[[#This Row],[Diskon Persen]]/100)*DataPenjualan[[#This Row],[Harga Satuan]]</f>
        <v>0</v>
      </c>
      <c r="R168" s="2">
        <f>DataPenjualan[[#This Row],[Pendapatan Kotor]]-DataPenjualan[[#This Row],[Nilai Diskon]]</f>
        <v>2500000</v>
      </c>
    </row>
    <row r="169" spans="1:18" x14ac:dyDescent="0.35">
      <c r="A169" t="s">
        <v>219</v>
      </c>
      <c r="B169" s="1">
        <v>45548.583333333336</v>
      </c>
      <c r="C169" t="str">
        <f>TEXT(DataPenjualan[[#This Row],[Tanggal Transaksi]],"mmmm")</f>
        <v>September</v>
      </c>
      <c r="D169" s="1" t="str">
        <f>TEXT(DataPenjualan[[#This Row],[Tanggal Transaksi]],"m")</f>
        <v>9</v>
      </c>
      <c r="E169" t="s">
        <v>33</v>
      </c>
      <c r="F169" t="s">
        <v>34</v>
      </c>
      <c r="G169" t="s">
        <v>56</v>
      </c>
      <c r="H169" t="s">
        <v>57</v>
      </c>
      <c r="I169" t="s">
        <v>10</v>
      </c>
      <c r="J169">
        <v>1</v>
      </c>
      <c r="K169" s="2">
        <v>28000000</v>
      </c>
      <c r="L169" t="str" cm="1">
        <f t="array" ref="L169">_xlfn.IFS(DataPenjualan[[#This Row],[Harga Satuan]]&lt;5000000,"Terjangkau",AND(DataPenjualan[[#This Row],[Harga Satuan]]&gt;=5000000,DataPenjualan[[#This Row],[Harga Satuan]]&lt;=15000000),"Menengah",DataPenjualan[[#This Row],[Harga Satuan]]&gt;15000000,"Premium")</f>
        <v>Premium</v>
      </c>
      <c r="M169">
        <v>10</v>
      </c>
      <c r="N169" t="s">
        <v>21</v>
      </c>
      <c r="O169" t="str" cm="1">
        <f t="array" ref="O169">_xlfn.IFS(LEFT(DataPenjualan[[#This Row],[Kode Status Pengiriman]],3)="DLV","Terkirim",LEFT(DataPenjualan[[#This Row],[Kode Status Pengiriman]],3)="SHP","Dikirim",LEFT(DataPenjualan[[#This Row],[Kode Status Pengiriman]],3)="RTN","Return",LEFT(DataPenjualan[[#This Row],[Kode Status Pengiriman]],3)="CNL","Dibatalkan")</f>
        <v>Dikirim</v>
      </c>
      <c r="P169" s="3">
        <f>DataPenjualan[[#This Row],[Jumlah Beli]]*DataPenjualan[[#This Row],[Harga Satuan]]</f>
        <v>28000000</v>
      </c>
      <c r="Q169" s="2">
        <f>(DataPenjualan[[#This Row],[Diskon Persen]]/100)*DataPenjualan[[#This Row],[Harga Satuan]]</f>
        <v>2800000</v>
      </c>
      <c r="R169" s="2">
        <f>DataPenjualan[[#This Row],[Pendapatan Kotor]]-DataPenjualan[[#This Row],[Nilai Diskon]]</f>
        <v>25200000</v>
      </c>
    </row>
    <row r="170" spans="1:18" x14ac:dyDescent="0.35">
      <c r="A170" t="s">
        <v>220</v>
      </c>
      <c r="B170" s="1">
        <v>45548.458333333336</v>
      </c>
      <c r="C170" t="str">
        <f>TEXT(DataPenjualan[[#This Row],[Tanggal Transaksi]],"mmmm")</f>
        <v>September</v>
      </c>
      <c r="D170" s="1" t="str">
        <f>TEXT(DataPenjualan[[#This Row],[Tanggal Transaksi]],"m")</f>
        <v>9</v>
      </c>
      <c r="E170" t="s">
        <v>37</v>
      </c>
      <c r="F170" t="s">
        <v>24</v>
      </c>
      <c r="G170" t="s">
        <v>60</v>
      </c>
      <c r="H170" t="s">
        <v>20</v>
      </c>
      <c r="I170" t="s">
        <v>5</v>
      </c>
      <c r="J170">
        <v>1</v>
      </c>
      <c r="K170" s="2">
        <v>1800000</v>
      </c>
      <c r="L170" t="str" cm="1">
        <f t="array" ref="L170">_xlfn.IFS(DataPenjualan[[#This Row],[Harga Satuan]]&lt;5000000,"Terjangkau",AND(DataPenjualan[[#This Row],[Harga Satuan]]&gt;=5000000,DataPenjualan[[#This Row],[Harga Satuan]]&lt;=15000000),"Menengah",DataPenjualan[[#This Row],[Harga Satuan]]&gt;15000000,"Premium")</f>
        <v>Terjangkau</v>
      </c>
      <c r="M170">
        <v>5</v>
      </c>
      <c r="N170" t="s">
        <v>6</v>
      </c>
      <c r="O170" t="str" cm="1">
        <f t="array" ref="O170">_xlfn.IFS(LEFT(DataPenjualan[[#This Row],[Kode Status Pengiriman]],3)="DLV","Terkirim",LEFT(DataPenjualan[[#This Row],[Kode Status Pengiriman]],3)="SHP","Dikirim",LEFT(DataPenjualan[[#This Row],[Kode Status Pengiriman]],3)="RTN","Return",LEFT(DataPenjualan[[#This Row],[Kode Status Pengiriman]],3)="CNL","Dibatalkan")</f>
        <v>Terkirim</v>
      </c>
      <c r="P170" s="3">
        <f>DataPenjualan[[#This Row],[Jumlah Beli]]*DataPenjualan[[#This Row],[Harga Satuan]]</f>
        <v>1800000</v>
      </c>
      <c r="Q170" s="2">
        <f>(DataPenjualan[[#This Row],[Diskon Persen]]/100)*DataPenjualan[[#This Row],[Harga Satuan]]</f>
        <v>90000</v>
      </c>
      <c r="R170" s="2">
        <f>DataPenjualan[[#This Row],[Pendapatan Kotor]]-DataPenjualan[[#This Row],[Nilai Diskon]]</f>
        <v>1710000</v>
      </c>
    </row>
    <row r="171" spans="1:18" x14ac:dyDescent="0.35">
      <c r="A171" t="s">
        <v>221</v>
      </c>
      <c r="B171" s="1">
        <v>45549.770833333336</v>
      </c>
      <c r="C171" t="str">
        <f>TEXT(DataPenjualan[[#This Row],[Tanggal Transaksi]],"mmmm")</f>
        <v>September</v>
      </c>
      <c r="D171" s="1" t="str">
        <f>TEXT(DataPenjualan[[#This Row],[Tanggal Transaksi]],"m")</f>
        <v>9</v>
      </c>
      <c r="E171" t="s">
        <v>41</v>
      </c>
      <c r="F171" t="s">
        <v>3</v>
      </c>
      <c r="G171" t="s">
        <v>63</v>
      </c>
      <c r="H171" t="s">
        <v>4</v>
      </c>
      <c r="I171" t="s">
        <v>10</v>
      </c>
      <c r="J171">
        <v>1</v>
      </c>
      <c r="K171" s="2">
        <v>15000000</v>
      </c>
      <c r="L171" t="str" cm="1">
        <f t="array" ref="L171">_xlfn.IFS(DataPenjualan[[#This Row],[Harga Satuan]]&lt;5000000,"Terjangkau",AND(DataPenjualan[[#This Row],[Harga Satuan]]&gt;=5000000,DataPenjualan[[#This Row],[Harga Satuan]]&lt;=15000000),"Menengah",DataPenjualan[[#This Row],[Harga Satuan]]&gt;15000000,"Premium")</f>
        <v>Menengah</v>
      </c>
      <c r="M171">
        <v>5</v>
      </c>
      <c r="N171" t="s">
        <v>6</v>
      </c>
      <c r="O171" t="str" cm="1">
        <f t="array" ref="O171">_xlfn.IFS(LEFT(DataPenjualan[[#This Row],[Kode Status Pengiriman]],3)="DLV","Terkirim",LEFT(DataPenjualan[[#This Row],[Kode Status Pengiriman]],3)="SHP","Dikirim",LEFT(DataPenjualan[[#This Row],[Kode Status Pengiriman]],3)="RTN","Return",LEFT(DataPenjualan[[#This Row],[Kode Status Pengiriman]],3)="CNL","Dibatalkan")</f>
        <v>Terkirim</v>
      </c>
      <c r="P171" s="3">
        <f>DataPenjualan[[#This Row],[Jumlah Beli]]*DataPenjualan[[#This Row],[Harga Satuan]]</f>
        <v>15000000</v>
      </c>
      <c r="Q171" s="2">
        <f>(DataPenjualan[[#This Row],[Diskon Persen]]/100)*DataPenjualan[[#This Row],[Harga Satuan]]</f>
        <v>750000</v>
      </c>
      <c r="R171" s="2">
        <f>DataPenjualan[[#This Row],[Pendapatan Kotor]]-DataPenjualan[[#This Row],[Nilai Diskon]]</f>
        <v>14250000</v>
      </c>
    </row>
    <row r="172" spans="1:18" x14ac:dyDescent="0.35">
      <c r="A172" t="s">
        <v>222</v>
      </c>
      <c r="B172" s="1">
        <v>45549.541666666664</v>
      </c>
      <c r="C172" t="str">
        <f>TEXT(DataPenjualan[[#This Row],[Tanggal Transaksi]],"mmmm")</f>
        <v>September</v>
      </c>
      <c r="D172" s="1" t="str">
        <f>TEXT(DataPenjualan[[#This Row],[Tanggal Transaksi]],"m")</f>
        <v>9</v>
      </c>
      <c r="E172" t="s">
        <v>45</v>
      </c>
      <c r="F172" t="s">
        <v>13</v>
      </c>
      <c r="G172" t="s">
        <v>66</v>
      </c>
      <c r="H172" t="s">
        <v>9</v>
      </c>
      <c r="I172" t="s">
        <v>15</v>
      </c>
      <c r="J172">
        <v>1</v>
      </c>
      <c r="K172" s="2">
        <v>4000000</v>
      </c>
      <c r="L172" t="str" cm="1">
        <f t="array" ref="L172">_xlfn.IFS(DataPenjualan[[#This Row],[Harga Satuan]]&lt;5000000,"Terjangkau",AND(DataPenjualan[[#This Row],[Harga Satuan]]&gt;=5000000,DataPenjualan[[#This Row],[Harga Satuan]]&lt;=15000000),"Menengah",DataPenjualan[[#This Row],[Harga Satuan]]&gt;15000000,"Premium")</f>
        <v>Terjangkau</v>
      </c>
      <c r="M172">
        <v>0</v>
      </c>
      <c r="N172" t="s">
        <v>6</v>
      </c>
      <c r="O172" t="str" cm="1">
        <f t="array" ref="O172">_xlfn.IFS(LEFT(DataPenjualan[[#This Row],[Kode Status Pengiriman]],3)="DLV","Terkirim",LEFT(DataPenjualan[[#This Row],[Kode Status Pengiriman]],3)="SHP","Dikirim",LEFT(DataPenjualan[[#This Row],[Kode Status Pengiriman]],3)="RTN","Return",LEFT(DataPenjualan[[#This Row],[Kode Status Pengiriman]],3)="CNL","Dibatalkan")</f>
        <v>Terkirim</v>
      </c>
      <c r="P172" s="3">
        <f>DataPenjualan[[#This Row],[Jumlah Beli]]*DataPenjualan[[#This Row],[Harga Satuan]]</f>
        <v>4000000</v>
      </c>
      <c r="Q172" s="2">
        <f>(DataPenjualan[[#This Row],[Diskon Persen]]/100)*DataPenjualan[[#This Row],[Harga Satuan]]</f>
        <v>0</v>
      </c>
      <c r="R172" s="2">
        <f>DataPenjualan[[#This Row],[Pendapatan Kotor]]-DataPenjualan[[#This Row],[Nilai Diskon]]</f>
        <v>4000000</v>
      </c>
    </row>
    <row r="173" spans="1:18" x14ac:dyDescent="0.35">
      <c r="A173" t="s">
        <v>223</v>
      </c>
      <c r="B173" s="1">
        <v>45549.666666666664</v>
      </c>
      <c r="C173" t="str">
        <f>TEXT(DataPenjualan[[#This Row],[Tanggal Transaksi]],"mmmm")</f>
        <v>September</v>
      </c>
      <c r="D173" s="1" t="str">
        <f>TEXT(DataPenjualan[[#This Row],[Tanggal Transaksi]],"m")</f>
        <v>9</v>
      </c>
      <c r="E173" t="s">
        <v>48</v>
      </c>
      <c r="F173" t="s">
        <v>18</v>
      </c>
      <c r="G173" t="s">
        <v>69</v>
      </c>
      <c r="H173" t="s">
        <v>4</v>
      </c>
      <c r="I173" t="s">
        <v>5</v>
      </c>
      <c r="J173">
        <v>1</v>
      </c>
      <c r="K173" s="2">
        <v>29500000</v>
      </c>
      <c r="L173" t="str" cm="1">
        <f t="array" ref="L173">_xlfn.IFS(DataPenjualan[[#This Row],[Harga Satuan]]&lt;5000000,"Terjangkau",AND(DataPenjualan[[#This Row],[Harga Satuan]]&gt;=5000000,DataPenjualan[[#This Row],[Harga Satuan]]&lt;=15000000),"Menengah",DataPenjualan[[#This Row],[Harga Satuan]]&gt;15000000,"Premium")</f>
        <v>Premium</v>
      </c>
      <c r="M173">
        <v>10</v>
      </c>
      <c r="N173" t="s">
        <v>6</v>
      </c>
      <c r="O173" t="str" cm="1">
        <f t="array" ref="O173">_xlfn.IFS(LEFT(DataPenjualan[[#This Row],[Kode Status Pengiriman]],3)="DLV","Terkirim",LEFT(DataPenjualan[[#This Row],[Kode Status Pengiriman]],3)="SHP","Dikirim",LEFT(DataPenjualan[[#This Row],[Kode Status Pengiriman]],3)="RTN","Return",LEFT(DataPenjualan[[#This Row],[Kode Status Pengiriman]],3)="CNL","Dibatalkan")</f>
        <v>Terkirim</v>
      </c>
      <c r="P173" s="3">
        <f>DataPenjualan[[#This Row],[Jumlah Beli]]*DataPenjualan[[#This Row],[Harga Satuan]]</f>
        <v>29500000</v>
      </c>
      <c r="Q173" s="2">
        <f>(DataPenjualan[[#This Row],[Diskon Persen]]/100)*DataPenjualan[[#This Row],[Harga Satuan]]</f>
        <v>2950000</v>
      </c>
      <c r="R173" s="2">
        <f>DataPenjualan[[#This Row],[Pendapatan Kotor]]-DataPenjualan[[#This Row],[Nilai Diskon]]</f>
        <v>26550000</v>
      </c>
    </row>
    <row r="174" spans="1:18" x14ac:dyDescent="0.35">
      <c r="A174" t="s">
        <v>224</v>
      </c>
      <c r="B174" s="1">
        <v>45550.763888888891</v>
      </c>
      <c r="C174" t="str">
        <f>TEXT(DataPenjualan[[#This Row],[Tanggal Transaksi]],"mmmm")</f>
        <v>September</v>
      </c>
      <c r="D174" s="1" t="str">
        <f>TEXT(DataPenjualan[[#This Row],[Tanggal Transaksi]],"m")</f>
        <v>9</v>
      </c>
      <c r="E174" t="s">
        <v>51</v>
      </c>
      <c r="F174" t="s">
        <v>24</v>
      </c>
      <c r="G174" t="s">
        <v>752</v>
      </c>
      <c r="H174" t="s">
        <v>9</v>
      </c>
      <c r="I174" t="s">
        <v>10</v>
      </c>
      <c r="J174">
        <v>1</v>
      </c>
      <c r="K174" s="2">
        <v>500000</v>
      </c>
      <c r="L174" t="str" cm="1">
        <f t="array" ref="L174">_xlfn.IFS(DataPenjualan[[#This Row],[Harga Satuan]]&lt;5000000,"Terjangkau",AND(DataPenjualan[[#This Row],[Harga Satuan]]&gt;=5000000,DataPenjualan[[#This Row],[Harga Satuan]]&lt;=15000000),"Menengah",DataPenjualan[[#This Row],[Harga Satuan]]&gt;15000000,"Premium")</f>
        <v>Terjangkau</v>
      </c>
      <c r="M174">
        <v>5</v>
      </c>
      <c r="N174" t="s">
        <v>49</v>
      </c>
      <c r="O174" t="str" cm="1">
        <f t="array" ref="O174">_xlfn.IFS(LEFT(DataPenjualan[[#This Row],[Kode Status Pengiriman]],3)="DLV","Terkirim",LEFT(DataPenjualan[[#This Row],[Kode Status Pengiriman]],3)="SHP","Dikirim",LEFT(DataPenjualan[[#This Row],[Kode Status Pengiriman]],3)="RTN","Return",LEFT(DataPenjualan[[#This Row],[Kode Status Pengiriman]],3)="CNL","Dibatalkan")</f>
        <v>Dibatalkan</v>
      </c>
      <c r="P174" s="3">
        <f>DataPenjualan[[#This Row],[Jumlah Beli]]*DataPenjualan[[#This Row],[Harga Satuan]]</f>
        <v>500000</v>
      </c>
      <c r="Q174" s="2">
        <f>(DataPenjualan[[#This Row],[Diskon Persen]]/100)*DataPenjualan[[#This Row],[Harga Satuan]]</f>
        <v>25000</v>
      </c>
      <c r="R174" s="2">
        <f>DataPenjualan[[#This Row],[Pendapatan Kotor]]-DataPenjualan[[#This Row],[Nilai Diskon]]</f>
        <v>475000</v>
      </c>
    </row>
    <row r="175" spans="1:18" x14ac:dyDescent="0.35">
      <c r="A175" t="s">
        <v>225</v>
      </c>
      <c r="B175" s="1">
        <v>45550.864583333336</v>
      </c>
      <c r="C175" t="str">
        <f>TEXT(DataPenjualan[[#This Row],[Tanggal Transaksi]],"mmmm")</f>
        <v>September</v>
      </c>
      <c r="D175" s="1" t="str">
        <f>TEXT(DataPenjualan[[#This Row],[Tanggal Transaksi]],"m")</f>
        <v>9</v>
      </c>
      <c r="E175" t="s">
        <v>53</v>
      </c>
      <c r="F175" t="s">
        <v>34</v>
      </c>
      <c r="G175" t="s">
        <v>28</v>
      </c>
      <c r="H175" t="s">
        <v>4</v>
      </c>
      <c r="I175" t="s">
        <v>5</v>
      </c>
      <c r="J175">
        <v>1</v>
      </c>
      <c r="K175" s="2">
        <v>9500000</v>
      </c>
      <c r="L175" t="str" cm="1">
        <f t="array" ref="L175">_xlfn.IFS(DataPenjualan[[#This Row],[Harga Satuan]]&lt;5000000,"Terjangkau",AND(DataPenjualan[[#This Row],[Harga Satuan]]&gt;=5000000,DataPenjualan[[#This Row],[Harga Satuan]]&lt;=15000000),"Menengah",DataPenjualan[[#This Row],[Harga Satuan]]&gt;15000000,"Premium")</f>
        <v>Menengah</v>
      </c>
      <c r="M175">
        <v>5</v>
      </c>
      <c r="N175" t="s">
        <v>6</v>
      </c>
      <c r="O175" t="str" cm="1">
        <f t="array" ref="O175">_xlfn.IFS(LEFT(DataPenjualan[[#This Row],[Kode Status Pengiriman]],3)="DLV","Terkirim",LEFT(DataPenjualan[[#This Row],[Kode Status Pengiriman]],3)="SHP","Dikirim",LEFT(DataPenjualan[[#This Row],[Kode Status Pengiriman]],3)="RTN","Return",LEFT(DataPenjualan[[#This Row],[Kode Status Pengiriman]],3)="CNL","Dibatalkan")</f>
        <v>Terkirim</v>
      </c>
      <c r="P175" s="3">
        <f>DataPenjualan[[#This Row],[Jumlah Beli]]*DataPenjualan[[#This Row],[Harga Satuan]]</f>
        <v>9500000</v>
      </c>
      <c r="Q175" s="2">
        <f>(DataPenjualan[[#This Row],[Diskon Persen]]/100)*DataPenjualan[[#This Row],[Harga Satuan]]</f>
        <v>475000</v>
      </c>
      <c r="R175" s="2">
        <f>DataPenjualan[[#This Row],[Pendapatan Kotor]]-DataPenjualan[[#This Row],[Nilai Diskon]]</f>
        <v>9025000</v>
      </c>
    </row>
    <row r="176" spans="1:18" x14ac:dyDescent="0.35">
      <c r="A176" t="s">
        <v>226</v>
      </c>
      <c r="B176" s="1">
        <v>45550.604166666664</v>
      </c>
      <c r="C176" t="str">
        <f>TEXT(DataPenjualan[[#This Row],[Tanggal Transaksi]],"mmmm")</f>
        <v>September</v>
      </c>
      <c r="D176" s="1" t="str">
        <f>TEXT(DataPenjualan[[#This Row],[Tanggal Transaksi]],"m")</f>
        <v>9</v>
      </c>
      <c r="E176" t="s">
        <v>55</v>
      </c>
      <c r="F176" t="s">
        <v>3</v>
      </c>
      <c r="G176" t="s">
        <v>14</v>
      </c>
      <c r="H176" t="s">
        <v>4</v>
      </c>
      <c r="I176" t="s">
        <v>15</v>
      </c>
      <c r="J176">
        <v>1</v>
      </c>
      <c r="K176" s="2">
        <v>12000000</v>
      </c>
      <c r="L176" t="str" cm="1">
        <f t="array" ref="L176">_xlfn.IFS(DataPenjualan[[#This Row],[Harga Satuan]]&lt;5000000,"Terjangkau",AND(DataPenjualan[[#This Row],[Harga Satuan]]&gt;=5000000,DataPenjualan[[#This Row],[Harga Satuan]]&lt;=15000000),"Menengah",DataPenjualan[[#This Row],[Harga Satuan]]&gt;15000000,"Premium")</f>
        <v>Menengah</v>
      </c>
      <c r="M176">
        <v>0</v>
      </c>
      <c r="N176" t="s">
        <v>6</v>
      </c>
      <c r="O176" t="str" cm="1">
        <f t="array" ref="O176">_xlfn.IFS(LEFT(DataPenjualan[[#This Row],[Kode Status Pengiriman]],3)="DLV","Terkirim",LEFT(DataPenjualan[[#This Row],[Kode Status Pengiriman]],3)="SHP","Dikirim",LEFT(DataPenjualan[[#This Row],[Kode Status Pengiriman]],3)="RTN","Return",LEFT(DataPenjualan[[#This Row],[Kode Status Pengiriman]],3)="CNL","Dibatalkan")</f>
        <v>Terkirim</v>
      </c>
      <c r="P176" s="3">
        <f>DataPenjualan[[#This Row],[Jumlah Beli]]*DataPenjualan[[#This Row],[Harga Satuan]]</f>
        <v>12000000</v>
      </c>
      <c r="Q176" s="2">
        <f>(DataPenjualan[[#This Row],[Diskon Persen]]/100)*DataPenjualan[[#This Row],[Harga Satuan]]</f>
        <v>0</v>
      </c>
      <c r="R176" s="2">
        <f>DataPenjualan[[#This Row],[Pendapatan Kotor]]-DataPenjualan[[#This Row],[Nilai Diskon]]</f>
        <v>12000000</v>
      </c>
    </row>
    <row r="177" spans="1:18" x14ac:dyDescent="0.35">
      <c r="A177" t="s">
        <v>227</v>
      </c>
      <c r="B177" s="1">
        <v>45551.493055555555</v>
      </c>
      <c r="C177" t="str">
        <f>TEXT(DataPenjualan[[#This Row],[Tanggal Transaksi]],"mmmm")</f>
        <v>September</v>
      </c>
      <c r="D177" s="1" t="str">
        <f>TEXT(DataPenjualan[[#This Row],[Tanggal Transaksi]],"m")</f>
        <v>9</v>
      </c>
      <c r="E177" t="s">
        <v>59</v>
      </c>
      <c r="F177" t="s">
        <v>18</v>
      </c>
      <c r="G177" t="s">
        <v>19</v>
      </c>
      <c r="H177" t="s">
        <v>20</v>
      </c>
      <c r="I177" t="s">
        <v>10</v>
      </c>
      <c r="J177">
        <v>1</v>
      </c>
      <c r="K177" s="2">
        <v>35000000</v>
      </c>
      <c r="L177" t="str" cm="1">
        <f t="array" ref="L177">_xlfn.IFS(DataPenjualan[[#This Row],[Harga Satuan]]&lt;5000000,"Terjangkau",AND(DataPenjualan[[#This Row],[Harga Satuan]]&gt;=5000000,DataPenjualan[[#This Row],[Harga Satuan]]&lt;=15000000),"Menengah",DataPenjualan[[#This Row],[Harga Satuan]]&gt;15000000,"Premium")</f>
        <v>Premium</v>
      </c>
      <c r="M177">
        <v>10</v>
      </c>
      <c r="N177" t="s">
        <v>21</v>
      </c>
      <c r="O177" t="str" cm="1">
        <f t="array" ref="O177">_xlfn.IFS(LEFT(DataPenjualan[[#This Row],[Kode Status Pengiriman]],3)="DLV","Terkirim",LEFT(DataPenjualan[[#This Row],[Kode Status Pengiriman]],3)="SHP","Dikirim",LEFT(DataPenjualan[[#This Row],[Kode Status Pengiriman]],3)="RTN","Return",LEFT(DataPenjualan[[#This Row],[Kode Status Pengiriman]],3)="CNL","Dibatalkan")</f>
        <v>Dikirim</v>
      </c>
      <c r="P177" s="3">
        <f>DataPenjualan[[#This Row],[Jumlah Beli]]*DataPenjualan[[#This Row],[Harga Satuan]]</f>
        <v>35000000</v>
      </c>
      <c r="Q177" s="2">
        <f>(DataPenjualan[[#This Row],[Diskon Persen]]/100)*DataPenjualan[[#This Row],[Harga Satuan]]</f>
        <v>3500000</v>
      </c>
      <c r="R177" s="2">
        <f>DataPenjualan[[#This Row],[Pendapatan Kotor]]-DataPenjualan[[#This Row],[Nilai Diskon]]</f>
        <v>31500000</v>
      </c>
    </row>
    <row r="178" spans="1:18" x14ac:dyDescent="0.35">
      <c r="A178" t="s">
        <v>228</v>
      </c>
      <c r="B178" s="1">
        <v>45551.385416666664</v>
      </c>
      <c r="C178" t="str">
        <f>TEXT(DataPenjualan[[#This Row],[Tanggal Transaksi]],"mmmm")</f>
        <v>September</v>
      </c>
      <c r="D178" s="1" t="str">
        <f>TEXT(DataPenjualan[[#This Row],[Tanggal Transaksi]],"m")</f>
        <v>9</v>
      </c>
      <c r="E178" t="s">
        <v>62</v>
      </c>
      <c r="F178" t="s">
        <v>13</v>
      </c>
      <c r="G178" t="s">
        <v>753</v>
      </c>
      <c r="H178" t="s">
        <v>25</v>
      </c>
      <c r="I178" t="s">
        <v>5</v>
      </c>
      <c r="J178">
        <v>1</v>
      </c>
      <c r="K178" s="2">
        <v>6200000</v>
      </c>
      <c r="L178" t="str" cm="1">
        <f t="array" ref="L178">_xlfn.IFS(DataPenjualan[[#This Row],[Harga Satuan]]&lt;5000000,"Terjangkau",AND(DataPenjualan[[#This Row],[Harga Satuan]]&gt;=5000000,DataPenjualan[[#This Row],[Harga Satuan]]&lt;=15000000),"Menengah",DataPenjualan[[#This Row],[Harga Satuan]]&gt;15000000,"Premium")</f>
        <v>Menengah</v>
      </c>
      <c r="M178">
        <v>5</v>
      </c>
      <c r="N178" t="s">
        <v>6</v>
      </c>
      <c r="O178" t="str" cm="1">
        <f t="array" ref="O178">_xlfn.IFS(LEFT(DataPenjualan[[#This Row],[Kode Status Pengiriman]],3)="DLV","Terkirim",LEFT(DataPenjualan[[#This Row],[Kode Status Pengiriman]],3)="SHP","Dikirim",LEFT(DataPenjualan[[#This Row],[Kode Status Pengiriman]],3)="RTN","Return",LEFT(DataPenjualan[[#This Row],[Kode Status Pengiriman]],3)="CNL","Dibatalkan")</f>
        <v>Terkirim</v>
      </c>
      <c r="P178" s="3">
        <f>DataPenjualan[[#This Row],[Jumlah Beli]]*DataPenjualan[[#This Row],[Harga Satuan]]</f>
        <v>6200000</v>
      </c>
      <c r="Q178" s="2">
        <f>(DataPenjualan[[#This Row],[Diskon Persen]]/100)*DataPenjualan[[#This Row],[Harga Satuan]]</f>
        <v>310000</v>
      </c>
      <c r="R178" s="2">
        <f>DataPenjualan[[#This Row],[Pendapatan Kotor]]-DataPenjualan[[#This Row],[Nilai Diskon]]</f>
        <v>5890000</v>
      </c>
    </row>
    <row r="179" spans="1:18" x14ac:dyDescent="0.35">
      <c r="A179" t="s">
        <v>229</v>
      </c>
      <c r="B179" s="1">
        <v>45551.4375</v>
      </c>
      <c r="C179" t="str">
        <f>TEXT(DataPenjualan[[#This Row],[Tanggal Transaksi]],"mmmm")</f>
        <v>September</v>
      </c>
      <c r="D179" s="1" t="str">
        <f>TEXT(DataPenjualan[[#This Row],[Tanggal Transaksi]],"m")</f>
        <v>9</v>
      </c>
      <c r="E179" t="s">
        <v>65</v>
      </c>
      <c r="F179" t="s">
        <v>18</v>
      </c>
      <c r="G179" t="s">
        <v>31</v>
      </c>
      <c r="H179" t="s">
        <v>9</v>
      </c>
      <c r="I179" t="s">
        <v>10</v>
      </c>
      <c r="J179">
        <v>1</v>
      </c>
      <c r="K179" s="2">
        <v>26000000</v>
      </c>
      <c r="L179" t="str" cm="1">
        <f t="array" ref="L179">_xlfn.IFS(DataPenjualan[[#This Row],[Harga Satuan]]&lt;5000000,"Terjangkau",AND(DataPenjualan[[#This Row],[Harga Satuan]]&gt;=5000000,DataPenjualan[[#This Row],[Harga Satuan]]&lt;=15000000),"Menengah",DataPenjualan[[#This Row],[Harga Satuan]]&gt;15000000,"Premium")</f>
        <v>Premium</v>
      </c>
      <c r="M179">
        <v>5</v>
      </c>
      <c r="N179" t="s">
        <v>6</v>
      </c>
      <c r="O179" t="str" cm="1">
        <f t="array" ref="O179">_xlfn.IFS(LEFT(DataPenjualan[[#This Row],[Kode Status Pengiriman]],3)="DLV","Terkirim",LEFT(DataPenjualan[[#This Row],[Kode Status Pengiriman]],3)="SHP","Dikirim",LEFT(DataPenjualan[[#This Row],[Kode Status Pengiriman]],3)="RTN","Return",LEFT(DataPenjualan[[#This Row],[Kode Status Pengiriman]],3)="CNL","Dibatalkan")</f>
        <v>Terkirim</v>
      </c>
      <c r="P179" s="3">
        <f>DataPenjualan[[#This Row],[Jumlah Beli]]*DataPenjualan[[#This Row],[Harga Satuan]]</f>
        <v>26000000</v>
      </c>
      <c r="Q179" s="2">
        <f>(DataPenjualan[[#This Row],[Diskon Persen]]/100)*DataPenjualan[[#This Row],[Harga Satuan]]</f>
        <v>1300000</v>
      </c>
      <c r="R179" s="2">
        <f>DataPenjualan[[#This Row],[Pendapatan Kotor]]-DataPenjualan[[#This Row],[Nilai Diskon]]</f>
        <v>24700000</v>
      </c>
    </row>
    <row r="180" spans="1:18" x14ac:dyDescent="0.35">
      <c r="A180" t="s">
        <v>230</v>
      </c>
      <c r="B180" s="1">
        <v>45552.708333333336</v>
      </c>
      <c r="C180" t="str">
        <f>TEXT(DataPenjualan[[#This Row],[Tanggal Transaksi]],"mmmm")</f>
        <v>September</v>
      </c>
      <c r="D180" s="1" t="str">
        <f>TEXT(DataPenjualan[[#This Row],[Tanggal Transaksi]],"m")</f>
        <v>9</v>
      </c>
      <c r="E180" t="s">
        <v>68</v>
      </c>
      <c r="F180" t="s">
        <v>24</v>
      </c>
      <c r="G180" t="s">
        <v>35</v>
      </c>
      <c r="H180" t="s">
        <v>20</v>
      </c>
      <c r="I180" t="s">
        <v>15</v>
      </c>
      <c r="J180">
        <v>1</v>
      </c>
      <c r="K180" s="2">
        <v>5000000</v>
      </c>
      <c r="L180" t="str" cm="1">
        <f t="array" ref="L180">_xlfn.IFS(DataPenjualan[[#This Row],[Harga Satuan]]&lt;5000000,"Terjangkau",AND(DataPenjualan[[#This Row],[Harga Satuan]]&gt;=5000000,DataPenjualan[[#This Row],[Harga Satuan]]&lt;=15000000),"Menengah",DataPenjualan[[#This Row],[Harga Satuan]]&gt;15000000,"Premium")</f>
        <v>Menengah</v>
      </c>
      <c r="M180">
        <v>0</v>
      </c>
      <c r="N180" t="s">
        <v>39</v>
      </c>
      <c r="O180" t="str" cm="1">
        <f t="array" ref="O180">_xlfn.IFS(LEFT(DataPenjualan[[#This Row],[Kode Status Pengiriman]],3)="DLV","Terkirim",LEFT(DataPenjualan[[#This Row],[Kode Status Pengiriman]],3)="SHP","Dikirim",LEFT(DataPenjualan[[#This Row],[Kode Status Pengiriman]],3)="RTN","Return",LEFT(DataPenjualan[[#This Row],[Kode Status Pengiriman]],3)="CNL","Dibatalkan")</f>
        <v>Return</v>
      </c>
      <c r="P180" s="3">
        <f>DataPenjualan[[#This Row],[Jumlah Beli]]*DataPenjualan[[#This Row],[Harga Satuan]]</f>
        <v>5000000</v>
      </c>
      <c r="Q180" s="2">
        <f>(DataPenjualan[[#This Row],[Diskon Persen]]/100)*DataPenjualan[[#This Row],[Harga Satuan]]</f>
        <v>0</v>
      </c>
      <c r="R180" s="2">
        <f>DataPenjualan[[#This Row],[Pendapatan Kotor]]-DataPenjualan[[#This Row],[Nilai Diskon]]</f>
        <v>5000000</v>
      </c>
    </row>
    <row r="181" spans="1:18" x14ac:dyDescent="0.35">
      <c r="A181" t="s">
        <v>231</v>
      </c>
      <c r="B181" s="1">
        <v>45552.819444444445</v>
      </c>
      <c r="C181" t="str">
        <f>TEXT(DataPenjualan[[#This Row],[Tanggal Transaksi]],"mmmm")</f>
        <v>September</v>
      </c>
      <c r="D181" s="1" t="str">
        <f>TEXT(DataPenjualan[[#This Row],[Tanggal Transaksi]],"m")</f>
        <v>9</v>
      </c>
      <c r="E181" t="s">
        <v>71</v>
      </c>
      <c r="F181" t="s">
        <v>18</v>
      </c>
      <c r="G181" t="s">
        <v>28</v>
      </c>
      <c r="H181" t="s">
        <v>4</v>
      </c>
      <c r="I181" t="s">
        <v>5</v>
      </c>
      <c r="J181">
        <v>1</v>
      </c>
      <c r="K181" s="2">
        <v>42000000</v>
      </c>
      <c r="L181" t="str" cm="1">
        <f t="array" ref="L181">_xlfn.IFS(DataPenjualan[[#This Row],[Harga Satuan]]&lt;5000000,"Terjangkau",AND(DataPenjualan[[#This Row],[Harga Satuan]]&gt;=5000000,DataPenjualan[[#This Row],[Harga Satuan]]&lt;=15000000),"Menengah",DataPenjualan[[#This Row],[Harga Satuan]]&gt;15000000,"Premium")</f>
        <v>Premium</v>
      </c>
      <c r="M181">
        <v>10</v>
      </c>
      <c r="N181" t="s">
        <v>21</v>
      </c>
      <c r="O181" t="str" cm="1">
        <f t="array" ref="O181">_xlfn.IFS(LEFT(DataPenjualan[[#This Row],[Kode Status Pengiriman]],3)="DLV","Terkirim",LEFT(DataPenjualan[[#This Row],[Kode Status Pengiriman]],3)="SHP","Dikirim",LEFT(DataPenjualan[[#This Row],[Kode Status Pengiriman]],3)="RTN","Return",LEFT(DataPenjualan[[#This Row],[Kode Status Pengiriman]],3)="CNL","Dibatalkan")</f>
        <v>Dikirim</v>
      </c>
      <c r="P181" s="3">
        <f>DataPenjualan[[#This Row],[Jumlah Beli]]*DataPenjualan[[#This Row],[Harga Satuan]]</f>
        <v>42000000</v>
      </c>
      <c r="Q181" s="2">
        <f>(DataPenjualan[[#This Row],[Diskon Persen]]/100)*DataPenjualan[[#This Row],[Harga Satuan]]</f>
        <v>4200000</v>
      </c>
      <c r="R181" s="2">
        <f>DataPenjualan[[#This Row],[Pendapatan Kotor]]-DataPenjualan[[#This Row],[Nilai Diskon]]</f>
        <v>37800000</v>
      </c>
    </row>
    <row r="182" spans="1:18" x14ac:dyDescent="0.35">
      <c r="A182" t="s">
        <v>232</v>
      </c>
      <c r="B182" s="1">
        <v>45590.375</v>
      </c>
      <c r="C182" t="str">
        <f>TEXT(DataPenjualan[[#This Row],[Tanggal Transaksi]],"mmmm")</f>
        <v>October</v>
      </c>
      <c r="D182" s="1" t="str">
        <f>TEXT(DataPenjualan[[#This Row],[Tanggal Transaksi]],"m")</f>
        <v>10</v>
      </c>
      <c r="E182" t="s">
        <v>2</v>
      </c>
      <c r="F182" t="s">
        <v>3</v>
      </c>
      <c r="G182" t="s">
        <v>38</v>
      </c>
      <c r="H182" t="s">
        <v>4</v>
      </c>
      <c r="I182" t="s">
        <v>5</v>
      </c>
      <c r="J182">
        <v>1</v>
      </c>
      <c r="K182" s="2">
        <v>21000000</v>
      </c>
      <c r="L182" t="str" cm="1">
        <f t="array" ref="L182">_xlfn.IFS(DataPenjualan[[#This Row],[Harga Satuan]]&lt;5000000,"Terjangkau",AND(DataPenjualan[[#This Row],[Harga Satuan]]&gt;=5000000,DataPenjualan[[#This Row],[Harga Satuan]]&lt;=15000000),"Menengah",DataPenjualan[[#This Row],[Harga Satuan]]&gt;15000000,"Premium")</f>
        <v>Premium</v>
      </c>
      <c r="M182">
        <v>15</v>
      </c>
      <c r="N182" t="s">
        <v>6</v>
      </c>
      <c r="O182" t="str" cm="1">
        <f t="array" ref="O182">_xlfn.IFS(LEFT(DataPenjualan[[#This Row],[Kode Status Pengiriman]],3)="DLV","Terkirim",LEFT(DataPenjualan[[#This Row],[Kode Status Pengiriman]],3)="SHP","Dikirim",LEFT(DataPenjualan[[#This Row],[Kode Status Pengiriman]],3)="RTN","Return",LEFT(DataPenjualan[[#This Row],[Kode Status Pengiriman]],3)="CNL","Dibatalkan")</f>
        <v>Terkirim</v>
      </c>
      <c r="P182" s="3">
        <f>DataPenjualan[[#This Row],[Jumlah Beli]]*DataPenjualan[[#This Row],[Harga Satuan]]</f>
        <v>21000000</v>
      </c>
      <c r="Q182" s="2">
        <f>(DataPenjualan[[#This Row],[Diskon Persen]]/100)*DataPenjualan[[#This Row],[Harga Satuan]]</f>
        <v>3150000</v>
      </c>
      <c r="R182" s="2">
        <f>DataPenjualan[[#This Row],[Pendapatan Kotor]]-DataPenjualan[[#This Row],[Nilai Diskon]]</f>
        <v>17850000</v>
      </c>
    </row>
    <row r="183" spans="1:18" x14ac:dyDescent="0.35">
      <c r="A183" t="s">
        <v>233</v>
      </c>
      <c r="B183" s="1">
        <v>45590.666666666664</v>
      </c>
      <c r="C183" t="str">
        <f>TEXT(DataPenjualan[[#This Row],[Tanggal Transaksi]],"mmmm")</f>
        <v>October</v>
      </c>
      <c r="D183" s="1" t="str">
        <f>TEXT(DataPenjualan[[#This Row],[Tanggal Transaksi]],"m")</f>
        <v>10</v>
      </c>
      <c r="E183" t="s">
        <v>8</v>
      </c>
      <c r="F183" t="s">
        <v>3</v>
      </c>
      <c r="G183" t="s">
        <v>42</v>
      </c>
      <c r="H183" t="s">
        <v>43</v>
      </c>
      <c r="I183" t="s">
        <v>10</v>
      </c>
      <c r="J183">
        <v>1</v>
      </c>
      <c r="K183" s="2">
        <v>18500000</v>
      </c>
      <c r="L183" t="str" cm="1">
        <f t="array" ref="L183">_xlfn.IFS(DataPenjualan[[#This Row],[Harga Satuan]]&lt;5000000,"Terjangkau",AND(DataPenjualan[[#This Row],[Harga Satuan]]&gt;=5000000,DataPenjualan[[#This Row],[Harga Satuan]]&lt;=15000000),"Menengah",DataPenjualan[[#This Row],[Harga Satuan]]&gt;15000000,"Premium")</f>
        <v>Premium</v>
      </c>
      <c r="M183">
        <v>15</v>
      </c>
      <c r="N183" t="s">
        <v>6</v>
      </c>
      <c r="O183" t="str" cm="1">
        <f t="array" ref="O183">_xlfn.IFS(LEFT(DataPenjualan[[#This Row],[Kode Status Pengiriman]],3)="DLV","Terkirim",LEFT(DataPenjualan[[#This Row],[Kode Status Pengiriman]],3)="SHP","Dikirim",LEFT(DataPenjualan[[#This Row],[Kode Status Pengiriman]],3)="RTN","Return",LEFT(DataPenjualan[[#This Row],[Kode Status Pengiriman]],3)="CNL","Dibatalkan")</f>
        <v>Terkirim</v>
      </c>
      <c r="P183" s="3">
        <f>DataPenjualan[[#This Row],[Jumlah Beli]]*DataPenjualan[[#This Row],[Harga Satuan]]</f>
        <v>18500000</v>
      </c>
      <c r="Q183" s="2">
        <f>(DataPenjualan[[#This Row],[Diskon Persen]]/100)*DataPenjualan[[#This Row],[Harga Satuan]]</f>
        <v>2775000</v>
      </c>
      <c r="R183" s="2">
        <f>DataPenjualan[[#This Row],[Pendapatan Kotor]]-DataPenjualan[[#This Row],[Nilai Diskon]]</f>
        <v>15725000</v>
      </c>
    </row>
    <row r="184" spans="1:18" x14ac:dyDescent="0.35">
      <c r="A184" t="s">
        <v>234</v>
      </c>
      <c r="B184" s="1">
        <v>45590.854166666664</v>
      </c>
      <c r="C184" t="str">
        <f>TEXT(DataPenjualan[[#This Row],[Tanggal Transaksi]],"mmmm")</f>
        <v>October</v>
      </c>
      <c r="D184" s="1" t="str">
        <f>TEXT(DataPenjualan[[#This Row],[Tanggal Transaksi]],"m")</f>
        <v>10</v>
      </c>
      <c r="E184" t="s">
        <v>12</v>
      </c>
      <c r="F184" t="s">
        <v>13</v>
      </c>
      <c r="G184" t="s">
        <v>46</v>
      </c>
      <c r="H184" t="s">
        <v>4</v>
      </c>
      <c r="I184" t="s">
        <v>15</v>
      </c>
      <c r="J184">
        <v>2</v>
      </c>
      <c r="K184" s="2">
        <v>5500000</v>
      </c>
      <c r="L184" t="str" cm="1">
        <f t="array" ref="L184">_xlfn.IFS(DataPenjualan[[#This Row],[Harga Satuan]]&lt;5000000,"Terjangkau",AND(DataPenjualan[[#This Row],[Harga Satuan]]&gt;=5000000,DataPenjualan[[#This Row],[Harga Satuan]]&lt;=15000000),"Menengah",DataPenjualan[[#This Row],[Harga Satuan]]&gt;15000000,"Premium")</f>
        <v>Menengah</v>
      </c>
      <c r="M184">
        <v>0</v>
      </c>
      <c r="N184" t="s">
        <v>6</v>
      </c>
      <c r="O184" t="str" cm="1">
        <f t="array" ref="O184">_xlfn.IFS(LEFT(DataPenjualan[[#This Row],[Kode Status Pengiriman]],3)="DLV","Terkirim",LEFT(DataPenjualan[[#This Row],[Kode Status Pengiriman]],3)="SHP","Dikirim",LEFT(DataPenjualan[[#This Row],[Kode Status Pengiriman]],3)="RTN","Return",LEFT(DataPenjualan[[#This Row],[Kode Status Pengiriman]],3)="CNL","Dibatalkan")</f>
        <v>Terkirim</v>
      </c>
      <c r="P184" s="3">
        <f>DataPenjualan[[#This Row],[Jumlah Beli]]*DataPenjualan[[#This Row],[Harga Satuan]]</f>
        <v>11000000</v>
      </c>
      <c r="Q184" s="2">
        <f>(DataPenjualan[[#This Row],[Diskon Persen]]/100)*DataPenjualan[[#This Row],[Harga Satuan]]</f>
        <v>0</v>
      </c>
      <c r="R184" s="2">
        <f>DataPenjualan[[#This Row],[Pendapatan Kotor]]-DataPenjualan[[#This Row],[Nilai Diskon]]</f>
        <v>11000000</v>
      </c>
    </row>
    <row r="185" spans="1:18" x14ac:dyDescent="0.35">
      <c r="A185" t="s">
        <v>235</v>
      </c>
      <c r="B185" s="1">
        <v>45591.416666666664</v>
      </c>
      <c r="C185" t="str">
        <f>TEXT(DataPenjualan[[#This Row],[Tanggal Transaksi]],"mmmm")</f>
        <v>October</v>
      </c>
      <c r="D185" s="1" t="str">
        <f>TEXT(DataPenjualan[[#This Row],[Tanggal Transaksi]],"m")</f>
        <v>10</v>
      </c>
      <c r="E185" t="s">
        <v>17</v>
      </c>
      <c r="F185" t="s">
        <v>18</v>
      </c>
      <c r="G185" t="s">
        <v>56</v>
      </c>
      <c r="H185" t="s">
        <v>57</v>
      </c>
      <c r="I185" t="s">
        <v>5</v>
      </c>
      <c r="J185">
        <v>1</v>
      </c>
      <c r="K185" s="2">
        <v>32000000</v>
      </c>
      <c r="L185" t="str" cm="1">
        <f t="array" ref="L185">_xlfn.IFS(DataPenjualan[[#This Row],[Harga Satuan]]&lt;5000000,"Terjangkau",AND(DataPenjualan[[#This Row],[Harga Satuan]]&gt;=5000000,DataPenjualan[[#This Row],[Harga Satuan]]&lt;=15000000),"Menengah",DataPenjualan[[#This Row],[Harga Satuan]]&gt;15000000,"Premium")</f>
        <v>Premium</v>
      </c>
      <c r="M185">
        <v>20</v>
      </c>
      <c r="N185" t="s">
        <v>21</v>
      </c>
      <c r="O185" t="str" cm="1">
        <f t="array" ref="O185">_xlfn.IFS(LEFT(DataPenjualan[[#This Row],[Kode Status Pengiriman]],3)="DLV","Terkirim",LEFT(DataPenjualan[[#This Row],[Kode Status Pengiriman]],3)="SHP","Dikirim",LEFT(DataPenjualan[[#This Row],[Kode Status Pengiriman]],3)="RTN","Return",LEFT(DataPenjualan[[#This Row],[Kode Status Pengiriman]],3)="CNL","Dibatalkan")</f>
        <v>Dikirim</v>
      </c>
      <c r="P185" s="3">
        <f>DataPenjualan[[#This Row],[Jumlah Beli]]*DataPenjualan[[#This Row],[Harga Satuan]]</f>
        <v>32000000</v>
      </c>
      <c r="Q185" s="2">
        <f>(DataPenjualan[[#This Row],[Diskon Persen]]/100)*DataPenjualan[[#This Row],[Harga Satuan]]</f>
        <v>6400000</v>
      </c>
      <c r="R185" s="2">
        <f>DataPenjualan[[#This Row],[Pendapatan Kotor]]-DataPenjualan[[#This Row],[Nilai Diskon]]</f>
        <v>25600000</v>
      </c>
    </row>
    <row r="186" spans="1:18" x14ac:dyDescent="0.35">
      <c r="A186" t="s">
        <v>236</v>
      </c>
      <c r="B186" s="1">
        <v>45591.53125</v>
      </c>
      <c r="C186" t="str">
        <f>TEXT(DataPenjualan[[#This Row],[Tanggal Transaksi]],"mmmm")</f>
        <v>October</v>
      </c>
      <c r="D186" s="1" t="str">
        <f>TEXT(DataPenjualan[[#This Row],[Tanggal Transaksi]],"m")</f>
        <v>10</v>
      </c>
      <c r="E186" t="s">
        <v>23</v>
      </c>
      <c r="F186" t="s">
        <v>24</v>
      </c>
      <c r="G186" t="s">
        <v>60</v>
      </c>
      <c r="H186" t="s">
        <v>20</v>
      </c>
      <c r="I186" t="s">
        <v>10</v>
      </c>
      <c r="J186">
        <v>1</v>
      </c>
      <c r="K186" s="2">
        <v>7500000</v>
      </c>
      <c r="L186" t="str" cm="1">
        <f t="array" ref="L186">_xlfn.IFS(DataPenjualan[[#This Row],[Harga Satuan]]&lt;5000000,"Terjangkau",AND(DataPenjualan[[#This Row],[Harga Satuan]]&gt;=5000000,DataPenjualan[[#This Row],[Harga Satuan]]&lt;=15000000),"Menengah",DataPenjualan[[#This Row],[Harga Satuan]]&gt;15000000,"Premium")</f>
        <v>Menengah</v>
      </c>
      <c r="M186">
        <v>10</v>
      </c>
      <c r="N186" t="s">
        <v>6</v>
      </c>
      <c r="O186" t="str" cm="1">
        <f t="array" ref="O186">_xlfn.IFS(LEFT(DataPenjualan[[#This Row],[Kode Status Pengiriman]],3)="DLV","Terkirim",LEFT(DataPenjualan[[#This Row],[Kode Status Pengiriman]],3)="SHP","Dikirim",LEFT(DataPenjualan[[#This Row],[Kode Status Pengiriman]],3)="RTN","Return",LEFT(DataPenjualan[[#This Row],[Kode Status Pengiriman]],3)="CNL","Dibatalkan")</f>
        <v>Terkirim</v>
      </c>
      <c r="P186" s="3">
        <f>DataPenjualan[[#This Row],[Jumlah Beli]]*DataPenjualan[[#This Row],[Harga Satuan]]</f>
        <v>7500000</v>
      </c>
      <c r="Q186" s="2">
        <f>(DataPenjualan[[#This Row],[Diskon Persen]]/100)*DataPenjualan[[#This Row],[Harga Satuan]]</f>
        <v>750000</v>
      </c>
      <c r="R186" s="2">
        <f>DataPenjualan[[#This Row],[Pendapatan Kotor]]-DataPenjualan[[#This Row],[Nilai Diskon]]</f>
        <v>6750000</v>
      </c>
    </row>
    <row r="187" spans="1:18" x14ac:dyDescent="0.35">
      <c r="A187" t="s">
        <v>237</v>
      </c>
      <c r="B187" s="1">
        <v>45591.729166666664</v>
      </c>
      <c r="C187" t="str">
        <f>TEXT(DataPenjualan[[#This Row],[Tanggal Transaksi]],"mmmm")</f>
        <v>October</v>
      </c>
      <c r="D187" s="1" t="str">
        <f>TEXT(DataPenjualan[[#This Row],[Tanggal Transaksi]],"m")</f>
        <v>10</v>
      </c>
      <c r="E187" t="s">
        <v>27</v>
      </c>
      <c r="F187" t="s">
        <v>18</v>
      </c>
      <c r="G187" t="s">
        <v>63</v>
      </c>
      <c r="H187" t="s">
        <v>4</v>
      </c>
      <c r="I187" t="s">
        <v>5</v>
      </c>
      <c r="J187">
        <v>1</v>
      </c>
      <c r="K187" s="2">
        <v>23000000</v>
      </c>
      <c r="L187" t="str" cm="1">
        <f t="array" ref="L187">_xlfn.IFS(DataPenjualan[[#This Row],[Harga Satuan]]&lt;5000000,"Terjangkau",AND(DataPenjualan[[#This Row],[Harga Satuan]]&gt;=5000000,DataPenjualan[[#This Row],[Harga Satuan]]&lt;=15000000),"Menengah",DataPenjualan[[#This Row],[Harga Satuan]]&gt;15000000,"Premium")</f>
        <v>Premium</v>
      </c>
      <c r="M187">
        <v>15</v>
      </c>
      <c r="N187" t="s">
        <v>6</v>
      </c>
      <c r="O187" t="str" cm="1">
        <f t="array" ref="O187">_xlfn.IFS(LEFT(DataPenjualan[[#This Row],[Kode Status Pengiriman]],3)="DLV","Terkirim",LEFT(DataPenjualan[[#This Row],[Kode Status Pengiriman]],3)="SHP","Dikirim",LEFT(DataPenjualan[[#This Row],[Kode Status Pengiriman]],3)="RTN","Return",LEFT(DataPenjualan[[#This Row],[Kode Status Pengiriman]],3)="CNL","Dibatalkan")</f>
        <v>Terkirim</v>
      </c>
      <c r="P187" s="3">
        <f>DataPenjualan[[#This Row],[Jumlah Beli]]*DataPenjualan[[#This Row],[Harga Satuan]]</f>
        <v>23000000</v>
      </c>
      <c r="Q187" s="2">
        <f>(DataPenjualan[[#This Row],[Diskon Persen]]/100)*DataPenjualan[[#This Row],[Harga Satuan]]</f>
        <v>3450000</v>
      </c>
      <c r="R187" s="2">
        <f>DataPenjualan[[#This Row],[Pendapatan Kotor]]-DataPenjualan[[#This Row],[Nilai Diskon]]</f>
        <v>19550000</v>
      </c>
    </row>
    <row r="188" spans="1:18" x14ac:dyDescent="0.35">
      <c r="A188" t="s">
        <v>238</v>
      </c>
      <c r="B188" s="1">
        <v>45592.916666666664</v>
      </c>
      <c r="C188" t="str">
        <f>TEXT(DataPenjualan[[#This Row],[Tanggal Transaksi]],"mmmm")</f>
        <v>October</v>
      </c>
      <c r="D188" s="1" t="str">
        <f>TEXT(DataPenjualan[[#This Row],[Tanggal Transaksi]],"m")</f>
        <v>10</v>
      </c>
      <c r="E188" t="s">
        <v>30</v>
      </c>
      <c r="F188" t="s">
        <v>13</v>
      </c>
      <c r="G188" t="s">
        <v>66</v>
      </c>
      <c r="H188" t="s">
        <v>9</v>
      </c>
      <c r="I188" t="s">
        <v>15</v>
      </c>
      <c r="J188">
        <v>1</v>
      </c>
      <c r="K188" s="2">
        <v>2500000</v>
      </c>
      <c r="L188" t="str" cm="1">
        <f t="array" ref="L188">_xlfn.IFS(DataPenjualan[[#This Row],[Harga Satuan]]&lt;5000000,"Terjangkau",AND(DataPenjualan[[#This Row],[Harga Satuan]]&gt;=5000000,DataPenjualan[[#This Row],[Harga Satuan]]&lt;=15000000),"Menengah",DataPenjualan[[#This Row],[Harga Satuan]]&gt;15000000,"Premium")</f>
        <v>Terjangkau</v>
      </c>
      <c r="M188">
        <v>0</v>
      </c>
      <c r="N188" t="s">
        <v>6</v>
      </c>
      <c r="O188" t="str" cm="1">
        <f t="array" ref="O188">_xlfn.IFS(LEFT(DataPenjualan[[#This Row],[Kode Status Pengiriman]],3)="DLV","Terkirim",LEFT(DataPenjualan[[#This Row],[Kode Status Pengiriman]],3)="SHP","Dikirim",LEFT(DataPenjualan[[#This Row],[Kode Status Pengiriman]],3)="RTN","Return",LEFT(DataPenjualan[[#This Row],[Kode Status Pengiriman]],3)="CNL","Dibatalkan")</f>
        <v>Terkirim</v>
      </c>
      <c r="P188" s="3">
        <f>DataPenjualan[[#This Row],[Jumlah Beli]]*DataPenjualan[[#This Row],[Harga Satuan]]</f>
        <v>2500000</v>
      </c>
      <c r="Q188" s="2">
        <f>(DataPenjualan[[#This Row],[Diskon Persen]]/100)*DataPenjualan[[#This Row],[Harga Satuan]]</f>
        <v>0</v>
      </c>
      <c r="R188" s="2">
        <f>DataPenjualan[[#This Row],[Pendapatan Kotor]]-DataPenjualan[[#This Row],[Nilai Diskon]]</f>
        <v>2500000</v>
      </c>
    </row>
    <row r="189" spans="1:18" x14ac:dyDescent="0.35">
      <c r="A189" t="s">
        <v>239</v>
      </c>
      <c r="B189" s="1">
        <v>45592.604166666664</v>
      </c>
      <c r="C189" t="str">
        <f>TEXT(DataPenjualan[[#This Row],[Tanggal Transaksi]],"mmmm")</f>
        <v>October</v>
      </c>
      <c r="D189" s="1" t="str">
        <f>TEXT(DataPenjualan[[#This Row],[Tanggal Transaksi]],"m")</f>
        <v>10</v>
      </c>
      <c r="E189" t="s">
        <v>33</v>
      </c>
      <c r="F189" t="s">
        <v>34</v>
      </c>
      <c r="G189" t="s">
        <v>69</v>
      </c>
      <c r="H189" t="s">
        <v>4</v>
      </c>
      <c r="I189" t="s">
        <v>10</v>
      </c>
      <c r="J189">
        <v>1</v>
      </c>
      <c r="K189" s="2">
        <v>28000000</v>
      </c>
      <c r="L189" t="str" cm="1">
        <f t="array" ref="L189">_xlfn.IFS(DataPenjualan[[#This Row],[Harga Satuan]]&lt;5000000,"Terjangkau",AND(DataPenjualan[[#This Row],[Harga Satuan]]&gt;=5000000,DataPenjualan[[#This Row],[Harga Satuan]]&lt;=15000000),"Menengah",DataPenjualan[[#This Row],[Harga Satuan]]&gt;15000000,"Premium")</f>
        <v>Premium</v>
      </c>
      <c r="M189">
        <v>20</v>
      </c>
      <c r="N189" t="s">
        <v>21</v>
      </c>
      <c r="O189" t="str" cm="1">
        <f t="array" ref="O189">_xlfn.IFS(LEFT(DataPenjualan[[#This Row],[Kode Status Pengiriman]],3)="DLV","Terkirim",LEFT(DataPenjualan[[#This Row],[Kode Status Pengiriman]],3)="SHP","Dikirim",LEFT(DataPenjualan[[#This Row],[Kode Status Pengiriman]],3)="RTN","Return",LEFT(DataPenjualan[[#This Row],[Kode Status Pengiriman]],3)="CNL","Dibatalkan")</f>
        <v>Dikirim</v>
      </c>
      <c r="P189" s="3">
        <f>DataPenjualan[[#This Row],[Jumlah Beli]]*DataPenjualan[[#This Row],[Harga Satuan]]</f>
        <v>28000000</v>
      </c>
      <c r="Q189" s="2">
        <f>(DataPenjualan[[#This Row],[Diskon Persen]]/100)*DataPenjualan[[#This Row],[Harga Satuan]]</f>
        <v>5600000</v>
      </c>
      <c r="R189" s="2">
        <f>DataPenjualan[[#This Row],[Pendapatan Kotor]]-DataPenjualan[[#This Row],[Nilai Diskon]]</f>
        <v>22400000</v>
      </c>
    </row>
    <row r="190" spans="1:18" x14ac:dyDescent="0.35">
      <c r="A190" t="s">
        <v>240</v>
      </c>
      <c r="B190" s="1">
        <v>45592.479166666664</v>
      </c>
      <c r="C190" t="str">
        <f>TEXT(DataPenjualan[[#This Row],[Tanggal Transaksi]],"mmmm")</f>
        <v>October</v>
      </c>
      <c r="D190" s="1" t="str">
        <f>TEXT(DataPenjualan[[#This Row],[Tanggal Transaksi]],"m")</f>
        <v>10</v>
      </c>
      <c r="E190" t="s">
        <v>37</v>
      </c>
      <c r="F190" t="s">
        <v>24</v>
      </c>
      <c r="G190" t="s">
        <v>752</v>
      </c>
      <c r="H190" t="s">
        <v>9</v>
      </c>
      <c r="I190" t="s">
        <v>5</v>
      </c>
      <c r="J190">
        <v>1</v>
      </c>
      <c r="K190" s="2">
        <v>1800000</v>
      </c>
      <c r="L190" t="str" cm="1">
        <f t="array" ref="L190">_xlfn.IFS(DataPenjualan[[#This Row],[Harga Satuan]]&lt;5000000,"Terjangkau",AND(DataPenjualan[[#This Row],[Harga Satuan]]&gt;=5000000,DataPenjualan[[#This Row],[Harga Satuan]]&lt;=15000000),"Menengah",DataPenjualan[[#This Row],[Harga Satuan]]&gt;15000000,"Premium")</f>
        <v>Terjangkau</v>
      </c>
      <c r="M190">
        <v>10</v>
      </c>
      <c r="N190" t="s">
        <v>6</v>
      </c>
      <c r="O190" t="str" cm="1">
        <f t="array" ref="O190">_xlfn.IFS(LEFT(DataPenjualan[[#This Row],[Kode Status Pengiriman]],3)="DLV","Terkirim",LEFT(DataPenjualan[[#This Row],[Kode Status Pengiriman]],3)="SHP","Dikirim",LEFT(DataPenjualan[[#This Row],[Kode Status Pengiriman]],3)="RTN","Return",LEFT(DataPenjualan[[#This Row],[Kode Status Pengiriman]],3)="CNL","Dibatalkan")</f>
        <v>Terkirim</v>
      </c>
      <c r="P190" s="3">
        <f>DataPenjualan[[#This Row],[Jumlah Beli]]*DataPenjualan[[#This Row],[Harga Satuan]]</f>
        <v>1800000</v>
      </c>
      <c r="Q190" s="2">
        <f>(DataPenjualan[[#This Row],[Diskon Persen]]/100)*DataPenjualan[[#This Row],[Harga Satuan]]</f>
        <v>180000</v>
      </c>
      <c r="R190" s="2">
        <f>DataPenjualan[[#This Row],[Pendapatan Kotor]]-DataPenjualan[[#This Row],[Nilai Diskon]]</f>
        <v>1620000</v>
      </c>
    </row>
    <row r="191" spans="1:18" x14ac:dyDescent="0.35">
      <c r="A191" t="s">
        <v>241</v>
      </c>
      <c r="B191" s="1">
        <v>45593.791666666664</v>
      </c>
      <c r="C191" t="str">
        <f>TEXT(DataPenjualan[[#This Row],[Tanggal Transaksi]],"mmmm")</f>
        <v>October</v>
      </c>
      <c r="D191" s="1" t="str">
        <f>TEXT(DataPenjualan[[#This Row],[Tanggal Transaksi]],"m")</f>
        <v>10</v>
      </c>
      <c r="E191" t="s">
        <v>41</v>
      </c>
      <c r="F191" t="s">
        <v>3</v>
      </c>
      <c r="G191" t="s">
        <v>28</v>
      </c>
      <c r="H191" t="s">
        <v>4</v>
      </c>
      <c r="I191" t="s">
        <v>10</v>
      </c>
      <c r="J191">
        <v>1</v>
      </c>
      <c r="K191" s="2">
        <v>15000000</v>
      </c>
      <c r="L191" t="str" cm="1">
        <f t="array" ref="L191">_xlfn.IFS(DataPenjualan[[#This Row],[Harga Satuan]]&lt;5000000,"Terjangkau",AND(DataPenjualan[[#This Row],[Harga Satuan]]&gt;=5000000,DataPenjualan[[#This Row],[Harga Satuan]]&lt;=15000000),"Menengah",DataPenjualan[[#This Row],[Harga Satuan]]&gt;15000000,"Premium")</f>
        <v>Menengah</v>
      </c>
      <c r="M191">
        <v>15</v>
      </c>
      <c r="N191" t="s">
        <v>6</v>
      </c>
      <c r="O191" t="str" cm="1">
        <f t="array" ref="O191">_xlfn.IFS(LEFT(DataPenjualan[[#This Row],[Kode Status Pengiriman]],3)="DLV","Terkirim",LEFT(DataPenjualan[[#This Row],[Kode Status Pengiriman]],3)="SHP","Dikirim",LEFT(DataPenjualan[[#This Row],[Kode Status Pengiriman]],3)="RTN","Return",LEFT(DataPenjualan[[#This Row],[Kode Status Pengiriman]],3)="CNL","Dibatalkan")</f>
        <v>Terkirim</v>
      </c>
      <c r="P191" s="3">
        <f>DataPenjualan[[#This Row],[Jumlah Beli]]*DataPenjualan[[#This Row],[Harga Satuan]]</f>
        <v>15000000</v>
      </c>
      <c r="Q191" s="2">
        <f>(DataPenjualan[[#This Row],[Diskon Persen]]/100)*DataPenjualan[[#This Row],[Harga Satuan]]</f>
        <v>2250000</v>
      </c>
      <c r="R191" s="2">
        <f>DataPenjualan[[#This Row],[Pendapatan Kotor]]-DataPenjualan[[#This Row],[Nilai Diskon]]</f>
        <v>12750000</v>
      </c>
    </row>
    <row r="192" spans="1:18" x14ac:dyDescent="0.35">
      <c r="A192" t="s">
        <v>242</v>
      </c>
      <c r="B192" s="1">
        <v>45593.5625</v>
      </c>
      <c r="C192" t="str">
        <f>TEXT(DataPenjualan[[#This Row],[Tanggal Transaksi]],"mmmm")</f>
        <v>October</v>
      </c>
      <c r="D192" s="1" t="str">
        <f>TEXT(DataPenjualan[[#This Row],[Tanggal Transaksi]],"m")</f>
        <v>10</v>
      </c>
      <c r="E192" t="s">
        <v>45</v>
      </c>
      <c r="F192" t="s">
        <v>13</v>
      </c>
      <c r="G192" t="s">
        <v>14</v>
      </c>
      <c r="H192" t="s">
        <v>4</v>
      </c>
      <c r="I192" t="s">
        <v>15</v>
      </c>
      <c r="J192">
        <v>1</v>
      </c>
      <c r="K192" s="2">
        <v>4000000</v>
      </c>
      <c r="L192" t="str" cm="1">
        <f t="array" ref="L192">_xlfn.IFS(DataPenjualan[[#This Row],[Harga Satuan]]&lt;5000000,"Terjangkau",AND(DataPenjualan[[#This Row],[Harga Satuan]]&gt;=5000000,DataPenjualan[[#This Row],[Harga Satuan]]&lt;=15000000),"Menengah",DataPenjualan[[#This Row],[Harga Satuan]]&gt;15000000,"Premium")</f>
        <v>Terjangkau</v>
      </c>
      <c r="M192">
        <v>0</v>
      </c>
      <c r="N192" t="s">
        <v>6</v>
      </c>
      <c r="O192" t="str" cm="1">
        <f t="array" ref="O192">_xlfn.IFS(LEFT(DataPenjualan[[#This Row],[Kode Status Pengiriman]],3)="DLV","Terkirim",LEFT(DataPenjualan[[#This Row],[Kode Status Pengiriman]],3)="SHP","Dikirim",LEFT(DataPenjualan[[#This Row],[Kode Status Pengiriman]],3)="RTN","Return",LEFT(DataPenjualan[[#This Row],[Kode Status Pengiriman]],3)="CNL","Dibatalkan")</f>
        <v>Terkirim</v>
      </c>
      <c r="P192" s="3">
        <f>DataPenjualan[[#This Row],[Jumlah Beli]]*DataPenjualan[[#This Row],[Harga Satuan]]</f>
        <v>4000000</v>
      </c>
      <c r="Q192" s="2">
        <f>(DataPenjualan[[#This Row],[Diskon Persen]]/100)*DataPenjualan[[#This Row],[Harga Satuan]]</f>
        <v>0</v>
      </c>
      <c r="R192" s="2">
        <f>DataPenjualan[[#This Row],[Pendapatan Kotor]]-DataPenjualan[[#This Row],[Nilai Diskon]]</f>
        <v>4000000</v>
      </c>
    </row>
    <row r="193" spans="1:18" x14ac:dyDescent="0.35">
      <c r="A193" t="s">
        <v>243</v>
      </c>
      <c r="B193" s="1">
        <v>45593.6875</v>
      </c>
      <c r="C193" t="str">
        <f>TEXT(DataPenjualan[[#This Row],[Tanggal Transaksi]],"mmmm")</f>
        <v>October</v>
      </c>
      <c r="D193" s="1" t="str">
        <f>TEXT(DataPenjualan[[#This Row],[Tanggal Transaksi]],"m")</f>
        <v>10</v>
      </c>
      <c r="E193" t="s">
        <v>48</v>
      </c>
      <c r="F193" t="s">
        <v>18</v>
      </c>
      <c r="G193" t="s">
        <v>19</v>
      </c>
      <c r="H193" t="s">
        <v>20</v>
      </c>
      <c r="I193" t="s">
        <v>5</v>
      </c>
      <c r="J193">
        <v>1</v>
      </c>
      <c r="K193" s="2">
        <v>29500000</v>
      </c>
      <c r="L193" t="str" cm="1">
        <f t="array" ref="L193">_xlfn.IFS(DataPenjualan[[#This Row],[Harga Satuan]]&lt;5000000,"Terjangkau",AND(DataPenjualan[[#This Row],[Harga Satuan]]&gt;=5000000,DataPenjualan[[#This Row],[Harga Satuan]]&lt;=15000000),"Menengah",DataPenjualan[[#This Row],[Harga Satuan]]&gt;15000000,"Premium")</f>
        <v>Premium</v>
      </c>
      <c r="M193">
        <v>20</v>
      </c>
      <c r="N193" t="s">
        <v>6</v>
      </c>
      <c r="O193" t="str" cm="1">
        <f t="array" ref="O193">_xlfn.IFS(LEFT(DataPenjualan[[#This Row],[Kode Status Pengiriman]],3)="DLV","Terkirim",LEFT(DataPenjualan[[#This Row],[Kode Status Pengiriman]],3)="SHP","Dikirim",LEFT(DataPenjualan[[#This Row],[Kode Status Pengiriman]],3)="RTN","Return",LEFT(DataPenjualan[[#This Row],[Kode Status Pengiriman]],3)="CNL","Dibatalkan")</f>
        <v>Terkirim</v>
      </c>
      <c r="P193" s="3">
        <f>DataPenjualan[[#This Row],[Jumlah Beli]]*DataPenjualan[[#This Row],[Harga Satuan]]</f>
        <v>29500000</v>
      </c>
      <c r="Q193" s="2">
        <f>(DataPenjualan[[#This Row],[Diskon Persen]]/100)*DataPenjualan[[#This Row],[Harga Satuan]]</f>
        <v>5900000</v>
      </c>
      <c r="R193" s="2">
        <f>DataPenjualan[[#This Row],[Pendapatan Kotor]]-DataPenjualan[[#This Row],[Nilai Diskon]]</f>
        <v>23600000</v>
      </c>
    </row>
    <row r="194" spans="1:18" x14ac:dyDescent="0.35">
      <c r="A194" t="s">
        <v>244</v>
      </c>
      <c r="B194" s="1">
        <v>45594.784722222219</v>
      </c>
      <c r="C194" t="str">
        <f>TEXT(DataPenjualan[[#This Row],[Tanggal Transaksi]],"mmmm")</f>
        <v>October</v>
      </c>
      <c r="D194" s="1" t="str">
        <f>TEXT(DataPenjualan[[#This Row],[Tanggal Transaksi]],"m")</f>
        <v>10</v>
      </c>
      <c r="E194" t="s">
        <v>51</v>
      </c>
      <c r="F194" t="s">
        <v>24</v>
      </c>
      <c r="G194" t="s">
        <v>753</v>
      </c>
      <c r="H194" t="s">
        <v>25</v>
      </c>
      <c r="I194" t="s">
        <v>10</v>
      </c>
      <c r="J194">
        <v>1</v>
      </c>
      <c r="K194" s="2">
        <v>500000</v>
      </c>
      <c r="L194" t="str" cm="1">
        <f t="array" ref="L194">_xlfn.IFS(DataPenjualan[[#This Row],[Harga Satuan]]&lt;5000000,"Terjangkau",AND(DataPenjualan[[#This Row],[Harga Satuan]]&gt;=5000000,DataPenjualan[[#This Row],[Harga Satuan]]&lt;=15000000),"Menengah",DataPenjualan[[#This Row],[Harga Satuan]]&gt;15000000,"Premium")</f>
        <v>Terjangkau</v>
      </c>
      <c r="M194">
        <v>10</v>
      </c>
      <c r="N194" t="s">
        <v>6</v>
      </c>
      <c r="O194" t="str" cm="1">
        <f t="array" ref="O194">_xlfn.IFS(LEFT(DataPenjualan[[#This Row],[Kode Status Pengiriman]],3)="DLV","Terkirim",LEFT(DataPenjualan[[#This Row],[Kode Status Pengiriman]],3)="SHP","Dikirim",LEFT(DataPenjualan[[#This Row],[Kode Status Pengiriman]],3)="RTN","Return",LEFT(DataPenjualan[[#This Row],[Kode Status Pengiriman]],3)="CNL","Dibatalkan")</f>
        <v>Terkirim</v>
      </c>
      <c r="P194" s="3">
        <f>DataPenjualan[[#This Row],[Jumlah Beli]]*DataPenjualan[[#This Row],[Harga Satuan]]</f>
        <v>500000</v>
      </c>
      <c r="Q194" s="2">
        <f>(DataPenjualan[[#This Row],[Diskon Persen]]/100)*DataPenjualan[[#This Row],[Harga Satuan]]</f>
        <v>50000</v>
      </c>
      <c r="R194" s="2">
        <f>DataPenjualan[[#This Row],[Pendapatan Kotor]]-DataPenjualan[[#This Row],[Nilai Diskon]]</f>
        <v>450000</v>
      </c>
    </row>
    <row r="195" spans="1:18" x14ac:dyDescent="0.35">
      <c r="A195" t="s">
        <v>245</v>
      </c>
      <c r="B195" s="1">
        <v>45594.885416666664</v>
      </c>
      <c r="C195" t="str">
        <f>TEXT(DataPenjualan[[#This Row],[Tanggal Transaksi]],"mmmm")</f>
        <v>October</v>
      </c>
      <c r="D195" s="1" t="str">
        <f>TEXT(DataPenjualan[[#This Row],[Tanggal Transaksi]],"m")</f>
        <v>10</v>
      </c>
      <c r="E195" t="s">
        <v>53</v>
      </c>
      <c r="F195" t="s">
        <v>34</v>
      </c>
      <c r="G195" t="s">
        <v>31</v>
      </c>
      <c r="H195" t="s">
        <v>9</v>
      </c>
      <c r="I195" t="s">
        <v>5</v>
      </c>
      <c r="J195">
        <v>1</v>
      </c>
      <c r="K195" s="2">
        <v>9500000</v>
      </c>
      <c r="L195" t="str" cm="1">
        <f t="array" ref="L195">_xlfn.IFS(DataPenjualan[[#This Row],[Harga Satuan]]&lt;5000000,"Terjangkau",AND(DataPenjualan[[#This Row],[Harga Satuan]]&gt;=5000000,DataPenjualan[[#This Row],[Harga Satuan]]&lt;=15000000),"Menengah",DataPenjualan[[#This Row],[Harga Satuan]]&gt;15000000,"Premium")</f>
        <v>Menengah</v>
      </c>
      <c r="M195">
        <v>15</v>
      </c>
      <c r="N195" t="s">
        <v>6</v>
      </c>
      <c r="O195" t="str" cm="1">
        <f t="array" ref="O195">_xlfn.IFS(LEFT(DataPenjualan[[#This Row],[Kode Status Pengiriman]],3)="DLV","Terkirim",LEFT(DataPenjualan[[#This Row],[Kode Status Pengiriman]],3)="SHP","Dikirim",LEFT(DataPenjualan[[#This Row],[Kode Status Pengiriman]],3)="RTN","Return",LEFT(DataPenjualan[[#This Row],[Kode Status Pengiriman]],3)="CNL","Dibatalkan")</f>
        <v>Terkirim</v>
      </c>
      <c r="P195" s="3">
        <f>DataPenjualan[[#This Row],[Jumlah Beli]]*DataPenjualan[[#This Row],[Harga Satuan]]</f>
        <v>9500000</v>
      </c>
      <c r="Q195" s="2">
        <f>(DataPenjualan[[#This Row],[Diskon Persen]]/100)*DataPenjualan[[#This Row],[Harga Satuan]]</f>
        <v>1425000</v>
      </c>
      <c r="R195" s="2">
        <f>DataPenjualan[[#This Row],[Pendapatan Kotor]]-DataPenjualan[[#This Row],[Nilai Diskon]]</f>
        <v>8075000</v>
      </c>
    </row>
    <row r="196" spans="1:18" x14ac:dyDescent="0.35">
      <c r="A196" t="s">
        <v>246</v>
      </c>
      <c r="B196" s="1">
        <v>45594.625</v>
      </c>
      <c r="C196" t="str">
        <f>TEXT(DataPenjualan[[#This Row],[Tanggal Transaksi]],"mmmm")</f>
        <v>October</v>
      </c>
      <c r="D196" s="1" t="str">
        <f>TEXT(DataPenjualan[[#This Row],[Tanggal Transaksi]],"m")</f>
        <v>10</v>
      </c>
      <c r="E196" t="s">
        <v>55</v>
      </c>
      <c r="F196" t="s">
        <v>3</v>
      </c>
      <c r="G196" t="s">
        <v>35</v>
      </c>
      <c r="H196" t="s">
        <v>20</v>
      </c>
      <c r="I196" t="s">
        <v>15</v>
      </c>
      <c r="J196">
        <v>1</v>
      </c>
      <c r="K196" s="2">
        <v>12000000</v>
      </c>
      <c r="L196" t="str" cm="1">
        <f t="array" ref="L196">_xlfn.IFS(DataPenjualan[[#This Row],[Harga Satuan]]&lt;5000000,"Terjangkau",AND(DataPenjualan[[#This Row],[Harga Satuan]]&gt;=5000000,DataPenjualan[[#This Row],[Harga Satuan]]&lt;=15000000),"Menengah",DataPenjualan[[#This Row],[Harga Satuan]]&gt;15000000,"Premium")</f>
        <v>Menengah</v>
      </c>
      <c r="M196">
        <v>0</v>
      </c>
      <c r="N196" t="s">
        <v>6</v>
      </c>
      <c r="O196" t="str" cm="1">
        <f t="array" ref="O196">_xlfn.IFS(LEFT(DataPenjualan[[#This Row],[Kode Status Pengiriman]],3)="DLV","Terkirim",LEFT(DataPenjualan[[#This Row],[Kode Status Pengiriman]],3)="SHP","Dikirim",LEFT(DataPenjualan[[#This Row],[Kode Status Pengiriman]],3)="RTN","Return",LEFT(DataPenjualan[[#This Row],[Kode Status Pengiriman]],3)="CNL","Dibatalkan")</f>
        <v>Terkirim</v>
      </c>
      <c r="P196" s="3">
        <f>DataPenjualan[[#This Row],[Jumlah Beli]]*DataPenjualan[[#This Row],[Harga Satuan]]</f>
        <v>12000000</v>
      </c>
      <c r="Q196" s="2">
        <f>(DataPenjualan[[#This Row],[Diskon Persen]]/100)*DataPenjualan[[#This Row],[Harga Satuan]]</f>
        <v>0</v>
      </c>
      <c r="R196" s="2">
        <f>DataPenjualan[[#This Row],[Pendapatan Kotor]]-DataPenjualan[[#This Row],[Nilai Diskon]]</f>
        <v>12000000</v>
      </c>
    </row>
    <row r="197" spans="1:18" x14ac:dyDescent="0.35">
      <c r="A197" t="s">
        <v>247</v>
      </c>
      <c r="B197" s="1">
        <v>45595.513888888891</v>
      </c>
      <c r="C197" t="str">
        <f>TEXT(DataPenjualan[[#This Row],[Tanggal Transaksi]],"mmmm")</f>
        <v>October</v>
      </c>
      <c r="D197" s="1" t="str">
        <f>TEXT(DataPenjualan[[#This Row],[Tanggal Transaksi]],"m")</f>
        <v>10</v>
      </c>
      <c r="E197" t="s">
        <v>59</v>
      </c>
      <c r="F197" t="s">
        <v>18</v>
      </c>
      <c r="G197" t="s">
        <v>38</v>
      </c>
      <c r="H197" t="s">
        <v>4</v>
      </c>
      <c r="I197" t="s">
        <v>10</v>
      </c>
      <c r="J197">
        <v>1</v>
      </c>
      <c r="K197" s="2">
        <v>35000000</v>
      </c>
      <c r="L197" t="str" cm="1">
        <f t="array" ref="L197">_xlfn.IFS(DataPenjualan[[#This Row],[Harga Satuan]]&lt;5000000,"Terjangkau",AND(DataPenjualan[[#This Row],[Harga Satuan]]&gt;=5000000,DataPenjualan[[#This Row],[Harga Satuan]]&lt;=15000000),"Menengah",DataPenjualan[[#This Row],[Harga Satuan]]&gt;15000000,"Premium")</f>
        <v>Premium</v>
      </c>
      <c r="M197">
        <v>20</v>
      </c>
      <c r="N197" t="s">
        <v>21</v>
      </c>
      <c r="O197" t="str" cm="1">
        <f t="array" ref="O197">_xlfn.IFS(LEFT(DataPenjualan[[#This Row],[Kode Status Pengiriman]],3)="DLV","Terkirim",LEFT(DataPenjualan[[#This Row],[Kode Status Pengiriman]],3)="SHP","Dikirim",LEFT(DataPenjualan[[#This Row],[Kode Status Pengiriman]],3)="RTN","Return",LEFT(DataPenjualan[[#This Row],[Kode Status Pengiriman]],3)="CNL","Dibatalkan")</f>
        <v>Dikirim</v>
      </c>
      <c r="P197" s="3">
        <f>DataPenjualan[[#This Row],[Jumlah Beli]]*DataPenjualan[[#This Row],[Harga Satuan]]</f>
        <v>35000000</v>
      </c>
      <c r="Q197" s="2">
        <f>(DataPenjualan[[#This Row],[Diskon Persen]]/100)*DataPenjualan[[#This Row],[Harga Satuan]]</f>
        <v>7000000</v>
      </c>
      <c r="R197" s="2">
        <f>DataPenjualan[[#This Row],[Pendapatan Kotor]]-DataPenjualan[[#This Row],[Nilai Diskon]]</f>
        <v>28000000</v>
      </c>
    </row>
    <row r="198" spans="1:18" x14ac:dyDescent="0.35">
      <c r="A198" t="s">
        <v>248</v>
      </c>
      <c r="B198" s="1">
        <v>45595.40625</v>
      </c>
      <c r="C198" t="str">
        <f>TEXT(DataPenjualan[[#This Row],[Tanggal Transaksi]],"mmmm")</f>
        <v>October</v>
      </c>
      <c r="D198" s="1" t="str">
        <f>TEXT(DataPenjualan[[#This Row],[Tanggal Transaksi]],"m")</f>
        <v>10</v>
      </c>
      <c r="E198" t="s">
        <v>62</v>
      </c>
      <c r="F198" t="s">
        <v>13</v>
      </c>
      <c r="G198" t="s">
        <v>42</v>
      </c>
      <c r="H198" t="s">
        <v>43</v>
      </c>
      <c r="I198" t="s">
        <v>5</v>
      </c>
      <c r="J198">
        <v>1</v>
      </c>
      <c r="K198" s="2">
        <v>6200000</v>
      </c>
      <c r="L198" t="str" cm="1">
        <f t="array" ref="L198">_xlfn.IFS(DataPenjualan[[#This Row],[Harga Satuan]]&lt;5000000,"Terjangkau",AND(DataPenjualan[[#This Row],[Harga Satuan]]&gt;=5000000,DataPenjualan[[#This Row],[Harga Satuan]]&lt;=15000000),"Menengah",DataPenjualan[[#This Row],[Harga Satuan]]&gt;15000000,"Premium")</f>
        <v>Menengah</v>
      </c>
      <c r="M198">
        <v>10</v>
      </c>
      <c r="N198" t="s">
        <v>6</v>
      </c>
      <c r="O198" t="str" cm="1">
        <f t="array" ref="O198">_xlfn.IFS(LEFT(DataPenjualan[[#This Row],[Kode Status Pengiriman]],3)="DLV","Terkirim",LEFT(DataPenjualan[[#This Row],[Kode Status Pengiriman]],3)="SHP","Dikirim",LEFT(DataPenjualan[[#This Row],[Kode Status Pengiriman]],3)="RTN","Return",LEFT(DataPenjualan[[#This Row],[Kode Status Pengiriman]],3)="CNL","Dibatalkan")</f>
        <v>Terkirim</v>
      </c>
      <c r="P198" s="3">
        <f>DataPenjualan[[#This Row],[Jumlah Beli]]*DataPenjualan[[#This Row],[Harga Satuan]]</f>
        <v>6200000</v>
      </c>
      <c r="Q198" s="2">
        <f>(DataPenjualan[[#This Row],[Diskon Persen]]/100)*DataPenjualan[[#This Row],[Harga Satuan]]</f>
        <v>620000</v>
      </c>
      <c r="R198" s="2">
        <f>DataPenjualan[[#This Row],[Pendapatan Kotor]]-DataPenjualan[[#This Row],[Nilai Diskon]]</f>
        <v>5580000</v>
      </c>
    </row>
    <row r="199" spans="1:18" x14ac:dyDescent="0.35">
      <c r="A199" t="s">
        <v>249</v>
      </c>
      <c r="B199" s="1">
        <v>45595.458333333336</v>
      </c>
      <c r="C199" t="str">
        <f>TEXT(DataPenjualan[[#This Row],[Tanggal Transaksi]],"mmmm")</f>
        <v>October</v>
      </c>
      <c r="D199" s="1" t="str">
        <f>TEXT(DataPenjualan[[#This Row],[Tanggal Transaksi]],"m")</f>
        <v>10</v>
      </c>
      <c r="E199" t="s">
        <v>65</v>
      </c>
      <c r="F199" t="s">
        <v>18</v>
      </c>
      <c r="G199" t="s">
        <v>46</v>
      </c>
      <c r="H199" t="s">
        <v>4</v>
      </c>
      <c r="I199" t="s">
        <v>10</v>
      </c>
      <c r="J199">
        <v>1</v>
      </c>
      <c r="K199" s="2">
        <v>26000000</v>
      </c>
      <c r="L199" t="str" cm="1">
        <f t="array" ref="L199">_xlfn.IFS(DataPenjualan[[#This Row],[Harga Satuan]]&lt;5000000,"Terjangkau",AND(DataPenjualan[[#This Row],[Harga Satuan]]&gt;=5000000,DataPenjualan[[#This Row],[Harga Satuan]]&lt;=15000000),"Menengah",DataPenjualan[[#This Row],[Harga Satuan]]&gt;15000000,"Premium")</f>
        <v>Premium</v>
      </c>
      <c r="M199">
        <v>15</v>
      </c>
      <c r="N199" t="s">
        <v>49</v>
      </c>
      <c r="O199" t="str" cm="1">
        <f t="array" ref="O199">_xlfn.IFS(LEFT(DataPenjualan[[#This Row],[Kode Status Pengiriman]],3)="DLV","Terkirim",LEFT(DataPenjualan[[#This Row],[Kode Status Pengiriman]],3)="SHP","Dikirim",LEFT(DataPenjualan[[#This Row],[Kode Status Pengiriman]],3)="RTN","Return",LEFT(DataPenjualan[[#This Row],[Kode Status Pengiriman]],3)="CNL","Dibatalkan")</f>
        <v>Dibatalkan</v>
      </c>
      <c r="P199" s="3">
        <f>DataPenjualan[[#This Row],[Jumlah Beli]]*DataPenjualan[[#This Row],[Harga Satuan]]</f>
        <v>26000000</v>
      </c>
      <c r="Q199" s="2">
        <f>(DataPenjualan[[#This Row],[Diskon Persen]]/100)*DataPenjualan[[#This Row],[Harga Satuan]]</f>
        <v>3900000</v>
      </c>
      <c r="R199" s="2">
        <f>DataPenjualan[[#This Row],[Pendapatan Kotor]]-DataPenjualan[[#This Row],[Nilai Diskon]]</f>
        <v>22100000</v>
      </c>
    </row>
    <row r="200" spans="1:18" x14ac:dyDescent="0.35">
      <c r="A200" t="s">
        <v>250</v>
      </c>
      <c r="B200" s="1">
        <v>45596.729166666664</v>
      </c>
      <c r="C200" t="str">
        <f>TEXT(DataPenjualan[[#This Row],[Tanggal Transaksi]],"mmmm")</f>
        <v>October</v>
      </c>
      <c r="D200" s="1" t="str">
        <f>TEXT(DataPenjualan[[#This Row],[Tanggal Transaksi]],"m")</f>
        <v>10</v>
      </c>
      <c r="E200" t="s">
        <v>68</v>
      </c>
      <c r="F200" t="s">
        <v>24</v>
      </c>
      <c r="G200" t="s">
        <v>56</v>
      </c>
      <c r="H200" t="s">
        <v>57</v>
      </c>
      <c r="I200" t="s">
        <v>15</v>
      </c>
      <c r="J200">
        <v>1</v>
      </c>
      <c r="K200" s="2">
        <v>5000000</v>
      </c>
      <c r="L200" t="str" cm="1">
        <f t="array" ref="L200">_xlfn.IFS(DataPenjualan[[#This Row],[Harga Satuan]]&lt;5000000,"Terjangkau",AND(DataPenjualan[[#This Row],[Harga Satuan]]&gt;=5000000,DataPenjualan[[#This Row],[Harga Satuan]]&lt;=15000000),"Menengah",DataPenjualan[[#This Row],[Harga Satuan]]&gt;15000000,"Premium")</f>
        <v>Menengah</v>
      </c>
      <c r="M200">
        <v>0</v>
      </c>
      <c r="N200" t="s">
        <v>6</v>
      </c>
      <c r="O200" t="str" cm="1">
        <f t="array" ref="O200">_xlfn.IFS(LEFT(DataPenjualan[[#This Row],[Kode Status Pengiriman]],3)="DLV","Terkirim",LEFT(DataPenjualan[[#This Row],[Kode Status Pengiriman]],3)="SHP","Dikirim",LEFT(DataPenjualan[[#This Row],[Kode Status Pengiriman]],3)="RTN","Return",LEFT(DataPenjualan[[#This Row],[Kode Status Pengiriman]],3)="CNL","Dibatalkan")</f>
        <v>Terkirim</v>
      </c>
      <c r="P200" s="3">
        <f>DataPenjualan[[#This Row],[Jumlah Beli]]*DataPenjualan[[#This Row],[Harga Satuan]]</f>
        <v>5000000</v>
      </c>
      <c r="Q200" s="2">
        <f>(DataPenjualan[[#This Row],[Diskon Persen]]/100)*DataPenjualan[[#This Row],[Harga Satuan]]</f>
        <v>0</v>
      </c>
      <c r="R200" s="2">
        <f>DataPenjualan[[#This Row],[Pendapatan Kotor]]-DataPenjualan[[#This Row],[Nilai Diskon]]</f>
        <v>5000000</v>
      </c>
    </row>
    <row r="201" spans="1:18" x14ac:dyDescent="0.35">
      <c r="A201" t="s">
        <v>251</v>
      </c>
      <c r="B201" s="1">
        <v>45596.840277777781</v>
      </c>
      <c r="C201" t="str">
        <f>TEXT(DataPenjualan[[#This Row],[Tanggal Transaksi]],"mmmm")</f>
        <v>October</v>
      </c>
      <c r="D201" s="1" t="str">
        <f>TEXT(DataPenjualan[[#This Row],[Tanggal Transaksi]],"m")</f>
        <v>10</v>
      </c>
      <c r="E201" t="s">
        <v>71</v>
      </c>
      <c r="F201" t="s">
        <v>18</v>
      </c>
      <c r="G201" t="s">
        <v>28</v>
      </c>
      <c r="H201" t="s">
        <v>4</v>
      </c>
      <c r="I201" t="s">
        <v>5</v>
      </c>
      <c r="J201">
        <v>1</v>
      </c>
      <c r="K201" s="2">
        <v>42000000</v>
      </c>
      <c r="L201" t="str" cm="1">
        <f t="array" ref="L201">_xlfn.IFS(DataPenjualan[[#This Row],[Harga Satuan]]&lt;5000000,"Terjangkau",AND(DataPenjualan[[#This Row],[Harga Satuan]]&gt;=5000000,DataPenjualan[[#This Row],[Harga Satuan]]&lt;=15000000),"Menengah",DataPenjualan[[#This Row],[Harga Satuan]]&gt;15000000,"Premium")</f>
        <v>Premium</v>
      </c>
      <c r="M201">
        <v>20</v>
      </c>
      <c r="N201" t="s">
        <v>21</v>
      </c>
      <c r="O201" t="str" cm="1">
        <f t="array" ref="O201">_xlfn.IFS(LEFT(DataPenjualan[[#This Row],[Kode Status Pengiriman]],3)="DLV","Terkirim",LEFT(DataPenjualan[[#This Row],[Kode Status Pengiriman]],3)="SHP","Dikirim",LEFT(DataPenjualan[[#This Row],[Kode Status Pengiriman]],3)="RTN","Return",LEFT(DataPenjualan[[#This Row],[Kode Status Pengiriman]],3)="CNL","Dibatalkan")</f>
        <v>Dikirim</v>
      </c>
      <c r="P201" s="3">
        <f>DataPenjualan[[#This Row],[Jumlah Beli]]*DataPenjualan[[#This Row],[Harga Satuan]]</f>
        <v>42000000</v>
      </c>
      <c r="Q201" s="2">
        <f>(DataPenjualan[[#This Row],[Diskon Persen]]/100)*DataPenjualan[[#This Row],[Harga Satuan]]</f>
        <v>8400000</v>
      </c>
      <c r="R201" s="2">
        <f>DataPenjualan[[#This Row],[Pendapatan Kotor]]-DataPenjualan[[#This Row],[Nilai Diskon]]</f>
        <v>33600000</v>
      </c>
    </row>
    <row r="202" spans="1:18" x14ac:dyDescent="0.35">
      <c r="A202" t="s">
        <v>252</v>
      </c>
      <c r="B202" s="1">
        <v>45611.375</v>
      </c>
      <c r="C202" t="str">
        <f>TEXT(DataPenjualan[[#This Row],[Tanggal Transaksi]],"mmmm")</f>
        <v>November</v>
      </c>
      <c r="D202" s="1" t="str">
        <f>TEXT(DataPenjualan[[#This Row],[Tanggal Transaksi]],"m")</f>
        <v>11</v>
      </c>
      <c r="E202" t="s">
        <v>2</v>
      </c>
      <c r="F202" t="s">
        <v>3</v>
      </c>
      <c r="G202" t="s">
        <v>60</v>
      </c>
      <c r="H202" t="s">
        <v>20</v>
      </c>
      <c r="I202" t="s">
        <v>5</v>
      </c>
      <c r="J202">
        <v>1</v>
      </c>
      <c r="K202" s="2">
        <v>21000000</v>
      </c>
      <c r="L202" t="str" cm="1">
        <f t="array" ref="L202">_xlfn.IFS(DataPenjualan[[#This Row],[Harga Satuan]]&lt;5000000,"Terjangkau",AND(DataPenjualan[[#This Row],[Harga Satuan]]&gt;=5000000,DataPenjualan[[#This Row],[Harga Satuan]]&lt;=15000000),"Menengah",DataPenjualan[[#This Row],[Harga Satuan]]&gt;15000000,"Premium")</f>
        <v>Premium</v>
      </c>
      <c r="M202">
        <v>5</v>
      </c>
      <c r="N202" t="s">
        <v>6</v>
      </c>
      <c r="O202" t="str" cm="1">
        <f t="array" ref="O202">_xlfn.IFS(LEFT(DataPenjualan[[#This Row],[Kode Status Pengiriman]],3)="DLV","Terkirim",LEFT(DataPenjualan[[#This Row],[Kode Status Pengiriman]],3)="SHP","Dikirim",LEFT(DataPenjualan[[#This Row],[Kode Status Pengiriman]],3)="RTN","Return",LEFT(DataPenjualan[[#This Row],[Kode Status Pengiriman]],3)="CNL","Dibatalkan")</f>
        <v>Terkirim</v>
      </c>
      <c r="P202" s="3">
        <f>DataPenjualan[[#This Row],[Jumlah Beli]]*DataPenjualan[[#This Row],[Harga Satuan]]</f>
        <v>21000000</v>
      </c>
      <c r="Q202" s="2">
        <f>(DataPenjualan[[#This Row],[Diskon Persen]]/100)*DataPenjualan[[#This Row],[Harga Satuan]]</f>
        <v>1050000</v>
      </c>
      <c r="R202" s="2">
        <f>DataPenjualan[[#This Row],[Pendapatan Kotor]]-DataPenjualan[[#This Row],[Nilai Diskon]]</f>
        <v>19950000</v>
      </c>
    </row>
    <row r="203" spans="1:18" x14ac:dyDescent="0.35">
      <c r="A203" t="s">
        <v>253</v>
      </c>
      <c r="B203" s="1">
        <v>45611.666666666664</v>
      </c>
      <c r="C203" t="str">
        <f>TEXT(DataPenjualan[[#This Row],[Tanggal Transaksi]],"mmmm")</f>
        <v>November</v>
      </c>
      <c r="D203" s="1" t="str">
        <f>TEXT(DataPenjualan[[#This Row],[Tanggal Transaksi]],"m")</f>
        <v>11</v>
      </c>
      <c r="E203" t="s">
        <v>8</v>
      </c>
      <c r="F203" t="s">
        <v>3</v>
      </c>
      <c r="G203" t="s">
        <v>63</v>
      </c>
      <c r="H203" t="s">
        <v>4</v>
      </c>
      <c r="I203" t="s">
        <v>10</v>
      </c>
      <c r="J203">
        <v>1</v>
      </c>
      <c r="K203" s="2">
        <v>18500000</v>
      </c>
      <c r="L203" t="str" cm="1">
        <f t="array" ref="L203">_xlfn.IFS(DataPenjualan[[#This Row],[Harga Satuan]]&lt;5000000,"Terjangkau",AND(DataPenjualan[[#This Row],[Harga Satuan]]&gt;=5000000,DataPenjualan[[#This Row],[Harga Satuan]]&lt;=15000000),"Menengah",DataPenjualan[[#This Row],[Harga Satuan]]&gt;15000000,"Premium")</f>
        <v>Premium</v>
      </c>
      <c r="M203">
        <v>5</v>
      </c>
      <c r="N203" t="s">
        <v>39</v>
      </c>
      <c r="O203" t="str" cm="1">
        <f t="array" ref="O203">_xlfn.IFS(LEFT(DataPenjualan[[#This Row],[Kode Status Pengiriman]],3)="DLV","Terkirim",LEFT(DataPenjualan[[#This Row],[Kode Status Pengiriman]],3)="SHP","Dikirim",LEFT(DataPenjualan[[#This Row],[Kode Status Pengiriman]],3)="RTN","Return",LEFT(DataPenjualan[[#This Row],[Kode Status Pengiriman]],3)="CNL","Dibatalkan")</f>
        <v>Return</v>
      </c>
      <c r="P203" s="3">
        <f>DataPenjualan[[#This Row],[Jumlah Beli]]*DataPenjualan[[#This Row],[Harga Satuan]]</f>
        <v>18500000</v>
      </c>
      <c r="Q203" s="2">
        <f>(DataPenjualan[[#This Row],[Diskon Persen]]/100)*DataPenjualan[[#This Row],[Harga Satuan]]</f>
        <v>925000</v>
      </c>
      <c r="R203" s="2">
        <f>DataPenjualan[[#This Row],[Pendapatan Kotor]]-DataPenjualan[[#This Row],[Nilai Diskon]]</f>
        <v>17575000</v>
      </c>
    </row>
    <row r="204" spans="1:18" x14ac:dyDescent="0.35">
      <c r="A204" t="s">
        <v>254</v>
      </c>
      <c r="B204" s="1">
        <v>45611.854166666664</v>
      </c>
      <c r="C204" t="str">
        <f>TEXT(DataPenjualan[[#This Row],[Tanggal Transaksi]],"mmmm")</f>
        <v>November</v>
      </c>
      <c r="D204" s="1" t="str">
        <f>TEXT(DataPenjualan[[#This Row],[Tanggal Transaksi]],"m")</f>
        <v>11</v>
      </c>
      <c r="E204" t="s">
        <v>12</v>
      </c>
      <c r="F204" t="s">
        <v>13</v>
      </c>
      <c r="G204" t="s">
        <v>66</v>
      </c>
      <c r="H204" t="s">
        <v>9</v>
      </c>
      <c r="I204" t="s">
        <v>15</v>
      </c>
      <c r="J204">
        <v>1</v>
      </c>
      <c r="K204" s="2">
        <v>5500000</v>
      </c>
      <c r="L204" t="str" cm="1">
        <f t="array" ref="L204">_xlfn.IFS(DataPenjualan[[#This Row],[Harga Satuan]]&lt;5000000,"Terjangkau",AND(DataPenjualan[[#This Row],[Harga Satuan]]&gt;=5000000,DataPenjualan[[#This Row],[Harga Satuan]]&lt;=15000000),"Menengah",DataPenjualan[[#This Row],[Harga Satuan]]&gt;15000000,"Premium")</f>
        <v>Menengah</v>
      </c>
      <c r="M204">
        <v>0</v>
      </c>
      <c r="N204" t="s">
        <v>6</v>
      </c>
      <c r="O204" t="str" cm="1">
        <f t="array" ref="O204">_xlfn.IFS(LEFT(DataPenjualan[[#This Row],[Kode Status Pengiriman]],3)="DLV","Terkirim",LEFT(DataPenjualan[[#This Row],[Kode Status Pengiriman]],3)="SHP","Dikirim",LEFT(DataPenjualan[[#This Row],[Kode Status Pengiriman]],3)="RTN","Return",LEFT(DataPenjualan[[#This Row],[Kode Status Pengiriman]],3)="CNL","Dibatalkan")</f>
        <v>Terkirim</v>
      </c>
      <c r="P204" s="3">
        <f>DataPenjualan[[#This Row],[Jumlah Beli]]*DataPenjualan[[#This Row],[Harga Satuan]]</f>
        <v>5500000</v>
      </c>
      <c r="Q204" s="2">
        <f>(DataPenjualan[[#This Row],[Diskon Persen]]/100)*DataPenjualan[[#This Row],[Harga Satuan]]</f>
        <v>0</v>
      </c>
      <c r="R204" s="2">
        <f>DataPenjualan[[#This Row],[Pendapatan Kotor]]-DataPenjualan[[#This Row],[Nilai Diskon]]</f>
        <v>5500000</v>
      </c>
    </row>
    <row r="205" spans="1:18" x14ac:dyDescent="0.35">
      <c r="A205" t="s">
        <v>255</v>
      </c>
      <c r="B205" s="1">
        <v>45612.416666666664</v>
      </c>
      <c r="C205" t="str">
        <f>TEXT(DataPenjualan[[#This Row],[Tanggal Transaksi]],"mmmm")</f>
        <v>November</v>
      </c>
      <c r="D205" s="1" t="str">
        <f>TEXT(DataPenjualan[[#This Row],[Tanggal Transaksi]],"m")</f>
        <v>11</v>
      </c>
      <c r="E205" t="s">
        <v>17</v>
      </c>
      <c r="F205" t="s">
        <v>18</v>
      </c>
      <c r="G205" t="s">
        <v>69</v>
      </c>
      <c r="H205" t="s">
        <v>4</v>
      </c>
      <c r="I205" t="s">
        <v>5</v>
      </c>
      <c r="J205">
        <v>1</v>
      </c>
      <c r="K205" s="2">
        <v>32000000</v>
      </c>
      <c r="L205" t="str" cm="1">
        <f t="array" ref="L205">_xlfn.IFS(DataPenjualan[[#This Row],[Harga Satuan]]&lt;5000000,"Terjangkau",AND(DataPenjualan[[#This Row],[Harga Satuan]]&gt;=5000000,DataPenjualan[[#This Row],[Harga Satuan]]&lt;=15000000),"Menengah",DataPenjualan[[#This Row],[Harga Satuan]]&gt;15000000,"Premium")</f>
        <v>Premium</v>
      </c>
      <c r="M205">
        <v>10</v>
      </c>
      <c r="N205" t="s">
        <v>21</v>
      </c>
      <c r="O205" t="str" cm="1">
        <f t="array" ref="O205">_xlfn.IFS(LEFT(DataPenjualan[[#This Row],[Kode Status Pengiriman]],3)="DLV","Terkirim",LEFT(DataPenjualan[[#This Row],[Kode Status Pengiriman]],3)="SHP","Dikirim",LEFT(DataPenjualan[[#This Row],[Kode Status Pengiriman]],3)="RTN","Return",LEFT(DataPenjualan[[#This Row],[Kode Status Pengiriman]],3)="CNL","Dibatalkan")</f>
        <v>Dikirim</v>
      </c>
      <c r="P205" s="3">
        <f>DataPenjualan[[#This Row],[Jumlah Beli]]*DataPenjualan[[#This Row],[Harga Satuan]]</f>
        <v>32000000</v>
      </c>
      <c r="Q205" s="2">
        <f>(DataPenjualan[[#This Row],[Diskon Persen]]/100)*DataPenjualan[[#This Row],[Harga Satuan]]</f>
        <v>3200000</v>
      </c>
      <c r="R205" s="2">
        <f>DataPenjualan[[#This Row],[Pendapatan Kotor]]-DataPenjualan[[#This Row],[Nilai Diskon]]</f>
        <v>28800000</v>
      </c>
    </row>
    <row r="206" spans="1:18" x14ac:dyDescent="0.35">
      <c r="A206" t="s">
        <v>256</v>
      </c>
      <c r="B206" s="1">
        <v>45612.53125</v>
      </c>
      <c r="C206" t="str">
        <f>TEXT(DataPenjualan[[#This Row],[Tanggal Transaksi]],"mmmm")</f>
        <v>November</v>
      </c>
      <c r="D206" s="1" t="str">
        <f>TEXT(DataPenjualan[[#This Row],[Tanggal Transaksi]],"m")</f>
        <v>11</v>
      </c>
      <c r="E206" t="s">
        <v>23</v>
      </c>
      <c r="F206" t="s">
        <v>24</v>
      </c>
      <c r="G206" t="s">
        <v>752</v>
      </c>
      <c r="H206" t="s">
        <v>9</v>
      </c>
      <c r="I206" t="s">
        <v>10</v>
      </c>
      <c r="J206">
        <v>1</v>
      </c>
      <c r="K206" s="2">
        <v>7500000</v>
      </c>
      <c r="L206" t="str" cm="1">
        <f t="array" ref="L206">_xlfn.IFS(DataPenjualan[[#This Row],[Harga Satuan]]&lt;5000000,"Terjangkau",AND(DataPenjualan[[#This Row],[Harga Satuan]]&gt;=5000000,DataPenjualan[[#This Row],[Harga Satuan]]&lt;=15000000),"Menengah",DataPenjualan[[#This Row],[Harga Satuan]]&gt;15000000,"Premium")</f>
        <v>Menengah</v>
      </c>
      <c r="M206">
        <v>5</v>
      </c>
      <c r="N206" t="s">
        <v>6</v>
      </c>
      <c r="O206" t="str" cm="1">
        <f t="array" ref="O206">_xlfn.IFS(LEFT(DataPenjualan[[#This Row],[Kode Status Pengiriman]],3)="DLV","Terkirim",LEFT(DataPenjualan[[#This Row],[Kode Status Pengiriman]],3)="SHP","Dikirim",LEFT(DataPenjualan[[#This Row],[Kode Status Pengiriman]],3)="RTN","Return",LEFT(DataPenjualan[[#This Row],[Kode Status Pengiriman]],3)="CNL","Dibatalkan")</f>
        <v>Terkirim</v>
      </c>
      <c r="P206" s="3">
        <f>DataPenjualan[[#This Row],[Jumlah Beli]]*DataPenjualan[[#This Row],[Harga Satuan]]</f>
        <v>7500000</v>
      </c>
      <c r="Q206" s="2">
        <f>(DataPenjualan[[#This Row],[Diskon Persen]]/100)*DataPenjualan[[#This Row],[Harga Satuan]]</f>
        <v>375000</v>
      </c>
      <c r="R206" s="2">
        <f>DataPenjualan[[#This Row],[Pendapatan Kotor]]-DataPenjualan[[#This Row],[Nilai Diskon]]</f>
        <v>7125000</v>
      </c>
    </row>
    <row r="207" spans="1:18" x14ac:dyDescent="0.35">
      <c r="A207" t="s">
        <v>257</v>
      </c>
      <c r="B207" s="1">
        <v>45612.729166666664</v>
      </c>
      <c r="C207" t="str">
        <f>TEXT(DataPenjualan[[#This Row],[Tanggal Transaksi]],"mmmm")</f>
        <v>November</v>
      </c>
      <c r="D207" s="1" t="str">
        <f>TEXT(DataPenjualan[[#This Row],[Tanggal Transaksi]],"m")</f>
        <v>11</v>
      </c>
      <c r="E207" t="s">
        <v>27</v>
      </c>
      <c r="F207" t="s">
        <v>18</v>
      </c>
      <c r="G207" t="s">
        <v>28</v>
      </c>
      <c r="H207" t="s">
        <v>4</v>
      </c>
      <c r="I207" t="s">
        <v>5</v>
      </c>
      <c r="J207">
        <v>1</v>
      </c>
      <c r="K207" s="2">
        <v>23000000</v>
      </c>
      <c r="L207" t="str" cm="1">
        <f t="array" ref="L207">_xlfn.IFS(DataPenjualan[[#This Row],[Harga Satuan]]&lt;5000000,"Terjangkau",AND(DataPenjualan[[#This Row],[Harga Satuan]]&gt;=5000000,DataPenjualan[[#This Row],[Harga Satuan]]&lt;=15000000),"Menengah",DataPenjualan[[#This Row],[Harga Satuan]]&gt;15000000,"Premium")</f>
        <v>Premium</v>
      </c>
      <c r="M207">
        <v>10</v>
      </c>
      <c r="N207" t="s">
        <v>6</v>
      </c>
      <c r="O207" t="str" cm="1">
        <f t="array" ref="O207">_xlfn.IFS(LEFT(DataPenjualan[[#This Row],[Kode Status Pengiriman]],3)="DLV","Terkirim",LEFT(DataPenjualan[[#This Row],[Kode Status Pengiriman]],3)="SHP","Dikirim",LEFT(DataPenjualan[[#This Row],[Kode Status Pengiriman]],3)="RTN","Return",LEFT(DataPenjualan[[#This Row],[Kode Status Pengiriman]],3)="CNL","Dibatalkan")</f>
        <v>Terkirim</v>
      </c>
      <c r="P207" s="3">
        <f>DataPenjualan[[#This Row],[Jumlah Beli]]*DataPenjualan[[#This Row],[Harga Satuan]]</f>
        <v>23000000</v>
      </c>
      <c r="Q207" s="2">
        <f>(DataPenjualan[[#This Row],[Diskon Persen]]/100)*DataPenjualan[[#This Row],[Harga Satuan]]</f>
        <v>2300000</v>
      </c>
      <c r="R207" s="2">
        <f>DataPenjualan[[#This Row],[Pendapatan Kotor]]-DataPenjualan[[#This Row],[Nilai Diskon]]</f>
        <v>20700000</v>
      </c>
    </row>
    <row r="208" spans="1:18" x14ac:dyDescent="0.35">
      <c r="A208" t="s">
        <v>258</v>
      </c>
      <c r="B208" s="1">
        <v>45613.916666666664</v>
      </c>
      <c r="C208" t="str">
        <f>TEXT(DataPenjualan[[#This Row],[Tanggal Transaksi]],"mmmm")</f>
        <v>November</v>
      </c>
      <c r="D208" s="1" t="str">
        <f>TEXT(DataPenjualan[[#This Row],[Tanggal Transaksi]],"m")</f>
        <v>11</v>
      </c>
      <c r="E208" t="s">
        <v>30</v>
      </c>
      <c r="F208" t="s">
        <v>13</v>
      </c>
      <c r="G208" t="s">
        <v>14</v>
      </c>
      <c r="H208" t="s">
        <v>4</v>
      </c>
      <c r="I208" t="s">
        <v>15</v>
      </c>
      <c r="J208">
        <v>1</v>
      </c>
      <c r="K208" s="2">
        <v>2500000</v>
      </c>
      <c r="L208" t="str" cm="1">
        <f t="array" ref="L208">_xlfn.IFS(DataPenjualan[[#This Row],[Harga Satuan]]&lt;5000000,"Terjangkau",AND(DataPenjualan[[#This Row],[Harga Satuan]]&gt;=5000000,DataPenjualan[[#This Row],[Harga Satuan]]&lt;=15000000),"Menengah",DataPenjualan[[#This Row],[Harga Satuan]]&gt;15000000,"Premium")</f>
        <v>Terjangkau</v>
      </c>
      <c r="M208">
        <v>0</v>
      </c>
      <c r="N208" t="s">
        <v>6</v>
      </c>
      <c r="O208" t="str" cm="1">
        <f t="array" ref="O208">_xlfn.IFS(LEFT(DataPenjualan[[#This Row],[Kode Status Pengiriman]],3)="DLV","Terkirim",LEFT(DataPenjualan[[#This Row],[Kode Status Pengiriman]],3)="SHP","Dikirim",LEFT(DataPenjualan[[#This Row],[Kode Status Pengiriman]],3)="RTN","Return",LEFT(DataPenjualan[[#This Row],[Kode Status Pengiriman]],3)="CNL","Dibatalkan")</f>
        <v>Terkirim</v>
      </c>
      <c r="P208" s="3">
        <f>DataPenjualan[[#This Row],[Jumlah Beli]]*DataPenjualan[[#This Row],[Harga Satuan]]</f>
        <v>2500000</v>
      </c>
      <c r="Q208" s="2">
        <f>(DataPenjualan[[#This Row],[Diskon Persen]]/100)*DataPenjualan[[#This Row],[Harga Satuan]]</f>
        <v>0</v>
      </c>
      <c r="R208" s="2">
        <f>DataPenjualan[[#This Row],[Pendapatan Kotor]]-DataPenjualan[[#This Row],[Nilai Diskon]]</f>
        <v>2500000</v>
      </c>
    </row>
    <row r="209" spans="1:18" x14ac:dyDescent="0.35">
      <c r="A209" t="s">
        <v>259</v>
      </c>
      <c r="B209" s="1">
        <v>45613.604166666664</v>
      </c>
      <c r="C209" t="str">
        <f>TEXT(DataPenjualan[[#This Row],[Tanggal Transaksi]],"mmmm")</f>
        <v>November</v>
      </c>
      <c r="D209" s="1" t="str">
        <f>TEXT(DataPenjualan[[#This Row],[Tanggal Transaksi]],"m")</f>
        <v>11</v>
      </c>
      <c r="E209" t="s">
        <v>33</v>
      </c>
      <c r="F209" t="s">
        <v>34</v>
      </c>
      <c r="G209" t="s">
        <v>19</v>
      </c>
      <c r="H209" t="s">
        <v>20</v>
      </c>
      <c r="I209" t="s">
        <v>10</v>
      </c>
      <c r="J209">
        <v>1</v>
      </c>
      <c r="K209" s="2">
        <v>28000000</v>
      </c>
      <c r="L209" t="str" cm="1">
        <f t="array" ref="L209">_xlfn.IFS(DataPenjualan[[#This Row],[Harga Satuan]]&lt;5000000,"Terjangkau",AND(DataPenjualan[[#This Row],[Harga Satuan]]&gt;=5000000,DataPenjualan[[#This Row],[Harga Satuan]]&lt;=15000000),"Menengah",DataPenjualan[[#This Row],[Harga Satuan]]&gt;15000000,"Premium")</f>
        <v>Premium</v>
      </c>
      <c r="M209">
        <v>10</v>
      </c>
      <c r="N209" t="s">
        <v>21</v>
      </c>
      <c r="O209" t="str" cm="1">
        <f t="array" ref="O209">_xlfn.IFS(LEFT(DataPenjualan[[#This Row],[Kode Status Pengiriman]],3)="DLV","Terkirim",LEFT(DataPenjualan[[#This Row],[Kode Status Pengiriman]],3)="SHP","Dikirim",LEFT(DataPenjualan[[#This Row],[Kode Status Pengiriman]],3)="RTN","Return",LEFT(DataPenjualan[[#This Row],[Kode Status Pengiriman]],3)="CNL","Dibatalkan")</f>
        <v>Dikirim</v>
      </c>
      <c r="P209" s="3">
        <f>DataPenjualan[[#This Row],[Jumlah Beli]]*DataPenjualan[[#This Row],[Harga Satuan]]</f>
        <v>28000000</v>
      </c>
      <c r="Q209" s="2">
        <f>(DataPenjualan[[#This Row],[Diskon Persen]]/100)*DataPenjualan[[#This Row],[Harga Satuan]]</f>
        <v>2800000</v>
      </c>
      <c r="R209" s="2">
        <f>DataPenjualan[[#This Row],[Pendapatan Kotor]]-DataPenjualan[[#This Row],[Nilai Diskon]]</f>
        <v>25200000</v>
      </c>
    </row>
    <row r="210" spans="1:18" x14ac:dyDescent="0.35">
      <c r="A210" t="s">
        <v>260</v>
      </c>
      <c r="B210" s="1">
        <v>45613.479166666664</v>
      </c>
      <c r="C210" t="str">
        <f>TEXT(DataPenjualan[[#This Row],[Tanggal Transaksi]],"mmmm")</f>
        <v>November</v>
      </c>
      <c r="D210" s="1" t="str">
        <f>TEXT(DataPenjualan[[#This Row],[Tanggal Transaksi]],"m")</f>
        <v>11</v>
      </c>
      <c r="E210" t="s">
        <v>37</v>
      </c>
      <c r="F210" t="s">
        <v>24</v>
      </c>
      <c r="G210" t="s">
        <v>753</v>
      </c>
      <c r="H210" t="s">
        <v>25</v>
      </c>
      <c r="I210" t="s">
        <v>5</v>
      </c>
      <c r="J210">
        <v>1</v>
      </c>
      <c r="K210" s="2">
        <v>1800000</v>
      </c>
      <c r="L210" t="str" cm="1">
        <f t="array" ref="L210">_xlfn.IFS(DataPenjualan[[#This Row],[Harga Satuan]]&lt;5000000,"Terjangkau",AND(DataPenjualan[[#This Row],[Harga Satuan]]&gt;=5000000,DataPenjualan[[#This Row],[Harga Satuan]]&lt;=15000000),"Menengah",DataPenjualan[[#This Row],[Harga Satuan]]&gt;15000000,"Premium")</f>
        <v>Terjangkau</v>
      </c>
      <c r="M210">
        <v>5</v>
      </c>
      <c r="N210" t="s">
        <v>6</v>
      </c>
      <c r="O210" t="str" cm="1">
        <f t="array" ref="O210">_xlfn.IFS(LEFT(DataPenjualan[[#This Row],[Kode Status Pengiriman]],3)="DLV","Terkirim",LEFT(DataPenjualan[[#This Row],[Kode Status Pengiriman]],3)="SHP","Dikirim",LEFT(DataPenjualan[[#This Row],[Kode Status Pengiriman]],3)="RTN","Return",LEFT(DataPenjualan[[#This Row],[Kode Status Pengiriman]],3)="CNL","Dibatalkan")</f>
        <v>Terkirim</v>
      </c>
      <c r="P210" s="3">
        <f>DataPenjualan[[#This Row],[Jumlah Beli]]*DataPenjualan[[#This Row],[Harga Satuan]]</f>
        <v>1800000</v>
      </c>
      <c r="Q210" s="2">
        <f>(DataPenjualan[[#This Row],[Diskon Persen]]/100)*DataPenjualan[[#This Row],[Harga Satuan]]</f>
        <v>90000</v>
      </c>
      <c r="R210" s="2">
        <f>DataPenjualan[[#This Row],[Pendapatan Kotor]]-DataPenjualan[[#This Row],[Nilai Diskon]]</f>
        <v>1710000</v>
      </c>
    </row>
    <row r="211" spans="1:18" x14ac:dyDescent="0.35">
      <c r="A211" t="s">
        <v>261</v>
      </c>
      <c r="B211" s="1">
        <v>45614.791666666664</v>
      </c>
      <c r="C211" t="str">
        <f>TEXT(DataPenjualan[[#This Row],[Tanggal Transaksi]],"mmmm")</f>
        <v>November</v>
      </c>
      <c r="D211" s="1" t="str">
        <f>TEXT(DataPenjualan[[#This Row],[Tanggal Transaksi]],"m")</f>
        <v>11</v>
      </c>
      <c r="E211" t="s">
        <v>41</v>
      </c>
      <c r="F211" t="s">
        <v>3</v>
      </c>
      <c r="G211" t="s">
        <v>31</v>
      </c>
      <c r="H211" t="s">
        <v>9</v>
      </c>
      <c r="I211" t="s">
        <v>10</v>
      </c>
      <c r="J211">
        <v>1</v>
      </c>
      <c r="K211" s="2">
        <v>15000000</v>
      </c>
      <c r="L211" t="str" cm="1">
        <f t="array" ref="L211">_xlfn.IFS(DataPenjualan[[#This Row],[Harga Satuan]]&lt;5000000,"Terjangkau",AND(DataPenjualan[[#This Row],[Harga Satuan]]&gt;=5000000,DataPenjualan[[#This Row],[Harga Satuan]]&lt;=15000000),"Menengah",DataPenjualan[[#This Row],[Harga Satuan]]&gt;15000000,"Premium")</f>
        <v>Menengah</v>
      </c>
      <c r="M211">
        <v>5</v>
      </c>
      <c r="N211" t="s">
        <v>6</v>
      </c>
      <c r="O211" t="str" cm="1">
        <f t="array" ref="O211">_xlfn.IFS(LEFT(DataPenjualan[[#This Row],[Kode Status Pengiriman]],3)="DLV","Terkirim",LEFT(DataPenjualan[[#This Row],[Kode Status Pengiriman]],3)="SHP","Dikirim",LEFT(DataPenjualan[[#This Row],[Kode Status Pengiriman]],3)="RTN","Return",LEFT(DataPenjualan[[#This Row],[Kode Status Pengiriman]],3)="CNL","Dibatalkan")</f>
        <v>Terkirim</v>
      </c>
      <c r="P211" s="3">
        <f>DataPenjualan[[#This Row],[Jumlah Beli]]*DataPenjualan[[#This Row],[Harga Satuan]]</f>
        <v>15000000</v>
      </c>
      <c r="Q211" s="2">
        <f>(DataPenjualan[[#This Row],[Diskon Persen]]/100)*DataPenjualan[[#This Row],[Harga Satuan]]</f>
        <v>750000</v>
      </c>
      <c r="R211" s="2">
        <f>DataPenjualan[[#This Row],[Pendapatan Kotor]]-DataPenjualan[[#This Row],[Nilai Diskon]]</f>
        <v>14250000</v>
      </c>
    </row>
    <row r="212" spans="1:18" x14ac:dyDescent="0.35">
      <c r="A212" t="s">
        <v>262</v>
      </c>
      <c r="B212" s="1">
        <v>45614.5625</v>
      </c>
      <c r="C212" t="str">
        <f>TEXT(DataPenjualan[[#This Row],[Tanggal Transaksi]],"mmmm")</f>
        <v>November</v>
      </c>
      <c r="D212" s="1" t="str">
        <f>TEXT(DataPenjualan[[#This Row],[Tanggal Transaksi]],"m")</f>
        <v>11</v>
      </c>
      <c r="E212" t="s">
        <v>45</v>
      </c>
      <c r="F212" t="s">
        <v>13</v>
      </c>
      <c r="G212" t="s">
        <v>35</v>
      </c>
      <c r="H212" t="s">
        <v>20</v>
      </c>
      <c r="I212" t="s">
        <v>15</v>
      </c>
      <c r="J212">
        <v>2</v>
      </c>
      <c r="K212" s="2">
        <v>4000000</v>
      </c>
      <c r="L212" t="str" cm="1">
        <f t="array" ref="L212">_xlfn.IFS(DataPenjualan[[#This Row],[Harga Satuan]]&lt;5000000,"Terjangkau",AND(DataPenjualan[[#This Row],[Harga Satuan]]&gt;=5000000,DataPenjualan[[#This Row],[Harga Satuan]]&lt;=15000000),"Menengah",DataPenjualan[[#This Row],[Harga Satuan]]&gt;15000000,"Premium")</f>
        <v>Terjangkau</v>
      </c>
      <c r="M212">
        <v>0</v>
      </c>
      <c r="N212" t="s">
        <v>6</v>
      </c>
      <c r="O212" t="str" cm="1">
        <f t="array" ref="O212">_xlfn.IFS(LEFT(DataPenjualan[[#This Row],[Kode Status Pengiriman]],3)="DLV","Terkirim",LEFT(DataPenjualan[[#This Row],[Kode Status Pengiriman]],3)="SHP","Dikirim",LEFT(DataPenjualan[[#This Row],[Kode Status Pengiriman]],3)="RTN","Return",LEFT(DataPenjualan[[#This Row],[Kode Status Pengiriman]],3)="CNL","Dibatalkan")</f>
        <v>Terkirim</v>
      </c>
      <c r="P212" s="3">
        <f>DataPenjualan[[#This Row],[Jumlah Beli]]*DataPenjualan[[#This Row],[Harga Satuan]]</f>
        <v>8000000</v>
      </c>
      <c r="Q212" s="2">
        <f>(DataPenjualan[[#This Row],[Diskon Persen]]/100)*DataPenjualan[[#This Row],[Harga Satuan]]</f>
        <v>0</v>
      </c>
      <c r="R212" s="2">
        <f>DataPenjualan[[#This Row],[Pendapatan Kotor]]-DataPenjualan[[#This Row],[Nilai Diskon]]</f>
        <v>8000000</v>
      </c>
    </row>
    <row r="213" spans="1:18" x14ac:dyDescent="0.35">
      <c r="A213" t="s">
        <v>263</v>
      </c>
      <c r="B213" s="1">
        <v>45614.6875</v>
      </c>
      <c r="C213" t="str">
        <f>TEXT(DataPenjualan[[#This Row],[Tanggal Transaksi]],"mmmm")</f>
        <v>November</v>
      </c>
      <c r="D213" s="1" t="str">
        <f>TEXT(DataPenjualan[[#This Row],[Tanggal Transaksi]],"m")</f>
        <v>11</v>
      </c>
      <c r="E213" t="s">
        <v>48</v>
      </c>
      <c r="F213" t="s">
        <v>18</v>
      </c>
      <c r="G213" t="s">
        <v>38</v>
      </c>
      <c r="H213" t="s">
        <v>4</v>
      </c>
      <c r="I213" t="s">
        <v>5</v>
      </c>
      <c r="J213">
        <v>1</v>
      </c>
      <c r="K213" s="2">
        <v>29500000</v>
      </c>
      <c r="L213" t="str" cm="1">
        <f t="array" ref="L213">_xlfn.IFS(DataPenjualan[[#This Row],[Harga Satuan]]&lt;5000000,"Terjangkau",AND(DataPenjualan[[#This Row],[Harga Satuan]]&gt;=5000000,DataPenjualan[[#This Row],[Harga Satuan]]&lt;=15000000),"Menengah",DataPenjualan[[#This Row],[Harga Satuan]]&gt;15000000,"Premium")</f>
        <v>Premium</v>
      </c>
      <c r="M213">
        <v>10</v>
      </c>
      <c r="N213" t="s">
        <v>6</v>
      </c>
      <c r="O213" t="str" cm="1">
        <f t="array" ref="O213">_xlfn.IFS(LEFT(DataPenjualan[[#This Row],[Kode Status Pengiriman]],3)="DLV","Terkirim",LEFT(DataPenjualan[[#This Row],[Kode Status Pengiriman]],3)="SHP","Dikirim",LEFT(DataPenjualan[[#This Row],[Kode Status Pengiriman]],3)="RTN","Return",LEFT(DataPenjualan[[#This Row],[Kode Status Pengiriman]],3)="CNL","Dibatalkan")</f>
        <v>Terkirim</v>
      </c>
      <c r="P213" s="3">
        <f>DataPenjualan[[#This Row],[Jumlah Beli]]*DataPenjualan[[#This Row],[Harga Satuan]]</f>
        <v>29500000</v>
      </c>
      <c r="Q213" s="2">
        <f>(DataPenjualan[[#This Row],[Diskon Persen]]/100)*DataPenjualan[[#This Row],[Harga Satuan]]</f>
        <v>2950000</v>
      </c>
      <c r="R213" s="2">
        <f>DataPenjualan[[#This Row],[Pendapatan Kotor]]-DataPenjualan[[#This Row],[Nilai Diskon]]</f>
        <v>26550000</v>
      </c>
    </row>
    <row r="214" spans="1:18" x14ac:dyDescent="0.35">
      <c r="A214" t="s">
        <v>264</v>
      </c>
      <c r="B214" s="1">
        <v>45615.784722222219</v>
      </c>
      <c r="C214" t="str">
        <f>TEXT(DataPenjualan[[#This Row],[Tanggal Transaksi]],"mmmm")</f>
        <v>November</v>
      </c>
      <c r="D214" s="1" t="str">
        <f>TEXT(DataPenjualan[[#This Row],[Tanggal Transaksi]],"m")</f>
        <v>11</v>
      </c>
      <c r="E214" t="s">
        <v>51</v>
      </c>
      <c r="F214" t="s">
        <v>24</v>
      </c>
      <c r="G214" t="s">
        <v>42</v>
      </c>
      <c r="H214" t="s">
        <v>43</v>
      </c>
      <c r="I214" t="s">
        <v>10</v>
      </c>
      <c r="J214">
        <v>1</v>
      </c>
      <c r="K214" s="2">
        <v>500000</v>
      </c>
      <c r="L214" t="str" cm="1">
        <f t="array" ref="L214">_xlfn.IFS(DataPenjualan[[#This Row],[Harga Satuan]]&lt;5000000,"Terjangkau",AND(DataPenjualan[[#This Row],[Harga Satuan]]&gt;=5000000,DataPenjualan[[#This Row],[Harga Satuan]]&lt;=15000000),"Menengah",DataPenjualan[[#This Row],[Harga Satuan]]&gt;15000000,"Premium")</f>
        <v>Terjangkau</v>
      </c>
      <c r="M214">
        <v>5</v>
      </c>
      <c r="N214" t="s">
        <v>6</v>
      </c>
      <c r="O214" t="str" cm="1">
        <f t="array" ref="O214">_xlfn.IFS(LEFT(DataPenjualan[[#This Row],[Kode Status Pengiriman]],3)="DLV","Terkirim",LEFT(DataPenjualan[[#This Row],[Kode Status Pengiriman]],3)="SHP","Dikirim",LEFT(DataPenjualan[[#This Row],[Kode Status Pengiriman]],3)="RTN","Return",LEFT(DataPenjualan[[#This Row],[Kode Status Pengiriman]],3)="CNL","Dibatalkan")</f>
        <v>Terkirim</v>
      </c>
      <c r="P214" s="3">
        <f>DataPenjualan[[#This Row],[Jumlah Beli]]*DataPenjualan[[#This Row],[Harga Satuan]]</f>
        <v>500000</v>
      </c>
      <c r="Q214" s="2">
        <f>(DataPenjualan[[#This Row],[Diskon Persen]]/100)*DataPenjualan[[#This Row],[Harga Satuan]]</f>
        <v>25000</v>
      </c>
      <c r="R214" s="2">
        <f>DataPenjualan[[#This Row],[Pendapatan Kotor]]-DataPenjualan[[#This Row],[Nilai Diskon]]</f>
        <v>475000</v>
      </c>
    </row>
    <row r="215" spans="1:18" x14ac:dyDescent="0.35">
      <c r="A215" t="s">
        <v>265</v>
      </c>
      <c r="B215" s="1">
        <v>45615.885416666664</v>
      </c>
      <c r="C215" t="str">
        <f>TEXT(DataPenjualan[[#This Row],[Tanggal Transaksi]],"mmmm")</f>
        <v>November</v>
      </c>
      <c r="D215" s="1" t="str">
        <f>TEXT(DataPenjualan[[#This Row],[Tanggal Transaksi]],"m")</f>
        <v>11</v>
      </c>
      <c r="E215" t="s">
        <v>53</v>
      </c>
      <c r="F215" t="s">
        <v>34</v>
      </c>
      <c r="G215" t="s">
        <v>46</v>
      </c>
      <c r="H215" t="s">
        <v>4</v>
      </c>
      <c r="I215" t="s">
        <v>5</v>
      </c>
      <c r="J215">
        <v>1</v>
      </c>
      <c r="K215" s="2">
        <v>9500000</v>
      </c>
      <c r="L215" t="str" cm="1">
        <f t="array" ref="L215">_xlfn.IFS(DataPenjualan[[#This Row],[Harga Satuan]]&lt;5000000,"Terjangkau",AND(DataPenjualan[[#This Row],[Harga Satuan]]&gt;=5000000,DataPenjualan[[#This Row],[Harga Satuan]]&lt;=15000000),"Menengah",DataPenjualan[[#This Row],[Harga Satuan]]&gt;15000000,"Premium")</f>
        <v>Menengah</v>
      </c>
      <c r="M215">
        <v>5</v>
      </c>
      <c r="N215" t="s">
        <v>6</v>
      </c>
      <c r="O215" t="str" cm="1">
        <f t="array" ref="O215">_xlfn.IFS(LEFT(DataPenjualan[[#This Row],[Kode Status Pengiriman]],3)="DLV","Terkirim",LEFT(DataPenjualan[[#This Row],[Kode Status Pengiriman]],3)="SHP","Dikirim",LEFT(DataPenjualan[[#This Row],[Kode Status Pengiriman]],3)="RTN","Return",LEFT(DataPenjualan[[#This Row],[Kode Status Pengiriman]],3)="CNL","Dibatalkan")</f>
        <v>Terkirim</v>
      </c>
      <c r="P215" s="3">
        <f>DataPenjualan[[#This Row],[Jumlah Beli]]*DataPenjualan[[#This Row],[Harga Satuan]]</f>
        <v>9500000</v>
      </c>
      <c r="Q215" s="2">
        <f>(DataPenjualan[[#This Row],[Diskon Persen]]/100)*DataPenjualan[[#This Row],[Harga Satuan]]</f>
        <v>475000</v>
      </c>
      <c r="R215" s="2">
        <f>DataPenjualan[[#This Row],[Pendapatan Kotor]]-DataPenjualan[[#This Row],[Nilai Diskon]]</f>
        <v>9025000</v>
      </c>
    </row>
    <row r="216" spans="1:18" x14ac:dyDescent="0.35">
      <c r="A216" t="s">
        <v>266</v>
      </c>
      <c r="B216" s="1">
        <v>45615.625</v>
      </c>
      <c r="C216" t="str">
        <f>TEXT(DataPenjualan[[#This Row],[Tanggal Transaksi]],"mmmm")</f>
        <v>November</v>
      </c>
      <c r="D216" s="1" t="str">
        <f>TEXT(DataPenjualan[[#This Row],[Tanggal Transaksi]],"m")</f>
        <v>11</v>
      </c>
      <c r="E216" t="s">
        <v>55</v>
      </c>
      <c r="F216" t="s">
        <v>3</v>
      </c>
      <c r="G216" t="s">
        <v>56</v>
      </c>
      <c r="H216" t="s">
        <v>57</v>
      </c>
      <c r="I216" t="s">
        <v>15</v>
      </c>
      <c r="J216">
        <v>1</v>
      </c>
      <c r="K216" s="2">
        <v>12000000</v>
      </c>
      <c r="L216" t="str" cm="1">
        <f t="array" ref="L216">_xlfn.IFS(DataPenjualan[[#This Row],[Harga Satuan]]&lt;5000000,"Terjangkau",AND(DataPenjualan[[#This Row],[Harga Satuan]]&gt;=5000000,DataPenjualan[[#This Row],[Harga Satuan]]&lt;=15000000),"Menengah",DataPenjualan[[#This Row],[Harga Satuan]]&gt;15000000,"Premium")</f>
        <v>Menengah</v>
      </c>
      <c r="M216">
        <v>0</v>
      </c>
      <c r="N216" t="s">
        <v>6</v>
      </c>
      <c r="O216" t="str" cm="1">
        <f t="array" ref="O216">_xlfn.IFS(LEFT(DataPenjualan[[#This Row],[Kode Status Pengiriman]],3)="DLV","Terkirim",LEFT(DataPenjualan[[#This Row],[Kode Status Pengiriman]],3)="SHP","Dikirim",LEFT(DataPenjualan[[#This Row],[Kode Status Pengiriman]],3)="RTN","Return",LEFT(DataPenjualan[[#This Row],[Kode Status Pengiriman]],3)="CNL","Dibatalkan")</f>
        <v>Terkirim</v>
      </c>
      <c r="P216" s="3">
        <f>DataPenjualan[[#This Row],[Jumlah Beli]]*DataPenjualan[[#This Row],[Harga Satuan]]</f>
        <v>12000000</v>
      </c>
      <c r="Q216" s="2">
        <f>(DataPenjualan[[#This Row],[Diskon Persen]]/100)*DataPenjualan[[#This Row],[Harga Satuan]]</f>
        <v>0</v>
      </c>
      <c r="R216" s="2">
        <f>DataPenjualan[[#This Row],[Pendapatan Kotor]]-DataPenjualan[[#This Row],[Nilai Diskon]]</f>
        <v>12000000</v>
      </c>
    </row>
    <row r="217" spans="1:18" x14ac:dyDescent="0.35">
      <c r="A217" t="s">
        <v>267</v>
      </c>
      <c r="B217" s="1">
        <v>45616.513888888891</v>
      </c>
      <c r="C217" t="str">
        <f>TEXT(DataPenjualan[[#This Row],[Tanggal Transaksi]],"mmmm")</f>
        <v>November</v>
      </c>
      <c r="D217" s="1" t="str">
        <f>TEXT(DataPenjualan[[#This Row],[Tanggal Transaksi]],"m")</f>
        <v>11</v>
      </c>
      <c r="E217" t="s">
        <v>59</v>
      </c>
      <c r="F217" t="s">
        <v>18</v>
      </c>
      <c r="G217" t="s">
        <v>60</v>
      </c>
      <c r="H217" t="s">
        <v>20</v>
      </c>
      <c r="I217" t="s">
        <v>10</v>
      </c>
      <c r="J217">
        <v>1</v>
      </c>
      <c r="K217" s="2">
        <v>35000000</v>
      </c>
      <c r="L217" t="str" cm="1">
        <f t="array" ref="L217">_xlfn.IFS(DataPenjualan[[#This Row],[Harga Satuan]]&lt;5000000,"Terjangkau",AND(DataPenjualan[[#This Row],[Harga Satuan]]&gt;=5000000,DataPenjualan[[#This Row],[Harga Satuan]]&lt;=15000000),"Menengah",DataPenjualan[[#This Row],[Harga Satuan]]&gt;15000000,"Premium")</f>
        <v>Premium</v>
      </c>
      <c r="M217">
        <v>10</v>
      </c>
      <c r="N217" t="s">
        <v>21</v>
      </c>
      <c r="O217" t="str" cm="1">
        <f t="array" ref="O217">_xlfn.IFS(LEFT(DataPenjualan[[#This Row],[Kode Status Pengiriman]],3)="DLV","Terkirim",LEFT(DataPenjualan[[#This Row],[Kode Status Pengiriman]],3)="SHP","Dikirim",LEFT(DataPenjualan[[#This Row],[Kode Status Pengiriman]],3)="RTN","Return",LEFT(DataPenjualan[[#This Row],[Kode Status Pengiriman]],3)="CNL","Dibatalkan")</f>
        <v>Dikirim</v>
      </c>
      <c r="P217" s="3">
        <f>DataPenjualan[[#This Row],[Jumlah Beli]]*DataPenjualan[[#This Row],[Harga Satuan]]</f>
        <v>35000000</v>
      </c>
      <c r="Q217" s="2">
        <f>(DataPenjualan[[#This Row],[Diskon Persen]]/100)*DataPenjualan[[#This Row],[Harga Satuan]]</f>
        <v>3500000</v>
      </c>
      <c r="R217" s="2">
        <f>DataPenjualan[[#This Row],[Pendapatan Kotor]]-DataPenjualan[[#This Row],[Nilai Diskon]]</f>
        <v>31500000</v>
      </c>
    </row>
    <row r="218" spans="1:18" x14ac:dyDescent="0.35">
      <c r="A218" t="s">
        <v>268</v>
      </c>
      <c r="B218" s="1">
        <v>45616.40625</v>
      </c>
      <c r="C218" t="str">
        <f>TEXT(DataPenjualan[[#This Row],[Tanggal Transaksi]],"mmmm")</f>
        <v>November</v>
      </c>
      <c r="D218" s="1" t="str">
        <f>TEXT(DataPenjualan[[#This Row],[Tanggal Transaksi]],"m")</f>
        <v>11</v>
      </c>
      <c r="E218" t="s">
        <v>62</v>
      </c>
      <c r="F218" t="s">
        <v>13</v>
      </c>
      <c r="G218" t="s">
        <v>63</v>
      </c>
      <c r="H218" t="s">
        <v>4</v>
      </c>
      <c r="I218" t="s">
        <v>5</v>
      </c>
      <c r="J218">
        <v>1</v>
      </c>
      <c r="K218" s="2">
        <v>6200000</v>
      </c>
      <c r="L218" t="str" cm="1">
        <f t="array" ref="L218">_xlfn.IFS(DataPenjualan[[#This Row],[Harga Satuan]]&lt;5000000,"Terjangkau",AND(DataPenjualan[[#This Row],[Harga Satuan]]&gt;=5000000,DataPenjualan[[#This Row],[Harga Satuan]]&lt;=15000000),"Menengah",DataPenjualan[[#This Row],[Harga Satuan]]&gt;15000000,"Premium")</f>
        <v>Menengah</v>
      </c>
      <c r="M218">
        <v>5</v>
      </c>
      <c r="N218" t="s">
        <v>6</v>
      </c>
      <c r="O218" t="str" cm="1">
        <f t="array" ref="O218">_xlfn.IFS(LEFT(DataPenjualan[[#This Row],[Kode Status Pengiriman]],3)="DLV","Terkirim",LEFT(DataPenjualan[[#This Row],[Kode Status Pengiriman]],3)="SHP","Dikirim",LEFT(DataPenjualan[[#This Row],[Kode Status Pengiriman]],3)="RTN","Return",LEFT(DataPenjualan[[#This Row],[Kode Status Pengiriman]],3)="CNL","Dibatalkan")</f>
        <v>Terkirim</v>
      </c>
      <c r="P218" s="3">
        <f>DataPenjualan[[#This Row],[Jumlah Beli]]*DataPenjualan[[#This Row],[Harga Satuan]]</f>
        <v>6200000</v>
      </c>
      <c r="Q218" s="2">
        <f>(DataPenjualan[[#This Row],[Diskon Persen]]/100)*DataPenjualan[[#This Row],[Harga Satuan]]</f>
        <v>310000</v>
      </c>
      <c r="R218" s="2">
        <f>DataPenjualan[[#This Row],[Pendapatan Kotor]]-DataPenjualan[[#This Row],[Nilai Diskon]]</f>
        <v>5890000</v>
      </c>
    </row>
    <row r="219" spans="1:18" x14ac:dyDescent="0.35">
      <c r="A219" t="s">
        <v>269</v>
      </c>
      <c r="B219" s="1">
        <v>45616.458333333336</v>
      </c>
      <c r="C219" t="str">
        <f>TEXT(DataPenjualan[[#This Row],[Tanggal Transaksi]],"mmmm")</f>
        <v>November</v>
      </c>
      <c r="D219" s="1" t="str">
        <f>TEXT(DataPenjualan[[#This Row],[Tanggal Transaksi]],"m")</f>
        <v>11</v>
      </c>
      <c r="E219" t="s">
        <v>65</v>
      </c>
      <c r="F219" t="s">
        <v>18</v>
      </c>
      <c r="G219" t="s">
        <v>66</v>
      </c>
      <c r="H219" t="s">
        <v>9</v>
      </c>
      <c r="I219" t="s">
        <v>10</v>
      </c>
      <c r="J219">
        <v>1</v>
      </c>
      <c r="K219" s="2">
        <v>26000000</v>
      </c>
      <c r="L219" t="str" cm="1">
        <f t="array" ref="L219">_xlfn.IFS(DataPenjualan[[#This Row],[Harga Satuan]]&lt;5000000,"Terjangkau",AND(DataPenjualan[[#This Row],[Harga Satuan]]&gt;=5000000,DataPenjualan[[#This Row],[Harga Satuan]]&lt;=15000000),"Menengah",DataPenjualan[[#This Row],[Harga Satuan]]&gt;15000000,"Premium")</f>
        <v>Premium</v>
      </c>
      <c r="M219">
        <v>5</v>
      </c>
      <c r="N219" t="s">
        <v>49</v>
      </c>
      <c r="O219" t="str" cm="1">
        <f t="array" ref="O219">_xlfn.IFS(LEFT(DataPenjualan[[#This Row],[Kode Status Pengiriman]],3)="DLV","Terkirim",LEFT(DataPenjualan[[#This Row],[Kode Status Pengiriman]],3)="SHP","Dikirim",LEFT(DataPenjualan[[#This Row],[Kode Status Pengiriman]],3)="RTN","Return",LEFT(DataPenjualan[[#This Row],[Kode Status Pengiriman]],3)="CNL","Dibatalkan")</f>
        <v>Dibatalkan</v>
      </c>
      <c r="P219" s="3">
        <f>DataPenjualan[[#This Row],[Jumlah Beli]]*DataPenjualan[[#This Row],[Harga Satuan]]</f>
        <v>26000000</v>
      </c>
      <c r="Q219" s="2">
        <f>(DataPenjualan[[#This Row],[Diskon Persen]]/100)*DataPenjualan[[#This Row],[Harga Satuan]]</f>
        <v>1300000</v>
      </c>
      <c r="R219" s="2">
        <f>DataPenjualan[[#This Row],[Pendapatan Kotor]]-DataPenjualan[[#This Row],[Nilai Diskon]]</f>
        <v>24700000</v>
      </c>
    </row>
    <row r="220" spans="1:18" x14ac:dyDescent="0.35">
      <c r="A220" t="s">
        <v>270</v>
      </c>
      <c r="B220" s="1">
        <v>45617.729166666664</v>
      </c>
      <c r="C220" t="str">
        <f>TEXT(DataPenjualan[[#This Row],[Tanggal Transaksi]],"mmmm")</f>
        <v>November</v>
      </c>
      <c r="D220" s="1" t="str">
        <f>TEXT(DataPenjualan[[#This Row],[Tanggal Transaksi]],"m")</f>
        <v>11</v>
      </c>
      <c r="E220" t="s">
        <v>68</v>
      </c>
      <c r="F220" t="s">
        <v>24</v>
      </c>
      <c r="G220" t="s">
        <v>69</v>
      </c>
      <c r="H220" t="s">
        <v>4</v>
      </c>
      <c r="I220" t="s">
        <v>15</v>
      </c>
      <c r="J220">
        <v>1</v>
      </c>
      <c r="K220" s="2">
        <v>5000000</v>
      </c>
      <c r="L220" t="str" cm="1">
        <f t="array" ref="L220">_xlfn.IFS(DataPenjualan[[#This Row],[Harga Satuan]]&lt;5000000,"Terjangkau",AND(DataPenjualan[[#This Row],[Harga Satuan]]&gt;=5000000,DataPenjualan[[#This Row],[Harga Satuan]]&lt;=15000000),"Menengah",DataPenjualan[[#This Row],[Harga Satuan]]&gt;15000000,"Premium")</f>
        <v>Menengah</v>
      </c>
      <c r="M220">
        <v>0</v>
      </c>
      <c r="N220" t="s">
        <v>6</v>
      </c>
      <c r="O220" t="str" cm="1">
        <f t="array" ref="O220">_xlfn.IFS(LEFT(DataPenjualan[[#This Row],[Kode Status Pengiriman]],3)="DLV","Terkirim",LEFT(DataPenjualan[[#This Row],[Kode Status Pengiriman]],3)="SHP","Dikirim",LEFT(DataPenjualan[[#This Row],[Kode Status Pengiriman]],3)="RTN","Return",LEFT(DataPenjualan[[#This Row],[Kode Status Pengiriman]],3)="CNL","Dibatalkan")</f>
        <v>Terkirim</v>
      </c>
      <c r="P220" s="3">
        <f>DataPenjualan[[#This Row],[Jumlah Beli]]*DataPenjualan[[#This Row],[Harga Satuan]]</f>
        <v>5000000</v>
      </c>
      <c r="Q220" s="2">
        <f>(DataPenjualan[[#This Row],[Diskon Persen]]/100)*DataPenjualan[[#This Row],[Harga Satuan]]</f>
        <v>0</v>
      </c>
      <c r="R220" s="2">
        <f>DataPenjualan[[#This Row],[Pendapatan Kotor]]-DataPenjualan[[#This Row],[Nilai Diskon]]</f>
        <v>5000000</v>
      </c>
    </row>
    <row r="221" spans="1:18" x14ac:dyDescent="0.35">
      <c r="A221" t="s">
        <v>271</v>
      </c>
      <c r="B221" s="1">
        <v>45617.840277777781</v>
      </c>
      <c r="C221" t="str">
        <f>TEXT(DataPenjualan[[#This Row],[Tanggal Transaksi]],"mmmm")</f>
        <v>November</v>
      </c>
      <c r="D221" s="1" t="str">
        <f>TEXT(DataPenjualan[[#This Row],[Tanggal Transaksi]],"m")</f>
        <v>11</v>
      </c>
      <c r="E221" t="s">
        <v>71</v>
      </c>
      <c r="F221" t="s">
        <v>18</v>
      </c>
      <c r="G221" t="s">
        <v>28</v>
      </c>
      <c r="H221" t="s">
        <v>4</v>
      </c>
      <c r="I221" t="s">
        <v>5</v>
      </c>
      <c r="J221">
        <v>1</v>
      </c>
      <c r="K221" s="2">
        <v>42000000</v>
      </c>
      <c r="L221" t="str" cm="1">
        <f t="array" ref="L221">_xlfn.IFS(DataPenjualan[[#This Row],[Harga Satuan]]&lt;5000000,"Terjangkau",AND(DataPenjualan[[#This Row],[Harga Satuan]]&gt;=5000000,DataPenjualan[[#This Row],[Harga Satuan]]&lt;=15000000),"Menengah",DataPenjualan[[#This Row],[Harga Satuan]]&gt;15000000,"Premium")</f>
        <v>Premium</v>
      </c>
      <c r="M221">
        <v>10</v>
      </c>
      <c r="N221" t="s">
        <v>21</v>
      </c>
      <c r="O221" t="str" cm="1">
        <f t="array" ref="O221">_xlfn.IFS(LEFT(DataPenjualan[[#This Row],[Kode Status Pengiriman]],3)="DLV","Terkirim",LEFT(DataPenjualan[[#This Row],[Kode Status Pengiriman]],3)="SHP","Dikirim",LEFT(DataPenjualan[[#This Row],[Kode Status Pengiriman]],3)="RTN","Return",LEFT(DataPenjualan[[#This Row],[Kode Status Pengiriman]],3)="CNL","Dibatalkan")</f>
        <v>Dikirim</v>
      </c>
      <c r="P221" s="3">
        <f>DataPenjualan[[#This Row],[Jumlah Beli]]*DataPenjualan[[#This Row],[Harga Satuan]]</f>
        <v>42000000</v>
      </c>
      <c r="Q221" s="2">
        <f>(DataPenjualan[[#This Row],[Diskon Persen]]/100)*DataPenjualan[[#This Row],[Harga Satuan]]</f>
        <v>4200000</v>
      </c>
      <c r="R221" s="2">
        <f>DataPenjualan[[#This Row],[Pendapatan Kotor]]-DataPenjualan[[#This Row],[Nilai Diskon]]</f>
        <v>37800000</v>
      </c>
    </row>
    <row r="222" spans="1:18" x14ac:dyDescent="0.35">
      <c r="A222" t="s">
        <v>272</v>
      </c>
      <c r="B222" s="1">
        <v>45627.416666666664</v>
      </c>
      <c r="C222" t="str">
        <f>TEXT(DataPenjualan[[#This Row],[Tanggal Transaksi]],"mmmm")</f>
        <v>December</v>
      </c>
      <c r="D222" s="1" t="str">
        <f>TEXT(DataPenjualan[[#This Row],[Tanggal Transaksi]],"m")</f>
        <v>12</v>
      </c>
      <c r="E222" t="s">
        <v>2</v>
      </c>
      <c r="F222" t="s">
        <v>3</v>
      </c>
      <c r="G222" t="s">
        <v>752</v>
      </c>
      <c r="H222" t="s">
        <v>9</v>
      </c>
      <c r="I222" t="s">
        <v>5</v>
      </c>
      <c r="J222">
        <v>1</v>
      </c>
      <c r="K222" s="2">
        <v>21000000</v>
      </c>
      <c r="L222" t="str" cm="1">
        <f t="array" ref="L222">_xlfn.IFS(DataPenjualan[[#This Row],[Harga Satuan]]&lt;5000000,"Terjangkau",AND(DataPenjualan[[#This Row],[Harga Satuan]]&gt;=5000000,DataPenjualan[[#This Row],[Harga Satuan]]&lt;=15000000),"Menengah",DataPenjualan[[#This Row],[Harga Satuan]]&gt;15000000,"Premium")</f>
        <v>Premium</v>
      </c>
      <c r="M222">
        <v>20</v>
      </c>
      <c r="N222" t="s">
        <v>6</v>
      </c>
      <c r="O222" t="str" cm="1">
        <f t="array" ref="O222">_xlfn.IFS(LEFT(DataPenjualan[[#This Row],[Kode Status Pengiriman]],3)="DLV","Terkirim",LEFT(DataPenjualan[[#This Row],[Kode Status Pengiriman]],3)="SHP","Dikirim",LEFT(DataPenjualan[[#This Row],[Kode Status Pengiriman]],3)="RTN","Return",LEFT(DataPenjualan[[#This Row],[Kode Status Pengiriman]],3)="CNL","Dibatalkan")</f>
        <v>Terkirim</v>
      </c>
      <c r="P222" s="3">
        <f>DataPenjualan[[#This Row],[Jumlah Beli]]*DataPenjualan[[#This Row],[Harga Satuan]]</f>
        <v>21000000</v>
      </c>
      <c r="Q222" s="2">
        <f>(DataPenjualan[[#This Row],[Diskon Persen]]/100)*DataPenjualan[[#This Row],[Harga Satuan]]</f>
        <v>4200000</v>
      </c>
      <c r="R222" s="2">
        <f>DataPenjualan[[#This Row],[Pendapatan Kotor]]-DataPenjualan[[#This Row],[Nilai Diskon]]</f>
        <v>16800000</v>
      </c>
    </row>
    <row r="223" spans="1:18" x14ac:dyDescent="0.35">
      <c r="A223" t="s">
        <v>273</v>
      </c>
      <c r="B223" s="1">
        <v>45627.6875</v>
      </c>
      <c r="C223" t="str">
        <f>TEXT(DataPenjualan[[#This Row],[Tanggal Transaksi]],"mmmm")</f>
        <v>December</v>
      </c>
      <c r="D223" s="1" t="str">
        <f>TEXT(DataPenjualan[[#This Row],[Tanggal Transaksi]],"m")</f>
        <v>12</v>
      </c>
      <c r="E223" t="s">
        <v>8</v>
      </c>
      <c r="F223" t="s">
        <v>3</v>
      </c>
      <c r="G223" t="s">
        <v>28</v>
      </c>
      <c r="H223" t="s">
        <v>4</v>
      </c>
      <c r="I223" t="s">
        <v>10</v>
      </c>
      <c r="J223">
        <v>1</v>
      </c>
      <c r="K223" s="2">
        <v>18500000</v>
      </c>
      <c r="L223" t="str" cm="1">
        <f t="array" ref="L223">_xlfn.IFS(DataPenjualan[[#This Row],[Harga Satuan]]&lt;5000000,"Terjangkau",AND(DataPenjualan[[#This Row],[Harga Satuan]]&gt;=5000000,DataPenjualan[[#This Row],[Harga Satuan]]&lt;=15000000),"Menengah",DataPenjualan[[#This Row],[Harga Satuan]]&gt;15000000,"Premium")</f>
        <v>Premium</v>
      </c>
      <c r="M223">
        <v>20</v>
      </c>
      <c r="N223" t="s">
        <v>6</v>
      </c>
      <c r="O223" t="str" cm="1">
        <f t="array" ref="O223">_xlfn.IFS(LEFT(DataPenjualan[[#This Row],[Kode Status Pengiriman]],3)="DLV","Terkirim",LEFT(DataPenjualan[[#This Row],[Kode Status Pengiriman]],3)="SHP","Dikirim",LEFT(DataPenjualan[[#This Row],[Kode Status Pengiriman]],3)="RTN","Return",LEFT(DataPenjualan[[#This Row],[Kode Status Pengiriman]],3)="CNL","Dibatalkan")</f>
        <v>Terkirim</v>
      </c>
      <c r="P223" s="3">
        <f>DataPenjualan[[#This Row],[Jumlah Beli]]*DataPenjualan[[#This Row],[Harga Satuan]]</f>
        <v>18500000</v>
      </c>
      <c r="Q223" s="2">
        <f>(DataPenjualan[[#This Row],[Diskon Persen]]/100)*DataPenjualan[[#This Row],[Harga Satuan]]</f>
        <v>3700000</v>
      </c>
      <c r="R223" s="2">
        <f>DataPenjualan[[#This Row],[Pendapatan Kotor]]-DataPenjualan[[#This Row],[Nilai Diskon]]</f>
        <v>14800000</v>
      </c>
    </row>
    <row r="224" spans="1:18" x14ac:dyDescent="0.35">
      <c r="A224" t="s">
        <v>274</v>
      </c>
      <c r="B224" s="1">
        <v>45627.875</v>
      </c>
      <c r="C224" t="str">
        <f>TEXT(DataPenjualan[[#This Row],[Tanggal Transaksi]],"mmmm")</f>
        <v>December</v>
      </c>
      <c r="D224" s="1" t="str">
        <f>TEXT(DataPenjualan[[#This Row],[Tanggal Transaksi]],"m")</f>
        <v>12</v>
      </c>
      <c r="E224" t="s">
        <v>12</v>
      </c>
      <c r="F224" t="s">
        <v>13</v>
      </c>
      <c r="G224" t="s">
        <v>14</v>
      </c>
      <c r="H224" t="s">
        <v>4</v>
      </c>
      <c r="I224" t="s">
        <v>15</v>
      </c>
      <c r="J224">
        <v>1</v>
      </c>
      <c r="K224" s="2">
        <v>5500000</v>
      </c>
      <c r="L224" t="str" cm="1">
        <f t="array" ref="L224">_xlfn.IFS(DataPenjualan[[#This Row],[Harga Satuan]]&lt;5000000,"Terjangkau",AND(DataPenjualan[[#This Row],[Harga Satuan]]&gt;=5000000,DataPenjualan[[#This Row],[Harga Satuan]]&lt;=15000000),"Menengah",DataPenjualan[[#This Row],[Harga Satuan]]&gt;15000000,"Premium")</f>
        <v>Menengah</v>
      </c>
      <c r="M224">
        <v>0</v>
      </c>
      <c r="N224" t="s">
        <v>6</v>
      </c>
      <c r="O224" t="str" cm="1">
        <f t="array" ref="O224">_xlfn.IFS(LEFT(DataPenjualan[[#This Row],[Kode Status Pengiriman]],3)="DLV","Terkirim",LEFT(DataPenjualan[[#This Row],[Kode Status Pengiriman]],3)="SHP","Dikirim",LEFT(DataPenjualan[[#This Row],[Kode Status Pengiriman]],3)="RTN","Return",LEFT(DataPenjualan[[#This Row],[Kode Status Pengiriman]],3)="CNL","Dibatalkan")</f>
        <v>Terkirim</v>
      </c>
      <c r="P224" s="3">
        <f>DataPenjualan[[#This Row],[Jumlah Beli]]*DataPenjualan[[#This Row],[Harga Satuan]]</f>
        <v>5500000</v>
      </c>
      <c r="Q224" s="2">
        <f>(DataPenjualan[[#This Row],[Diskon Persen]]/100)*DataPenjualan[[#This Row],[Harga Satuan]]</f>
        <v>0</v>
      </c>
      <c r="R224" s="2">
        <f>DataPenjualan[[#This Row],[Pendapatan Kotor]]-DataPenjualan[[#This Row],[Nilai Diskon]]</f>
        <v>5500000</v>
      </c>
    </row>
    <row r="225" spans="1:18" x14ac:dyDescent="0.35">
      <c r="A225" t="s">
        <v>275</v>
      </c>
      <c r="B225" s="1">
        <v>45628.4375</v>
      </c>
      <c r="C225" t="str">
        <f>TEXT(DataPenjualan[[#This Row],[Tanggal Transaksi]],"mmmm")</f>
        <v>December</v>
      </c>
      <c r="D225" s="1" t="str">
        <f>TEXT(DataPenjualan[[#This Row],[Tanggal Transaksi]],"m")</f>
        <v>12</v>
      </c>
      <c r="E225" t="s">
        <v>17</v>
      </c>
      <c r="F225" t="s">
        <v>18</v>
      </c>
      <c r="G225" t="s">
        <v>19</v>
      </c>
      <c r="H225" t="s">
        <v>20</v>
      </c>
      <c r="I225" t="s">
        <v>5</v>
      </c>
      <c r="J225">
        <v>1</v>
      </c>
      <c r="K225" s="2">
        <v>32000000</v>
      </c>
      <c r="L225" t="str" cm="1">
        <f t="array" ref="L225">_xlfn.IFS(DataPenjualan[[#This Row],[Harga Satuan]]&lt;5000000,"Terjangkau",AND(DataPenjualan[[#This Row],[Harga Satuan]]&gt;=5000000,DataPenjualan[[#This Row],[Harga Satuan]]&lt;=15000000),"Menengah",DataPenjualan[[#This Row],[Harga Satuan]]&gt;15000000,"Premium")</f>
        <v>Premium</v>
      </c>
      <c r="M225">
        <v>25</v>
      </c>
      <c r="N225" t="s">
        <v>21</v>
      </c>
      <c r="O225" t="str" cm="1">
        <f t="array" ref="O225">_xlfn.IFS(LEFT(DataPenjualan[[#This Row],[Kode Status Pengiriman]],3)="DLV","Terkirim",LEFT(DataPenjualan[[#This Row],[Kode Status Pengiriman]],3)="SHP","Dikirim",LEFT(DataPenjualan[[#This Row],[Kode Status Pengiriman]],3)="RTN","Return",LEFT(DataPenjualan[[#This Row],[Kode Status Pengiriman]],3)="CNL","Dibatalkan")</f>
        <v>Dikirim</v>
      </c>
      <c r="P225" s="3">
        <f>DataPenjualan[[#This Row],[Jumlah Beli]]*DataPenjualan[[#This Row],[Harga Satuan]]</f>
        <v>32000000</v>
      </c>
      <c r="Q225" s="2">
        <f>(DataPenjualan[[#This Row],[Diskon Persen]]/100)*DataPenjualan[[#This Row],[Harga Satuan]]</f>
        <v>8000000</v>
      </c>
      <c r="R225" s="2">
        <f>DataPenjualan[[#This Row],[Pendapatan Kotor]]-DataPenjualan[[#This Row],[Nilai Diskon]]</f>
        <v>24000000</v>
      </c>
    </row>
    <row r="226" spans="1:18" x14ac:dyDescent="0.35">
      <c r="A226" t="s">
        <v>276</v>
      </c>
      <c r="B226" s="1">
        <v>45628.552083333336</v>
      </c>
      <c r="C226" t="str">
        <f>TEXT(DataPenjualan[[#This Row],[Tanggal Transaksi]],"mmmm")</f>
        <v>December</v>
      </c>
      <c r="D226" s="1" t="str">
        <f>TEXT(DataPenjualan[[#This Row],[Tanggal Transaksi]],"m")</f>
        <v>12</v>
      </c>
      <c r="E226" t="s">
        <v>23</v>
      </c>
      <c r="F226" t="s">
        <v>24</v>
      </c>
      <c r="G226" t="s">
        <v>753</v>
      </c>
      <c r="H226" t="s">
        <v>25</v>
      </c>
      <c r="I226" t="s">
        <v>10</v>
      </c>
      <c r="J226">
        <v>1</v>
      </c>
      <c r="K226" s="2">
        <v>7500000</v>
      </c>
      <c r="L226" t="str" cm="1">
        <f t="array" ref="L226">_xlfn.IFS(DataPenjualan[[#This Row],[Harga Satuan]]&lt;5000000,"Terjangkau",AND(DataPenjualan[[#This Row],[Harga Satuan]]&gt;=5000000,DataPenjualan[[#This Row],[Harga Satuan]]&lt;=15000000),"Menengah",DataPenjualan[[#This Row],[Harga Satuan]]&gt;15000000,"Premium")</f>
        <v>Menengah</v>
      </c>
      <c r="M226">
        <v>15</v>
      </c>
      <c r="N226" t="s">
        <v>6</v>
      </c>
      <c r="O226" t="str" cm="1">
        <f t="array" ref="O226">_xlfn.IFS(LEFT(DataPenjualan[[#This Row],[Kode Status Pengiriman]],3)="DLV","Terkirim",LEFT(DataPenjualan[[#This Row],[Kode Status Pengiriman]],3)="SHP","Dikirim",LEFT(DataPenjualan[[#This Row],[Kode Status Pengiriman]],3)="RTN","Return",LEFT(DataPenjualan[[#This Row],[Kode Status Pengiriman]],3)="CNL","Dibatalkan")</f>
        <v>Terkirim</v>
      </c>
      <c r="P226" s="3">
        <f>DataPenjualan[[#This Row],[Jumlah Beli]]*DataPenjualan[[#This Row],[Harga Satuan]]</f>
        <v>7500000</v>
      </c>
      <c r="Q226" s="2">
        <f>(DataPenjualan[[#This Row],[Diskon Persen]]/100)*DataPenjualan[[#This Row],[Harga Satuan]]</f>
        <v>1125000</v>
      </c>
      <c r="R226" s="2">
        <f>DataPenjualan[[#This Row],[Pendapatan Kotor]]-DataPenjualan[[#This Row],[Nilai Diskon]]</f>
        <v>6375000</v>
      </c>
    </row>
    <row r="227" spans="1:18" x14ac:dyDescent="0.35">
      <c r="A227" t="s">
        <v>277</v>
      </c>
      <c r="B227" s="1">
        <v>45628.75</v>
      </c>
      <c r="C227" t="str">
        <f>TEXT(DataPenjualan[[#This Row],[Tanggal Transaksi]],"mmmm")</f>
        <v>December</v>
      </c>
      <c r="D227" s="1" t="str">
        <f>TEXT(DataPenjualan[[#This Row],[Tanggal Transaksi]],"m")</f>
        <v>12</v>
      </c>
      <c r="E227" t="s">
        <v>27</v>
      </c>
      <c r="F227" t="s">
        <v>18</v>
      </c>
      <c r="G227" t="s">
        <v>31</v>
      </c>
      <c r="H227" t="s">
        <v>9</v>
      </c>
      <c r="I227" t="s">
        <v>5</v>
      </c>
      <c r="J227">
        <v>1</v>
      </c>
      <c r="K227" s="2">
        <v>23000000</v>
      </c>
      <c r="L227" t="str" cm="1">
        <f t="array" ref="L227">_xlfn.IFS(DataPenjualan[[#This Row],[Harga Satuan]]&lt;5000000,"Terjangkau",AND(DataPenjualan[[#This Row],[Harga Satuan]]&gt;=5000000,DataPenjualan[[#This Row],[Harga Satuan]]&lt;=15000000),"Menengah",DataPenjualan[[#This Row],[Harga Satuan]]&gt;15000000,"Premium")</f>
        <v>Premium</v>
      </c>
      <c r="M227">
        <v>20</v>
      </c>
      <c r="N227" t="s">
        <v>6</v>
      </c>
      <c r="O227" t="str" cm="1">
        <f t="array" ref="O227">_xlfn.IFS(LEFT(DataPenjualan[[#This Row],[Kode Status Pengiriman]],3)="DLV","Terkirim",LEFT(DataPenjualan[[#This Row],[Kode Status Pengiriman]],3)="SHP","Dikirim",LEFT(DataPenjualan[[#This Row],[Kode Status Pengiriman]],3)="RTN","Return",LEFT(DataPenjualan[[#This Row],[Kode Status Pengiriman]],3)="CNL","Dibatalkan")</f>
        <v>Terkirim</v>
      </c>
      <c r="P227" s="3">
        <f>DataPenjualan[[#This Row],[Jumlah Beli]]*DataPenjualan[[#This Row],[Harga Satuan]]</f>
        <v>23000000</v>
      </c>
      <c r="Q227" s="2">
        <f>(DataPenjualan[[#This Row],[Diskon Persen]]/100)*DataPenjualan[[#This Row],[Harga Satuan]]</f>
        <v>4600000</v>
      </c>
      <c r="R227" s="2">
        <f>DataPenjualan[[#This Row],[Pendapatan Kotor]]-DataPenjualan[[#This Row],[Nilai Diskon]]</f>
        <v>18400000</v>
      </c>
    </row>
    <row r="228" spans="1:18" x14ac:dyDescent="0.35">
      <c r="A228" t="s">
        <v>278</v>
      </c>
      <c r="B228" s="1">
        <v>45629.9375</v>
      </c>
      <c r="C228" t="str">
        <f>TEXT(DataPenjualan[[#This Row],[Tanggal Transaksi]],"mmmm")</f>
        <v>December</v>
      </c>
      <c r="D228" s="1" t="str">
        <f>TEXT(DataPenjualan[[#This Row],[Tanggal Transaksi]],"m")</f>
        <v>12</v>
      </c>
      <c r="E228" t="s">
        <v>30</v>
      </c>
      <c r="F228" t="s">
        <v>13</v>
      </c>
      <c r="G228" t="s">
        <v>35</v>
      </c>
      <c r="H228" t="s">
        <v>20</v>
      </c>
      <c r="I228" t="s">
        <v>15</v>
      </c>
      <c r="J228">
        <v>1</v>
      </c>
      <c r="K228" s="2">
        <v>2500000</v>
      </c>
      <c r="L228" t="str" cm="1">
        <f t="array" ref="L228">_xlfn.IFS(DataPenjualan[[#This Row],[Harga Satuan]]&lt;5000000,"Terjangkau",AND(DataPenjualan[[#This Row],[Harga Satuan]]&gt;=5000000,DataPenjualan[[#This Row],[Harga Satuan]]&lt;=15000000),"Menengah",DataPenjualan[[#This Row],[Harga Satuan]]&gt;15000000,"Premium")</f>
        <v>Terjangkau</v>
      </c>
      <c r="M228">
        <v>0</v>
      </c>
      <c r="N228" t="s">
        <v>6</v>
      </c>
      <c r="O228" t="str" cm="1">
        <f t="array" ref="O228">_xlfn.IFS(LEFT(DataPenjualan[[#This Row],[Kode Status Pengiriman]],3)="DLV","Terkirim",LEFT(DataPenjualan[[#This Row],[Kode Status Pengiriman]],3)="SHP","Dikirim",LEFT(DataPenjualan[[#This Row],[Kode Status Pengiriman]],3)="RTN","Return",LEFT(DataPenjualan[[#This Row],[Kode Status Pengiriman]],3)="CNL","Dibatalkan")</f>
        <v>Terkirim</v>
      </c>
      <c r="P228" s="3">
        <f>DataPenjualan[[#This Row],[Jumlah Beli]]*DataPenjualan[[#This Row],[Harga Satuan]]</f>
        <v>2500000</v>
      </c>
      <c r="Q228" s="2">
        <f>(DataPenjualan[[#This Row],[Diskon Persen]]/100)*DataPenjualan[[#This Row],[Harga Satuan]]</f>
        <v>0</v>
      </c>
      <c r="R228" s="2">
        <f>DataPenjualan[[#This Row],[Pendapatan Kotor]]-DataPenjualan[[#This Row],[Nilai Diskon]]</f>
        <v>2500000</v>
      </c>
    </row>
    <row r="229" spans="1:18" x14ac:dyDescent="0.35">
      <c r="A229" t="s">
        <v>279</v>
      </c>
      <c r="B229" s="1">
        <v>45629.625</v>
      </c>
      <c r="C229" t="str">
        <f>TEXT(DataPenjualan[[#This Row],[Tanggal Transaksi]],"mmmm")</f>
        <v>December</v>
      </c>
      <c r="D229" s="1" t="str">
        <f>TEXT(DataPenjualan[[#This Row],[Tanggal Transaksi]],"m")</f>
        <v>12</v>
      </c>
      <c r="E229" t="s">
        <v>33</v>
      </c>
      <c r="F229" t="s">
        <v>34</v>
      </c>
      <c r="G229" t="s">
        <v>38</v>
      </c>
      <c r="H229" t="s">
        <v>4</v>
      </c>
      <c r="I229" t="s">
        <v>10</v>
      </c>
      <c r="J229">
        <v>1</v>
      </c>
      <c r="K229" s="2">
        <v>28000000</v>
      </c>
      <c r="L229" t="str" cm="1">
        <f t="array" ref="L229">_xlfn.IFS(DataPenjualan[[#This Row],[Harga Satuan]]&lt;5000000,"Terjangkau",AND(DataPenjualan[[#This Row],[Harga Satuan]]&gt;=5000000,DataPenjualan[[#This Row],[Harga Satuan]]&lt;=15000000),"Menengah",DataPenjualan[[#This Row],[Harga Satuan]]&gt;15000000,"Premium")</f>
        <v>Premium</v>
      </c>
      <c r="M229">
        <v>25</v>
      </c>
      <c r="N229" t="s">
        <v>21</v>
      </c>
      <c r="O229" t="str" cm="1">
        <f t="array" ref="O229">_xlfn.IFS(LEFT(DataPenjualan[[#This Row],[Kode Status Pengiriman]],3)="DLV","Terkirim",LEFT(DataPenjualan[[#This Row],[Kode Status Pengiriman]],3)="SHP","Dikirim",LEFT(DataPenjualan[[#This Row],[Kode Status Pengiriman]],3)="RTN","Return",LEFT(DataPenjualan[[#This Row],[Kode Status Pengiriman]],3)="CNL","Dibatalkan")</f>
        <v>Dikirim</v>
      </c>
      <c r="P229" s="3">
        <f>DataPenjualan[[#This Row],[Jumlah Beli]]*DataPenjualan[[#This Row],[Harga Satuan]]</f>
        <v>28000000</v>
      </c>
      <c r="Q229" s="2">
        <f>(DataPenjualan[[#This Row],[Diskon Persen]]/100)*DataPenjualan[[#This Row],[Harga Satuan]]</f>
        <v>7000000</v>
      </c>
      <c r="R229" s="2">
        <f>DataPenjualan[[#This Row],[Pendapatan Kotor]]-DataPenjualan[[#This Row],[Nilai Diskon]]</f>
        <v>21000000</v>
      </c>
    </row>
    <row r="230" spans="1:18" x14ac:dyDescent="0.35">
      <c r="A230" t="s">
        <v>280</v>
      </c>
      <c r="B230" s="1">
        <v>45629.5</v>
      </c>
      <c r="C230" t="str">
        <f>TEXT(DataPenjualan[[#This Row],[Tanggal Transaksi]],"mmmm")</f>
        <v>December</v>
      </c>
      <c r="D230" s="1" t="str">
        <f>TEXT(DataPenjualan[[#This Row],[Tanggal Transaksi]],"m")</f>
        <v>12</v>
      </c>
      <c r="E230" t="s">
        <v>37</v>
      </c>
      <c r="F230" t="s">
        <v>24</v>
      </c>
      <c r="G230" t="s">
        <v>42</v>
      </c>
      <c r="H230" t="s">
        <v>43</v>
      </c>
      <c r="I230" t="s">
        <v>5</v>
      </c>
      <c r="J230">
        <v>1</v>
      </c>
      <c r="K230" s="2">
        <v>1800000</v>
      </c>
      <c r="L230" t="str" cm="1">
        <f t="array" ref="L230">_xlfn.IFS(DataPenjualan[[#This Row],[Harga Satuan]]&lt;5000000,"Terjangkau",AND(DataPenjualan[[#This Row],[Harga Satuan]]&gt;=5000000,DataPenjualan[[#This Row],[Harga Satuan]]&lt;=15000000),"Menengah",DataPenjualan[[#This Row],[Harga Satuan]]&gt;15000000,"Premium")</f>
        <v>Terjangkau</v>
      </c>
      <c r="M230">
        <v>15</v>
      </c>
      <c r="N230" t="s">
        <v>6</v>
      </c>
      <c r="O230" t="str" cm="1">
        <f t="array" ref="O230">_xlfn.IFS(LEFT(DataPenjualan[[#This Row],[Kode Status Pengiriman]],3)="DLV","Terkirim",LEFT(DataPenjualan[[#This Row],[Kode Status Pengiriman]],3)="SHP","Dikirim",LEFT(DataPenjualan[[#This Row],[Kode Status Pengiriman]],3)="RTN","Return",LEFT(DataPenjualan[[#This Row],[Kode Status Pengiriman]],3)="CNL","Dibatalkan")</f>
        <v>Terkirim</v>
      </c>
      <c r="P230" s="3">
        <f>DataPenjualan[[#This Row],[Jumlah Beli]]*DataPenjualan[[#This Row],[Harga Satuan]]</f>
        <v>1800000</v>
      </c>
      <c r="Q230" s="2">
        <f>(DataPenjualan[[#This Row],[Diskon Persen]]/100)*DataPenjualan[[#This Row],[Harga Satuan]]</f>
        <v>270000</v>
      </c>
      <c r="R230" s="2">
        <f>DataPenjualan[[#This Row],[Pendapatan Kotor]]-DataPenjualan[[#This Row],[Nilai Diskon]]</f>
        <v>1530000</v>
      </c>
    </row>
    <row r="231" spans="1:18" x14ac:dyDescent="0.35">
      <c r="A231" t="s">
        <v>281</v>
      </c>
      <c r="B231" s="1">
        <v>45630.8125</v>
      </c>
      <c r="C231" t="str">
        <f>TEXT(DataPenjualan[[#This Row],[Tanggal Transaksi]],"mmmm")</f>
        <v>December</v>
      </c>
      <c r="D231" s="1" t="str">
        <f>TEXT(DataPenjualan[[#This Row],[Tanggal Transaksi]],"m")</f>
        <v>12</v>
      </c>
      <c r="E231" t="s">
        <v>41</v>
      </c>
      <c r="F231" t="s">
        <v>3</v>
      </c>
      <c r="G231" t="s">
        <v>46</v>
      </c>
      <c r="H231" t="s">
        <v>4</v>
      </c>
      <c r="I231" t="s">
        <v>10</v>
      </c>
      <c r="J231">
        <v>1</v>
      </c>
      <c r="K231" s="2">
        <v>15000000</v>
      </c>
      <c r="L231" t="str" cm="1">
        <f t="array" ref="L231">_xlfn.IFS(DataPenjualan[[#This Row],[Harga Satuan]]&lt;5000000,"Terjangkau",AND(DataPenjualan[[#This Row],[Harga Satuan]]&gt;=5000000,DataPenjualan[[#This Row],[Harga Satuan]]&lt;=15000000),"Menengah",DataPenjualan[[#This Row],[Harga Satuan]]&gt;15000000,"Premium")</f>
        <v>Menengah</v>
      </c>
      <c r="M231">
        <v>20</v>
      </c>
      <c r="N231" t="s">
        <v>39</v>
      </c>
      <c r="O231" t="str" cm="1">
        <f t="array" ref="O231">_xlfn.IFS(LEFT(DataPenjualan[[#This Row],[Kode Status Pengiriman]],3)="DLV","Terkirim",LEFT(DataPenjualan[[#This Row],[Kode Status Pengiriman]],3)="SHP","Dikirim",LEFT(DataPenjualan[[#This Row],[Kode Status Pengiriman]],3)="RTN","Return",LEFT(DataPenjualan[[#This Row],[Kode Status Pengiriman]],3)="CNL","Dibatalkan")</f>
        <v>Return</v>
      </c>
      <c r="P231" s="3">
        <f>DataPenjualan[[#This Row],[Jumlah Beli]]*DataPenjualan[[#This Row],[Harga Satuan]]</f>
        <v>15000000</v>
      </c>
      <c r="Q231" s="2">
        <f>(DataPenjualan[[#This Row],[Diskon Persen]]/100)*DataPenjualan[[#This Row],[Harga Satuan]]</f>
        <v>3000000</v>
      </c>
      <c r="R231" s="2">
        <f>DataPenjualan[[#This Row],[Pendapatan Kotor]]-DataPenjualan[[#This Row],[Nilai Diskon]]</f>
        <v>12000000</v>
      </c>
    </row>
    <row r="232" spans="1:18" x14ac:dyDescent="0.35">
      <c r="A232" t="s">
        <v>282</v>
      </c>
      <c r="B232" s="1">
        <v>45630.583333333336</v>
      </c>
      <c r="C232" t="str">
        <f>TEXT(DataPenjualan[[#This Row],[Tanggal Transaksi]],"mmmm")</f>
        <v>December</v>
      </c>
      <c r="D232" s="1" t="str">
        <f>TEXT(DataPenjualan[[#This Row],[Tanggal Transaksi]],"m")</f>
        <v>12</v>
      </c>
      <c r="E232" t="s">
        <v>45</v>
      </c>
      <c r="F232" t="s">
        <v>13</v>
      </c>
      <c r="G232" t="s">
        <v>56</v>
      </c>
      <c r="H232" t="s">
        <v>57</v>
      </c>
      <c r="I232" t="s">
        <v>15</v>
      </c>
      <c r="J232">
        <v>1</v>
      </c>
      <c r="K232" s="2">
        <v>4000000</v>
      </c>
      <c r="L232" t="str" cm="1">
        <f t="array" ref="L232">_xlfn.IFS(DataPenjualan[[#This Row],[Harga Satuan]]&lt;5000000,"Terjangkau",AND(DataPenjualan[[#This Row],[Harga Satuan]]&gt;=5000000,DataPenjualan[[#This Row],[Harga Satuan]]&lt;=15000000),"Menengah",DataPenjualan[[#This Row],[Harga Satuan]]&gt;15000000,"Premium")</f>
        <v>Terjangkau</v>
      </c>
      <c r="M232">
        <v>0</v>
      </c>
      <c r="N232" t="s">
        <v>6</v>
      </c>
      <c r="O232" t="str" cm="1">
        <f t="array" ref="O232">_xlfn.IFS(LEFT(DataPenjualan[[#This Row],[Kode Status Pengiriman]],3)="DLV","Terkirim",LEFT(DataPenjualan[[#This Row],[Kode Status Pengiriman]],3)="SHP","Dikirim",LEFT(DataPenjualan[[#This Row],[Kode Status Pengiriman]],3)="RTN","Return",LEFT(DataPenjualan[[#This Row],[Kode Status Pengiriman]],3)="CNL","Dibatalkan")</f>
        <v>Terkirim</v>
      </c>
      <c r="P232" s="3">
        <f>DataPenjualan[[#This Row],[Jumlah Beli]]*DataPenjualan[[#This Row],[Harga Satuan]]</f>
        <v>4000000</v>
      </c>
      <c r="Q232" s="2">
        <f>(DataPenjualan[[#This Row],[Diskon Persen]]/100)*DataPenjualan[[#This Row],[Harga Satuan]]</f>
        <v>0</v>
      </c>
      <c r="R232" s="2">
        <f>DataPenjualan[[#This Row],[Pendapatan Kotor]]-DataPenjualan[[#This Row],[Nilai Diskon]]</f>
        <v>4000000</v>
      </c>
    </row>
    <row r="233" spans="1:18" x14ac:dyDescent="0.35">
      <c r="A233" t="s">
        <v>283</v>
      </c>
      <c r="B233" s="1">
        <v>45630.708333333336</v>
      </c>
      <c r="C233" t="str">
        <f>TEXT(DataPenjualan[[#This Row],[Tanggal Transaksi]],"mmmm")</f>
        <v>December</v>
      </c>
      <c r="D233" s="1" t="str">
        <f>TEXT(DataPenjualan[[#This Row],[Tanggal Transaksi]],"m")</f>
        <v>12</v>
      </c>
      <c r="E233" t="s">
        <v>48</v>
      </c>
      <c r="F233" t="s">
        <v>18</v>
      </c>
      <c r="G233" t="s">
        <v>60</v>
      </c>
      <c r="H233" t="s">
        <v>20</v>
      </c>
      <c r="I233" t="s">
        <v>5</v>
      </c>
      <c r="J233">
        <v>1</v>
      </c>
      <c r="K233" s="2">
        <v>29500000</v>
      </c>
      <c r="L233" t="str" cm="1">
        <f t="array" ref="L233">_xlfn.IFS(DataPenjualan[[#This Row],[Harga Satuan]]&lt;5000000,"Terjangkau",AND(DataPenjualan[[#This Row],[Harga Satuan]]&gt;=5000000,DataPenjualan[[#This Row],[Harga Satuan]]&lt;=15000000),"Menengah",DataPenjualan[[#This Row],[Harga Satuan]]&gt;15000000,"Premium")</f>
        <v>Premium</v>
      </c>
      <c r="M233">
        <v>25</v>
      </c>
      <c r="N233" t="s">
        <v>6</v>
      </c>
      <c r="O233" t="str" cm="1">
        <f t="array" ref="O233">_xlfn.IFS(LEFT(DataPenjualan[[#This Row],[Kode Status Pengiriman]],3)="DLV","Terkirim",LEFT(DataPenjualan[[#This Row],[Kode Status Pengiriman]],3)="SHP","Dikirim",LEFT(DataPenjualan[[#This Row],[Kode Status Pengiriman]],3)="RTN","Return",LEFT(DataPenjualan[[#This Row],[Kode Status Pengiriman]],3)="CNL","Dibatalkan")</f>
        <v>Terkirim</v>
      </c>
      <c r="P233" s="3">
        <f>DataPenjualan[[#This Row],[Jumlah Beli]]*DataPenjualan[[#This Row],[Harga Satuan]]</f>
        <v>29500000</v>
      </c>
      <c r="Q233" s="2">
        <f>(DataPenjualan[[#This Row],[Diskon Persen]]/100)*DataPenjualan[[#This Row],[Harga Satuan]]</f>
        <v>7375000</v>
      </c>
      <c r="R233" s="2">
        <f>DataPenjualan[[#This Row],[Pendapatan Kotor]]-DataPenjualan[[#This Row],[Nilai Diskon]]</f>
        <v>22125000</v>
      </c>
    </row>
    <row r="234" spans="1:18" x14ac:dyDescent="0.35">
      <c r="A234" t="s">
        <v>284</v>
      </c>
      <c r="B234" s="1">
        <v>45631.805555555555</v>
      </c>
      <c r="C234" t="str">
        <f>TEXT(DataPenjualan[[#This Row],[Tanggal Transaksi]],"mmmm")</f>
        <v>December</v>
      </c>
      <c r="D234" s="1" t="str">
        <f>TEXT(DataPenjualan[[#This Row],[Tanggal Transaksi]],"m")</f>
        <v>12</v>
      </c>
      <c r="E234" t="s">
        <v>51</v>
      </c>
      <c r="F234" t="s">
        <v>24</v>
      </c>
      <c r="G234" t="s">
        <v>63</v>
      </c>
      <c r="H234" t="s">
        <v>4</v>
      </c>
      <c r="I234" t="s">
        <v>10</v>
      </c>
      <c r="J234">
        <v>1</v>
      </c>
      <c r="K234" s="2">
        <v>500000</v>
      </c>
      <c r="L234" t="str" cm="1">
        <f t="array" ref="L234">_xlfn.IFS(DataPenjualan[[#This Row],[Harga Satuan]]&lt;5000000,"Terjangkau",AND(DataPenjualan[[#This Row],[Harga Satuan]]&gt;=5000000,DataPenjualan[[#This Row],[Harga Satuan]]&lt;=15000000),"Menengah",DataPenjualan[[#This Row],[Harga Satuan]]&gt;15000000,"Premium")</f>
        <v>Terjangkau</v>
      </c>
      <c r="M234">
        <v>15</v>
      </c>
      <c r="N234" t="s">
        <v>6</v>
      </c>
      <c r="O234" t="str" cm="1">
        <f t="array" ref="O234">_xlfn.IFS(LEFT(DataPenjualan[[#This Row],[Kode Status Pengiriman]],3)="DLV","Terkirim",LEFT(DataPenjualan[[#This Row],[Kode Status Pengiriman]],3)="SHP","Dikirim",LEFT(DataPenjualan[[#This Row],[Kode Status Pengiriman]],3)="RTN","Return",LEFT(DataPenjualan[[#This Row],[Kode Status Pengiriman]],3)="CNL","Dibatalkan")</f>
        <v>Terkirim</v>
      </c>
      <c r="P234" s="3">
        <f>DataPenjualan[[#This Row],[Jumlah Beli]]*DataPenjualan[[#This Row],[Harga Satuan]]</f>
        <v>500000</v>
      </c>
      <c r="Q234" s="2">
        <f>(DataPenjualan[[#This Row],[Diskon Persen]]/100)*DataPenjualan[[#This Row],[Harga Satuan]]</f>
        <v>75000</v>
      </c>
      <c r="R234" s="2">
        <f>DataPenjualan[[#This Row],[Pendapatan Kotor]]-DataPenjualan[[#This Row],[Nilai Diskon]]</f>
        <v>425000</v>
      </c>
    </row>
    <row r="235" spans="1:18" x14ac:dyDescent="0.35">
      <c r="A235" t="s">
        <v>285</v>
      </c>
      <c r="B235" s="1">
        <v>45631.90625</v>
      </c>
      <c r="C235" t="str">
        <f>TEXT(DataPenjualan[[#This Row],[Tanggal Transaksi]],"mmmm")</f>
        <v>December</v>
      </c>
      <c r="D235" s="1" t="str">
        <f>TEXT(DataPenjualan[[#This Row],[Tanggal Transaksi]],"m")</f>
        <v>12</v>
      </c>
      <c r="E235" t="s">
        <v>53</v>
      </c>
      <c r="F235" t="s">
        <v>34</v>
      </c>
      <c r="G235" t="s">
        <v>66</v>
      </c>
      <c r="H235" t="s">
        <v>9</v>
      </c>
      <c r="I235" t="s">
        <v>5</v>
      </c>
      <c r="J235">
        <v>1</v>
      </c>
      <c r="K235" s="2">
        <v>9500000</v>
      </c>
      <c r="L235" t="str" cm="1">
        <f t="array" ref="L235">_xlfn.IFS(DataPenjualan[[#This Row],[Harga Satuan]]&lt;5000000,"Terjangkau",AND(DataPenjualan[[#This Row],[Harga Satuan]]&gt;=5000000,DataPenjualan[[#This Row],[Harga Satuan]]&lt;=15000000),"Menengah",DataPenjualan[[#This Row],[Harga Satuan]]&gt;15000000,"Premium")</f>
        <v>Menengah</v>
      </c>
      <c r="M235">
        <v>20</v>
      </c>
      <c r="N235" t="s">
        <v>6</v>
      </c>
      <c r="O235" t="str" cm="1">
        <f t="array" ref="O235">_xlfn.IFS(LEFT(DataPenjualan[[#This Row],[Kode Status Pengiriman]],3)="DLV","Terkirim",LEFT(DataPenjualan[[#This Row],[Kode Status Pengiriman]],3)="SHP","Dikirim",LEFT(DataPenjualan[[#This Row],[Kode Status Pengiriman]],3)="RTN","Return",LEFT(DataPenjualan[[#This Row],[Kode Status Pengiriman]],3)="CNL","Dibatalkan")</f>
        <v>Terkirim</v>
      </c>
      <c r="P235" s="3">
        <f>DataPenjualan[[#This Row],[Jumlah Beli]]*DataPenjualan[[#This Row],[Harga Satuan]]</f>
        <v>9500000</v>
      </c>
      <c r="Q235" s="2">
        <f>(DataPenjualan[[#This Row],[Diskon Persen]]/100)*DataPenjualan[[#This Row],[Harga Satuan]]</f>
        <v>1900000</v>
      </c>
      <c r="R235" s="2">
        <f>DataPenjualan[[#This Row],[Pendapatan Kotor]]-DataPenjualan[[#This Row],[Nilai Diskon]]</f>
        <v>7600000</v>
      </c>
    </row>
    <row r="236" spans="1:18" x14ac:dyDescent="0.35">
      <c r="A236" t="s">
        <v>286</v>
      </c>
      <c r="B236" s="1">
        <v>45631.645833333336</v>
      </c>
      <c r="C236" t="str">
        <f>TEXT(DataPenjualan[[#This Row],[Tanggal Transaksi]],"mmmm")</f>
        <v>December</v>
      </c>
      <c r="D236" s="1" t="str">
        <f>TEXT(DataPenjualan[[#This Row],[Tanggal Transaksi]],"m")</f>
        <v>12</v>
      </c>
      <c r="E236" t="s">
        <v>55</v>
      </c>
      <c r="F236" t="s">
        <v>3</v>
      </c>
      <c r="G236" t="s">
        <v>69</v>
      </c>
      <c r="H236" t="s">
        <v>4</v>
      </c>
      <c r="I236" t="s">
        <v>15</v>
      </c>
      <c r="J236">
        <v>1</v>
      </c>
      <c r="K236" s="2">
        <v>12000000</v>
      </c>
      <c r="L236" t="str" cm="1">
        <f t="array" ref="L236">_xlfn.IFS(DataPenjualan[[#This Row],[Harga Satuan]]&lt;5000000,"Terjangkau",AND(DataPenjualan[[#This Row],[Harga Satuan]]&gt;=5000000,DataPenjualan[[#This Row],[Harga Satuan]]&lt;=15000000),"Menengah",DataPenjualan[[#This Row],[Harga Satuan]]&gt;15000000,"Premium")</f>
        <v>Menengah</v>
      </c>
      <c r="M236">
        <v>0</v>
      </c>
      <c r="N236" t="s">
        <v>6</v>
      </c>
      <c r="O236" t="str" cm="1">
        <f t="array" ref="O236">_xlfn.IFS(LEFT(DataPenjualan[[#This Row],[Kode Status Pengiriman]],3)="DLV","Terkirim",LEFT(DataPenjualan[[#This Row],[Kode Status Pengiriman]],3)="SHP","Dikirim",LEFT(DataPenjualan[[#This Row],[Kode Status Pengiriman]],3)="RTN","Return",LEFT(DataPenjualan[[#This Row],[Kode Status Pengiriman]],3)="CNL","Dibatalkan")</f>
        <v>Terkirim</v>
      </c>
      <c r="P236" s="3">
        <f>DataPenjualan[[#This Row],[Jumlah Beli]]*DataPenjualan[[#This Row],[Harga Satuan]]</f>
        <v>12000000</v>
      </c>
      <c r="Q236" s="2">
        <f>(DataPenjualan[[#This Row],[Diskon Persen]]/100)*DataPenjualan[[#This Row],[Harga Satuan]]</f>
        <v>0</v>
      </c>
      <c r="R236" s="2">
        <f>DataPenjualan[[#This Row],[Pendapatan Kotor]]-DataPenjualan[[#This Row],[Nilai Diskon]]</f>
        <v>12000000</v>
      </c>
    </row>
    <row r="237" spans="1:18" x14ac:dyDescent="0.35">
      <c r="A237" t="s">
        <v>287</v>
      </c>
      <c r="B237" s="1">
        <v>45632.534722222219</v>
      </c>
      <c r="C237" t="str">
        <f>TEXT(DataPenjualan[[#This Row],[Tanggal Transaksi]],"mmmm")</f>
        <v>December</v>
      </c>
      <c r="D237" s="1" t="str">
        <f>TEXT(DataPenjualan[[#This Row],[Tanggal Transaksi]],"m")</f>
        <v>12</v>
      </c>
      <c r="E237" t="s">
        <v>59</v>
      </c>
      <c r="F237" t="s">
        <v>18</v>
      </c>
      <c r="G237" t="s">
        <v>752</v>
      </c>
      <c r="H237" t="s">
        <v>9</v>
      </c>
      <c r="I237" t="s">
        <v>10</v>
      </c>
      <c r="J237">
        <v>1</v>
      </c>
      <c r="K237" s="2">
        <v>35000000</v>
      </c>
      <c r="L237" t="str" cm="1">
        <f t="array" ref="L237">_xlfn.IFS(DataPenjualan[[#This Row],[Harga Satuan]]&lt;5000000,"Terjangkau",AND(DataPenjualan[[#This Row],[Harga Satuan]]&gt;=5000000,DataPenjualan[[#This Row],[Harga Satuan]]&lt;=15000000),"Menengah",DataPenjualan[[#This Row],[Harga Satuan]]&gt;15000000,"Premium")</f>
        <v>Premium</v>
      </c>
      <c r="M237">
        <v>25</v>
      </c>
      <c r="N237" t="s">
        <v>21</v>
      </c>
      <c r="O237" t="str" cm="1">
        <f t="array" ref="O237">_xlfn.IFS(LEFT(DataPenjualan[[#This Row],[Kode Status Pengiriman]],3)="DLV","Terkirim",LEFT(DataPenjualan[[#This Row],[Kode Status Pengiriman]],3)="SHP","Dikirim",LEFT(DataPenjualan[[#This Row],[Kode Status Pengiriman]],3)="RTN","Return",LEFT(DataPenjualan[[#This Row],[Kode Status Pengiriman]],3)="CNL","Dibatalkan")</f>
        <v>Dikirim</v>
      </c>
      <c r="P237" s="3">
        <f>DataPenjualan[[#This Row],[Jumlah Beli]]*DataPenjualan[[#This Row],[Harga Satuan]]</f>
        <v>35000000</v>
      </c>
      <c r="Q237" s="2">
        <f>(DataPenjualan[[#This Row],[Diskon Persen]]/100)*DataPenjualan[[#This Row],[Harga Satuan]]</f>
        <v>8750000</v>
      </c>
      <c r="R237" s="2">
        <f>DataPenjualan[[#This Row],[Pendapatan Kotor]]-DataPenjualan[[#This Row],[Nilai Diskon]]</f>
        <v>26250000</v>
      </c>
    </row>
    <row r="238" spans="1:18" x14ac:dyDescent="0.35">
      <c r="A238" t="s">
        <v>288</v>
      </c>
      <c r="B238" s="1">
        <v>45632.427083333336</v>
      </c>
      <c r="C238" t="str">
        <f>TEXT(DataPenjualan[[#This Row],[Tanggal Transaksi]],"mmmm")</f>
        <v>December</v>
      </c>
      <c r="D238" s="1" t="str">
        <f>TEXT(DataPenjualan[[#This Row],[Tanggal Transaksi]],"m")</f>
        <v>12</v>
      </c>
      <c r="E238" t="s">
        <v>62</v>
      </c>
      <c r="F238" t="s">
        <v>13</v>
      </c>
      <c r="G238" t="s">
        <v>28</v>
      </c>
      <c r="H238" t="s">
        <v>4</v>
      </c>
      <c r="I238" t="s">
        <v>5</v>
      </c>
      <c r="J238">
        <v>1</v>
      </c>
      <c r="K238" s="2">
        <v>6200000</v>
      </c>
      <c r="L238" t="str" cm="1">
        <f t="array" ref="L238">_xlfn.IFS(DataPenjualan[[#This Row],[Harga Satuan]]&lt;5000000,"Terjangkau",AND(DataPenjualan[[#This Row],[Harga Satuan]]&gt;=5000000,DataPenjualan[[#This Row],[Harga Satuan]]&lt;=15000000),"Menengah",DataPenjualan[[#This Row],[Harga Satuan]]&gt;15000000,"Premium")</f>
        <v>Menengah</v>
      </c>
      <c r="M238">
        <v>15</v>
      </c>
      <c r="N238" t="s">
        <v>6</v>
      </c>
      <c r="O238" t="str" cm="1">
        <f t="array" ref="O238">_xlfn.IFS(LEFT(DataPenjualan[[#This Row],[Kode Status Pengiriman]],3)="DLV","Terkirim",LEFT(DataPenjualan[[#This Row],[Kode Status Pengiriman]],3)="SHP","Dikirim",LEFT(DataPenjualan[[#This Row],[Kode Status Pengiriman]],3)="RTN","Return",LEFT(DataPenjualan[[#This Row],[Kode Status Pengiriman]],3)="CNL","Dibatalkan")</f>
        <v>Terkirim</v>
      </c>
      <c r="P238" s="3">
        <f>DataPenjualan[[#This Row],[Jumlah Beli]]*DataPenjualan[[#This Row],[Harga Satuan]]</f>
        <v>6200000</v>
      </c>
      <c r="Q238" s="2">
        <f>(DataPenjualan[[#This Row],[Diskon Persen]]/100)*DataPenjualan[[#This Row],[Harga Satuan]]</f>
        <v>930000</v>
      </c>
      <c r="R238" s="2">
        <f>DataPenjualan[[#This Row],[Pendapatan Kotor]]-DataPenjualan[[#This Row],[Nilai Diskon]]</f>
        <v>5270000</v>
      </c>
    </row>
    <row r="239" spans="1:18" x14ac:dyDescent="0.35">
      <c r="A239" t="s">
        <v>289</v>
      </c>
      <c r="B239" s="1">
        <v>45632.479166666664</v>
      </c>
      <c r="C239" t="str">
        <f>TEXT(DataPenjualan[[#This Row],[Tanggal Transaksi]],"mmmm")</f>
        <v>December</v>
      </c>
      <c r="D239" s="1" t="str">
        <f>TEXT(DataPenjualan[[#This Row],[Tanggal Transaksi]],"m")</f>
        <v>12</v>
      </c>
      <c r="E239" t="s">
        <v>65</v>
      </c>
      <c r="F239" t="s">
        <v>18</v>
      </c>
      <c r="G239" t="s">
        <v>14</v>
      </c>
      <c r="H239" t="s">
        <v>4</v>
      </c>
      <c r="I239" t="s">
        <v>10</v>
      </c>
      <c r="J239">
        <v>1</v>
      </c>
      <c r="K239" s="2">
        <v>26000000</v>
      </c>
      <c r="L239" t="str" cm="1">
        <f t="array" ref="L239">_xlfn.IFS(DataPenjualan[[#This Row],[Harga Satuan]]&lt;5000000,"Terjangkau",AND(DataPenjualan[[#This Row],[Harga Satuan]]&gt;=5000000,DataPenjualan[[#This Row],[Harga Satuan]]&lt;=15000000),"Menengah",DataPenjualan[[#This Row],[Harga Satuan]]&gt;15000000,"Premium")</f>
        <v>Premium</v>
      </c>
      <c r="M239">
        <v>20</v>
      </c>
      <c r="N239" t="s">
        <v>6</v>
      </c>
      <c r="O239" t="str" cm="1">
        <f t="array" ref="O239">_xlfn.IFS(LEFT(DataPenjualan[[#This Row],[Kode Status Pengiriman]],3)="DLV","Terkirim",LEFT(DataPenjualan[[#This Row],[Kode Status Pengiriman]],3)="SHP","Dikirim",LEFT(DataPenjualan[[#This Row],[Kode Status Pengiriman]],3)="RTN","Return",LEFT(DataPenjualan[[#This Row],[Kode Status Pengiriman]],3)="CNL","Dibatalkan")</f>
        <v>Terkirim</v>
      </c>
      <c r="P239" s="3">
        <f>DataPenjualan[[#This Row],[Jumlah Beli]]*DataPenjualan[[#This Row],[Harga Satuan]]</f>
        <v>26000000</v>
      </c>
      <c r="Q239" s="2">
        <f>(DataPenjualan[[#This Row],[Diskon Persen]]/100)*DataPenjualan[[#This Row],[Harga Satuan]]</f>
        <v>5200000</v>
      </c>
      <c r="R239" s="2">
        <f>DataPenjualan[[#This Row],[Pendapatan Kotor]]-DataPenjualan[[#This Row],[Nilai Diskon]]</f>
        <v>20800000</v>
      </c>
    </row>
    <row r="240" spans="1:18" x14ac:dyDescent="0.35">
      <c r="A240" t="s">
        <v>290</v>
      </c>
      <c r="B240" s="1">
        <v>45633.75</v>
      </c>
      <c r="C240" t="str">
        <f>TEXT(DataPenjualan[[#This Row],[Tanggal Transaksi]],"mmmm")</f>
        <v>December</v>
      </c>
      <c r="D240" s="1" t="str">
        <f>TEXT(DataPenjualan[[#This Row],[Tanggal Transaksi]],"m")</f>
        <v>12</v>
      </c>
      <c r="E240" t="s">
        <v>68</v>
      </c>
      <c r="F240" t="s">
        <v>24</v>
      </c>
      <c r="G240" t="s">
        <v>19</v>
      </c>
      <c r="H240" t="s">
        <v>20</v>
      </c>
      <c r="I240" t="s">
        <v>15</v>
      </c>
      <c r="J240">
        <v>1</v>
      </c>
      <c r="K240" s="2">
        <v>5000000</v>
      </c>
      <c r="L240" t="str" cm="1">
        <f t="array" ref="L240">_xlfn.IFS(DataPenjualan[[#This Row],[Harga Satuan]]&lt;5000000,"Terjangkau",AND(DataPenjualan[[#This Row],[Harga Satuan]]&gt;=5000000,DataPenjualan[[#This Row],[Harga Satuan]]&lt;=15000000),"Menengah",DataPenjualan[[#This Row],[Harga Satuan]]&gt;15000000,"Premium")</f>
        <v>Menengah</v>
      </c>
      <c r="M240">
        <v>0</v>
      </c>
      <c r="N240" t="s">
        <v>6</v>
      </c>
      <c r="O240" t="str" cm="1">
        <f t="array" ref="O240">_xlfn.IFS(LEFT(DataPenjualan[[#This Row],[Kode Status Pengiriman]],3)="DLV","Terkirim",LEFT(DataPenjualan[[#This Row],[Kode Status Pengiriman]],3)="SHP","Dikirim",LEFT(DataPenjualan[[#This Row],[Kode Status Pengiriman]],3)="RTN","Return",LEFT(DataPenjualan[[#This Row],[Kode Status Pengiriman]],3)="CNL","Dibatalkan")</f>
        <v>Terkirim</v>
      </c>
      <c r="P240" s="3">
        <f>DataPenjualan[[#This Row],[Jumlah Beli]]*DataPenjualan[[#This Row],[Harga Satuan]]</f>
        <v>5000000</v>
      </c>
      <c r="Q240" s="2">
        <f>(DataPenjualan[[#This Row],[Diskon Persen]]/100)*DataPenjualan[[#This Row],[Harga Satuan]]</f>
        <v>0</v>
      </c>
      <c r="R240" s="2">
        <f>DataPenjualan[[#This Row],[Pendapatan Kotor]]-DataPenjualan[[#This Row],[Nilai Diskon]]</f>
        <v>5000000</v>
      </c>
    </row>
    <row r="241" spans="1:18" x14ac:dyDescent="0.35">
      <c r="A241" t="s">
        <v>291</v>
      </c>
      <c r="B241" s="1">
        <v>45633.861111111109</v>
      </c>
      <c r="C241" t="str">
        <f>TEXT(DataPenjualan[[#This Row],[Tanggal Transaksi]],"mmmm")</f>
        <v>December</v>
      </c>
      <c r="D241" s="1" t="str">
        <f>TEXT(DataPenjualan[[#This Row],[Tanggal Transaksi]],"m")</f>
        <v>12</v>
      </c>
      <c r="E241" t="s">
        <v>71</v>
      </c>
      <c r="F241" t="s">
        <v>18</v>
      </c>
      <c r="G241" t="s">
        <v>28</v>
      </c>
      <c r="H241" t="s">
        <v>4</v>
      </c>
      <c r="I241" t="s">
        <v>5</v>
      </c>
      <c r="J241">
        <v>1</v>
      </c>
      <c r="K241" s="2">
        <v>42000000</v>
      </c>
      <c r="L241" t="str" cm="1">
        <f t="array" ref="L241">_xlfn.IFS(DataPenjualan[[#This Row],[Harga Satuan]]&lt;5000000,"Terjangkau",AND(DataPenjualan[[#This Row],[Harga Satuan]]&gt;=5000000,DataPenjualan[[#This Row],[Harga Satuan]]&lt;=15000000),"Menengah",DataPenjualan[[#This Row],[Harga Satuan]]&gt;15000000,"Premium")</f>
        <v>Premium</v>
      </c>
      <c r="M241">
        <v>25</v>
      </c>
      <c r="N241" t="s">
        <v>21</v>
      </c>
      <c r="O241" t="str" cm="1">
        <f t="array" ref="O241">_xlfn.IFS(LEFT(DataPenjualan[[#This Row],[Kode Status Pengiriman]],3)="DLV","Terkirim",LEFT(DataPenjualan[[#This Row],[Kode Status Pengiriman]],3)="SHP","Dikirim",LEFT(DataPenjualan[[#This Row],[Kode Status Pengiriman]],3)="RTN","Return",LEFT(DataPenjualan[[#This Row],[Kode Status Pengiriman]],3)="CNL","Dibatalkan")</f>
        <v>Dikirim</v>
      </c>
      <c r="P241" s="3">
        <f>DataPenjualan[[#This Row],[Jumlah Beli]]*DataPenjualan[[#This Row],[Harga Satuan]]</f>
        <v>42000000</v>
      </c>
      <c r="Q241" s="2">
        <f>(DataPenjualan[[#This Row],[Diskon Persen]]/100)*DataPenjualan[[#This Row],[Harga Satuan]]</f>
        <v>10500000</v>
      </c>
      <c r="R241" s="2">
        <f>DataPenjualan[[#This Row],[Pendapatan Kotor]]-DataPenjualan[[#This Row],[Nilai Diskon]]</f>
        <v>31500000</v>
      </c>
    </row>
    <row r="242" spans="1:18" x14ac:dyDescent="0.35">
      <c r="A242" t="s">
        <v>292</v>
      </c>
      <c r="B242" s="1">
        <v>45301.395833333336</v>
      </c>
      <c r="C242" t="str">
        <f>TEXT(DataPenjualan[[#This Row],[Tanggal Transaksi]],"mmmm")</f>
        <v>January</v>
      </c>
      <c r="D242" s="1" t="str">
        <f>TEXT(DataPenjualan[[#This Row],[Tanggal Transaksi]],"m")</f>
        <v>1</v>
      </c>
      <c r="E242" t="s">
        <v>12</v>
      </c>
      <c r="F242" t="s">
        <v>13</v>
      </c>
      <c r="G242" t="s">
        <v>752</v>
      </c>
      <c r="H242" t="s">
        <v>9</v>
      </c>
      <c r="I242" t="s">
        <v>10</v>
      </c>
      <c r="J242">
        <v>1</v>
      </c>
      <c r="K242" s="2">
        <v>5500000</v>
      </c>
      <c r="L242" t="str" cm="1">
        <f t="array" ref="L242">_xlfn.IFS(DataPenjualan[[#This Row],[Harga Satuan]]&lt;5000000,"Terjangkau",AND(DataPenjualan[[#This Row],[Harga Satuan]]&gt;=5000000,DataPenjualan[[#This Row],[Harga Satuan]]&lt;=15000000),"Menengah",DataPenjualan[[#This Row],[Harga Satuan]]&gt;15000000,"Premium")</f>
        <v>Menengah</v>
      </c>
      <c r="M242">
        <v>5</v>
      </c>
      <c r="N242" t="s">
        <v>6</v>
      </c>
      <c r="O242" t="str" cm="1">
        <f t="array" ref="O242">_xlfn.IFS(LEFT(DataPenjualan[[#This Row],[Kode Status Pengiriman]],3)="DLV","Terkirim",LEFT(DataPenjualan[[#This Row],[Kode Status Pengiriman]],3)="SHP","Dikirim",LEFT(DataPenjualan[[#This Row],[Kode Status Pengiriman]],3)="RTN","Return",LEFT(DataPenjualan[[#This Row],[Kode Status Pengiriman]],3)="CNL","Dibatalkan")</f>
        <v>Terkirim</v>
      </c>
      <c r="P242" s="3">
        <f>DataPenjualan[[#This Row],[Jumlah Beli]]*DataPenjualan[[#This Row],[Harga Satuan]]</f>
        <v>5500000</v>
      </c>
      <c r="Q242" s="2">
        <f>(DataPenjualan[[#This Row],[Diskon Persen]]/100)*DataPenjualan[[#This Row],[Harga Satuan]]</f>
        <v>275000</v>
      </c>
      <c r="R242" s="2">
        <f>DataPenjualan[[#This Row],[Pendapatan Kotor]]-DataPenjualan[[#This Row],[Nilai Diskon]]</f>
        <v>5225000</v>
      </c>
    </row>
    <row r="243" spans="1:18" x14ac:dyDescent="0.35">
      <c r="A243" t="s">
        <v>293</v>
      </c>
      <c r="B243" s="1">
        <v>45302.458333333336</v>
      </c>
      <c r="C243" t="str">
        <f>TEXT(DataPenjualan[[#This Row],[Tanggal Transaksi]],"mmmm")</f>
        <v>January</v>
      </c>
      <c r="D243" s="1" t="str">
        <f>TEXT(DataPenjualan[[#This Row],[Tanggal Transaksi]],"m")</f>
        <v>1</v>
      </c>
      <c r="E243" t="s">
        <v>17</v>
      </c>
      <c r="F243" t="s">
        <v>18</v>
      </c>
      <c r="G243" t="s">
        <v>42</v>
      </c>
      <c r="H243" t="s">
        <v>43</v>
      </c>
      <c r="I243" t="s">
        <v>5</v>
      </c>
      <c r="J243">
        <v>1</v>
      </c>
      <c r="K243" s="2">
        <v>32000000</v>
      </c>
      <c r="L243" t="str" cm="1">
        <f t="array" ref="L243">_xlfn.IFS(DataPenjualan[[#This Row],[Harga Satuan]]&lt;5000000,"Terjangkau",AND(DataPenjualan[[#This Row],[Harga Satuan]]&gt;=5000000,DataPenjualan[[#This Row],[Harga Satuan]]&lt;=15000000),"Menengah",DataPenjualan[[#This Row],[Harga Satuan]]&gt;15000000,"Premium")</f>
        <v>Premium</v>
      </c>
      <c r="M243">
        <v>15</v>
      </c>
      <c r="N243" t="s">
        <v>21</v>
      </c>
      <c r="O243" t="str" cm="1">
        <f t="array" ref="O243">_xlfn.IFS(LEFT(DataPenjualan[[#This Row],[Kode Status Pengiriman]],3)="DLV","Terkirim",LEFT(DataPenjualan[[#This Row],[Kode Status Pengiriman]],3)="SHP","Dikirim",LEFT(DataPenjualan[[#This Row],[Kode Status Pengiriman]],3)="RTN","Return",LEFT(DataPenjualan[[#This Row],[Kode Status Pengiriman]],3)="CNL","Dibatalkan")</f>
        <v>Dikirim</v>
      </c>
      <c r="P243" s="3">
        <f>DataPenjualan[[#This Row],[Jumlah Beli]]*DataPenjualan[[#This Row],[Harga Satuan]]</f>
        <v>32000000</v>
      </c>
      <c r="Q243" s="2">
        <f>(DataPenjualan[[#This Row],[Diskon Persen]]/100)*DataPenjualan[[#This Row],[Harga Satuan]]</f>
        <v>4800000</v>
      </c>
      <c r="R243" s="2">
        <f>DataPenjualan[[#This Row],[Pendapatan Kotor]]-DataPenjualan[[#This Row],[Nilai Diskon]]</f>
        <v>27200000</v>
      </c>
    </row>
    <row r="244" spans="1:18" x14ac:dyDescent="0.35">
      <c r="A244" t="s">
        <v>294</v>
      </c>
      <c r="B244" s="1">
        <v>45303.583333333336</v>
      </c>
      <c r="C244" t="str">
        <f>TEXT(DataPenjualan[[#This Row],[Tanggal Transaksi]],"mmmm")</f>
        <v>January</v>
      </c>
      <c r="D244" s="1" t="str">
        <f>TEXT(DataPenjualan[[#This Row],[Tanggal Transaksi]],"m")</f>
        <v>1</v>
      </c>
      <c r="E244" t="s">
        <v>23</v>
      </c>
      <c r="F244" t="s">
        <v>24</v>
      </c>
      <c r="G244" t="s">
        <v>46</v>
      </c>
      <c r="H244" t="s">
        <v>4</v>
      </c>
      <c r="I244" t="s">
        <v>15</v>
      </c>
      <c r="J244">
        <v>1</v>
      </c>
      <c r="K244" s="2">
        <v>7500000</v>
      </c>
      <c r="L244" t="str" cm="1">
        <f t="array" ref="L244">_xlfn.IFS(DataPenjualan[[#This Row],[Harga Satuan]]&lt;5000000,"Terjangkau",AND(DataPenjualan[[#This Row],[Harga Satuan]]&gt;=5000000,DataPenjualan[[#This Row],[Harga Satuan]]&lt;=15000000),"Menengah",DataPenjualan[[#This Row],[Harga Satuan]]&gt;15000000,"Premium")</f>
        <v>Menengah</v>
      </c>
      <c r="M244">
        <v>0</v>
      </c>
      <c r="N244" t="s">
        <v>6</v>
      </c>
      <c r="O244" t="str" cm="1">
        <f t="array" ref="O244">_xlfn.IFS(LEFT(DataPenjualan[[#This Row],[Kode Status Pengiriman]],3)="DLV","Terkirim",LEFT(DataPenjualan[[#This Row],[Kode Status Pengiriman]],3)="SHP","Dikirim",LEFT(DataPenjualan[[#This Row],[Kode Status Pengiriman]],3)="RTN","Return",LEFT(DataPenjualan[[#This Row],[Kode Status Pengiriman]],3)="CNL","Dibatalkan")</f>
        <v>Terkirim</v>
      </c>
      <c r="P244" s="3">
        <f>DataPenjualan[[#This Row],[Jumlah Beli]]*DataPenjualan[[#This Row],[Harga Satuan]]</f>
        <v>7500000</v>
      </c>
      <c r="Q244" s="2">
        <f>(DataPenjualan[[#This Row],[Diskon Persen]]/100)*DataPenjualan[[#This Row],[Harga Satuan]]</f>
        <v>0</v>
      </c>
      <c r="R244" s="2">
        <f>DataPenjualan[[#This Row],[Pendapatan Kotor]]-DataPenjualan[[#This Row],[Nilai Diskon]]</f>
        <v>7500000</v>
      </c>
    </row>
    <row r="245" spans="1:18" x14ac:dyDescent="0.35">
      <c r="A245" t="s">
        <v>295</v>
      </c>
      <c r="B245" s="1">
        <v>45304.697916666664</v>
      </c>
      <c r="C245" t="str">
        <f>TEXT(DataPenjualan[[#This Row],[Tanggal Transaksi]],"mmmm")</f>
        <v>January</v>
      </c>
      <c r="D245" s="1" t="str">
        <f>TEXT(DataPenjualan[[#This Row],[Tanggal Transaksi]],"m")</f>
        <v>1</v>
      </c>
      <c r="E245" t="s">
        <v>27</v>
      </c>
      <c r="F245" t="s">
        <v>18</v>
      </c>
      <c r="G245" t="s">
        <v>56</v>
      </c>
      <c r="H245" t="s">
        <v>57</v>
      </c>
      <c r="I245" t="s">
        <v>10</v>
      </c>
      <c r="J245">
        <v>1</v>
      </c>
      <c r="K245" s="2">
        <v>23000000</v>
      </c>
      <c r="L245" t="str" cm="1">
        <f t="array" ref="L245">_xlfn.IFS(DataPenjualan[[#This Row],[Harga Satuan]]&lt;5000000,"Terjangkau",AND(DataPenjualan[[#This Row],[Harga Satuan]]&gt;=5000000,DataPenjualan[[#This Row],[Harga Satuan]]&lt;=15000000),"Menengah",DataPenjualan[[#This Row],[Harga Satuan]]&gt;15000000,"Premium")</f>
        <v>Premium</v>
      </c>
      <c r="M245">
        <v>10</v>
      </c>
      <c r="N245" t="s">
        <v>6</v>
      </c>
      <c r="O245" t="str" cm="1">
        <f t="array" ref="O245">_xlfn.IFS(LEFT(DataPenjualan[[#This Row],[Kode Status Pengiriman]],3)="DLV","Terkirim",LEFT(DataPenjualan[[#This Row],[Kode Status Pengiriman]],3)="SHP","Dikirim",LEFT(DataPenjualan[[#This Row],[Kode Status Pengiriman]],3)="RTN","Return",LEFT(DataPenjualan[[#This Row],[Kode Status Pengiriman]],3)="CNL","Dibatalkan")</f>
        <v>Terkirim</v>
      </c>
      <c r="P245" s="3">
        <f>DataPenjualan[[#This Row],[Jumlah Beli]]*DataPenjualan[[#This Row],[Harga Satuan]]</f>
        <v>23000000</v>
      </c>
      <c r="Q245" s="2">
        <f>(DataPenjualan[[#This Row],[Diskon Persen]]/100)*DataPenjualan[[#This Row],[Harga Satuan]]</f>
        <v>2300000</v>
      </c>
      <c r="R245" s="2">
        <f>DataPenjualan[[#This Row],[Pendapatan Kotor]]-DataPenjualan[[#This Row],[Nilai Diskon]]</f>
        <v>20700000</v>
      </c>
    </row>
    <row r="246" spans="1:18" x14ac:dyDescent="0.35">
      <c r="A246" t="s">
        <v>296</v>
      </c>
      <c r="B246" s="1">
        <v>45305.763888888891</v>
      </c>
      <c r="C246" t="str">
        <f>TEXT(DataPenjualan[[#This Row],[Tanggal Transaksi]],"mmmm")</f>
        <v>January</v>
      </c>
      <c r="D246" s="1" t="str">
        <f>TEXT(DataPenjualan[[#This Row],[Tanggal Transaksi]],"m")</f>
        <v>1</v>
      </c>
      <c r="E246" t="s">
        <v>30</v>
      </c>
      <c r="F246" t="s">
        <v>13</v>
      </c>
      <c r="G246" t="s">
        <v>60</v>
      </c>
      <c r="H246" t="s">
        <v>20</v>
      </c>
      <c r="I246" t="s">
        <v>5</v>
      </c>
      <c r="J246">
        <v>1</v>
      </c>
      <c r="K246" s="2">
        <v>2500000</v>
      </c>
      <c r="L246" t="str" cm="1">
        <f t="array" ref="L246">_xlfn.IFS(DataPenjualan[[#This Row],[Harga Satuan]]&lt;5000000,"Terjangkau",AND(DataPenjualan[[#This Row],[Harga Satuan]]&gt;=5000000,DataPenjualan[[#This Row],[Harga Satuan]]&lt;=15000000),"Menengah",DataPenjualan[[#This Row],[Harga Satuan]]&gt;15000000,"Premium")</f>
        <v>Terjangkau</v>
      </c>
      <c r="M246">
        <v>5</v>
      </c>
      <c r="N246" t="s">
        <v>6</v>
      </c>
      <c r="O246" t="str" cm="1">
        <f t="array" ref="O246">_xlfn.IFS(LEFT(DataPenjualan[[#This Row],[Kode Status Pengiriman]],3)="DLV","Terkirim",LEFT(DataPenjualan[[#This Row],[Kode Status Pengiriman]],3)="SHP","Dikirim",LEFT(DataPenjualan[[#This Row],[Kode Status Pengiriman]],3)="RTN","Return",LEFT(DataPenjualan[[#This Row],[Kode Status Pengiriman]],3)="CNL","Dibatalkan")</f>
        <v>Terkirim</v>
      </c>
      <c r="P246" s="3">
        <f>DataPenjualan[[#This Row],[Jumlah Beli]]*DataPenjualan[[#This Row],[Harga Satuan]]</f>
        <v>2500000</v>
      </c>
      <c r="Q246" s="2">
        <f>(DataPenjualan[[#This Row],[Diskon Persen]]/100)*DataPenjualan[[#This Row],[Harga Satuan]]</f>
        <v>125000</v>
      </c>
      <c r="R246" s="2">
        <f>DataPenjualan[[#This Row],[Pendapatan Kotor]]-DataPenjualan[[#This Row],[Nilai Diskon]]</f>
        <v>2375000</v>
      </c>
    </row>
    <row r="247" spans="1:18" x14ac:dyDescent="0.35">
      <c r="A247" t="s">
        <v>297</v>
      </c>
      <c r="B247" s="1">
        <v>45337.427083333336</v>
      </c>
      <c r="C247" t="str">
        <f>TEXT(DataPenjualan[[#This Row],[Tanggal Transaksi]],"mmmm")</f>
        <v>February</v>
      </c>
      <c r="D247" s="1" t="str">
        <f>TEXT(DataPenjualan[[#This Row],[Tanggal Transaksi]],"m")</f>
        <v>2</v>
      </c>
      <c r="E247" t="s">
        <v>33</v>
      </c>
      <c r="F247" t="s">
        <v>34</v>
      </c>
      <c r="G247" t="s">
        <v>63</v>
      </c>
      <c r="H247" t="s">
        <v>4</v>
      </c>
      <c r="I247" t="s">
        <v>15</v>
      </c>
      <c r="J247">
        <v>1</v>
      </c>
      <c r="K247" s="2">
        <v>28000000</v>
      </c>
      <c r="L247" t="str" cm="1">
        <f t="array" ref="L247">_xlfn.IFS(DataPenjualan[[#This Row],[Harga Satuan]]&lt;5000000,"Terjangkau",AND(DataPenjualan[[#This Row],[Harga Satuan]]&gt;=5000000,DataPenjualan[[#This Row],[Harga Satuan]]&lt;=15000000),"Menengah",DataPenjualan[[#This Row],[Harga Satuan]]&gt;15000000,"Premium")</f>
        <v>Premium</v>
      </c>
      <c r="M247">
        <v>0</v>
      </c>
      <c r="N247" t="s">
        <v>6</v>
      </c>
      <c r="O247" t="str" cm="1">
        <f t="array" ref="O247">_xlfn.IFS(LEFT(DataPenjualan[[#This Row],[Kode Status Pengiriman]],3)="DLV","Terkirim",LEFT(DataPenjualan[[#This Row],[Kode Status Pengiriman]],3)="SHP","Dikirim",LEFT(DataPenjualan[[#This Row],[Kode Status Pengiriman]],3)="RTN","Return",LEFT(DataPenjualan[[#This Row],[Kode Status Pengiriman]],3)="CNL","Dibatalkan")</f>
        <v>Terkirim</v>
      </c>
      <c r="P247" s="3">
        <f>DataPenjualan[[#This Row],[Jumlah Beli]]*DataPenjualan[[#This Row],[Harga Satuan]]</f>
        <v>28000000</v>
      </c>
      <c r="Q247" s="2">
        <f>(DataPenjualan[[#This Row],[Diskon Persen]]/100)*DataPenjualan[[#This Row],[Harga Satuan]]</f>
        <v>0</v>
      </c>
      <c r="R247" s="2">
        <f>DataPenjualan[[#This Row],[Pendapatan Kotor]]-DataPenjualan[[#This Row],[Nilai Diskon]]</f>
        <v>28000000</v>
      </c>
    </row>
    <row r="248" spans="1:18" x14ac:dyDescent="0.35">
      <c r="A248" t="s">
        <v>298</v>
      </c>
      <c r="B248" s="1">
        <v>45338.541666666664</v>
      </c>
      <c r="C248" t="str">
        <f>TEXT(DataPenjualan[[#This Row],[Tanggal Transaksi]],"mmmm")</f>
        <v>February</v>
      </c>
      <c r="D248" s="1" t="str">
        <f>TEXT(DataPenjualan[[#This Row],[Tanggal Transaksi]],"m")</f>
        <v>2</v>
      </c>
      <c r="E248" t="s">
        <v>37</v>
      </c>
      <c r="F248" t="s">
        <v>24</v>
      </c>
      <c r="G248" t="s">
        <v>66</v>
      </c>
      <c r="H248" t="s">
        <v>9</v>
      </c>
      <c r="I248" t="s">
        <v>10</v>
      </c>
      <c r="J248">
        <v>2</v>
      </c>
      <c r="K248" s="2">
        <v>1800000</v>
      </c>
      <c r="L248" t="str" cm="1">
        <f t="array" ref="L248">_xlfn.IFS(DataPenjualan[[#This Row],[Harga Satuan]]&lt;5000000,"Terjangkau",AND(DataPenjualan[[#This Row],[Harga Satuan]]&gt;=5000000,DataPenjualan[[#This Row],[Harga Satuan]]&lt;=15000000),"Menengah",DataPenjualan[[#This Row],[Harga Satuan]]&gt;15000000,"Premium")</f>
        <v>Terjangkau</v>
      </c>
      <c r="M248">
        <v>5</v>
      </c>
      <c r="N248" t="s">
        <v>49</v>
      </c>
      <c r="O248" t="str" cm="1">
        <f t="array" ref="O248">_xlfn.IFS(LEFT(DataPenjualan[[#This Row],[Kode Status Pengiriman]],3)="DLV","Terkirim",LEFT(DataPenjualan[[#This Row],[Kode Status Pengiriman]],3)="SHP","Dikirim",LEFT(DataPenjualan[[#This Row],[Kode Status Pengiriman]],3)="RTN","Return",LEFT(DataPenjualan[[#This Row],[Kode Status Pengiriman]],3)="CNL","Dibatalkan")</f>
        <v>Dibatalkan</v>
      </c>
      <c r="P248" s="3">
        <f>DataPenjualan[[#This Row],[Jumlah Beli]]*DataPenjualan[[#This Row],[Harga Satuan]]</f>
        <v>3600000</v>
      </c>
      <c r="Q248" s="2">
        <f>(DataPenjualan[[#This Row],[Diskon Persen]]/100)*DataPenjualan[[#This Row],[Harga Satuan]]</f>
        <v>90000</v>
      </c>
      <c r="R248" s="2">
        <f>DataPenjualan[[#This Row],[Pendapatan Kotor]]-DataPenjualan[[#This Row],[Nilai Diskon]]</f>
        <v>3510000</v>
      </c>
    </row>
    <row r="249" spans="1:18" x14ac:dyDescent="0.35">
      <c r="A249" t="s">
        <v>299</v>
      </c>
      <c r="B249" s="1">
        <v>45339.65625</v>
      </c>
      <c r="C249" t="str">
        <f>TEXT(DataPenjualan[[#This Row],[Tanggal Transaksi]],"mmmm")</f>
        <v>February</v>
      </c>
      <c r="D249" s="1" t="str">
        <f>TEXT(DataPenjualan[[#This Row],[Tanggal Transaksi]],"m")</f>
        <v>2</v>
      </c>
      <c r="E249" t="s">
        <v>41</v>
      </c>
      <c r="F249" t="s">
        <v>3</v>
      </c>
      <c r="G249" t="s">
        <v>69</v>
      </c>
      <c r="H249" t="s">
        <v>4</v>
      </c>
      <c r="I249" t="s">
        <v>5</v>
      </c>
      <c r="J249">
        <v>1</v>
      </c>
      <c r="K249" s="2">
        <v>15000000</v>
      </c>
      <c r="L249" t="str" cm="1">
        <f t="array" ref="L249">_xlfn.IFS(DataPenjualan[[#This Row],[Harga Satuan]]&lt;5000000,"Terjangkau",AND(DataPenjualan[[#This Row],[Harga Satuan]]&gt;=5000000,DataPenjualan[[#This Row],[Harga Satuan]]&lt;=15000000),"Menengah",DataPenjualan[[#This Row],[Harga Satuan]]&gt;15000000,"Premium")</f>
        <v>Menengah</v>
      </c>
      <c r="M249">
        <v>10</v>
      </c>
      <c r="N249" t="s">
        <v>6</v>
      </c>
      <c r="O249" t="str" cm="1">
        <f t="array" ref="O249">_xlfn.IFS(LEFT(DataPenjualan[[#This Row],[Kode Status Pengiriman]],3)="DLV","Terkirim",LEFT(DataPenjualan[[#This Row],[Kode Status Pengiriman]],3)="SHP","Dikirim",LEFT(DataPenjualan[[#This Row],[Kode Status Pengiriman]],3)="RTN","Return",LEFT(DataPenjualan[[#This Row],[Kode Status Pengiriman]],3)="CNL","Dibatalkan")</f>
        <v>Terkirim</v>
      </c>
      <c r="P249" s="3">
        <f>DataPenjualan[[#This Row],[Jumlah Beli]]*DataPenjualan[[#This Row],[Harga Satuan]]</f>
        <v>15000000</v>
      </c>
      <c r="Q249" s="2">
        <f>(DataPenjualan[[#This Row],[Diskon Persen]]/100)*DataPenjualan[[#This Row],[Harga Satuan]]</f>
        <v>1500000</v>
      </c>
      <c r="R249" s="2">
        <f>DataPenjualan[[#This Row],[Pendapatan Kotor]]-DataPenjualan[[#This Row],[Nilai Diskon]]</f>
        <v>13500000</v>
      </c>
    </row>
    <row r="250" spans="1:18" x14ac:dyDescent="0.35">
      <c r="A250" t="s">
        <v>300</v>
      </c>
      <c r="B250" s="1">
        <v>45340.729166666664</v>
      </c>
      <c r="C250" t="str">
        <f>TEXT(DataPenjualan[[#This Row],[Tanggal Transaksi]],"mmmm")</f>
        <v>February</v>
      </c>
      <c r="D250" s="1" t="str">
        <f>TEXT(DataPenjualan[[#This Row],[Tanggal Transaksi]],"m")</f>
        <v>2</v>
      </c>
      <c r="E250" t="s">
        <v>45</v>
      </c>
      <c r="F250" t="s">
        <v>13</v>
      </c>
      <c r="G250" t="s">
        <v>752</v>
      </c>
      <c r="H250" t="s">
        <v>9</v>
      </c>
      <c r="I250" t="s">
        <v>15</v>
      </c>
      <c r="J250">
        <v>1</v>
      </c>
      <c r="K250" s="2">
        <v>4000000</v>
      </c>
      <c r="L250" t="str" cm="1">
        <f t="array" ref="L250">_xlfn.IFS(DataPenjualan[[#This Row],[Harga Satuan]]&lt;5000000,"Terjangkau",AND(DataPenjualan[[#This Row],[Harga Satuan]]&gt;=5000000,DataPenjualan[[#This Row],[Harga Satuan]]&lt;=15000000),"Menengah",DataPenjualan[[#This Row],[Harga Satuan]]&gt;15000000,"Premium")</f>
        <v>Terjangkau</v>
      </c>
      <c r="M250">
        <v>0</v>
      </c>
      <c r="N250" t="s">
        <v>6</v>
      </c>
      <c r="O250" t="str" cm="1">
        <f t="array" ref="O250">_xlfn.IFS(LEFT(DataPenjualan[[#This Row],[Kode Status Pengiriman]],3)="DLV","Terkirim",LEFT(DataPenjualan[[#This Row],[Kode Status Pengiriman]],3)="SHP","Dikirim",LEFT(DataPenjualan[[#This Row],[Kode Status Pengiriman]],3)="RTN","Return",LEFT(DataPenjualan[[#This Row],[Kode Status Pengiriman]],3)="CNL","Dibatalkan")</f>
        <v>Terkirim</v>
      </c>
      <c r="P250" s="3">
        <f>DataPenjualan[[#This Row],[Jumlah Beli]]*DataPenjualan[[#This Row],[Harga Satuan]]</f>
        <v>4000000</v>
      </c>
      <c r="Q250" s="2">
        <f>(DataPenjualan[[#This Row],[Diskon Persen]]/100)*DataPenjualan[[#This Row],[Harga Satuan]]</f>
        <v>0</v>
      </c>
      <c r="R250" s="2">
        <f>DataPenjualan[[#This Row],[Pendapatan Kotor]]-DataPenjualan[[#This Row],[Nilai Diskon]]</f>
        <v>4000000</v>
      </c>
    </row>
    <row r="251" spans="1:18" x14ac:dyDescent="0.35">
      <c r="A251" t="s">
        <v>301</v>
      </c>
      <c r="B251" s="1">
        <v>45341.791666666664</v>
      </c>
      <c r="C251" t="str">
        <f>TEXT(DataPenjualan[[#This Row],[Tanggal Transaksi]],"mmmm")</f>
        <v>February</v>
      </c>
      <c r="D251" s="1" t="str">
        <f>TEXT(DataPenjualan[[#This Row],[Tanggal Transaksi]],"m")</f>
        <v>2</v>
      </c>
      <c r="E251" t="s">
        <v>48</v>
      </c>
      <c r="F251" t="s">
        <v>18</v>
      </c>
      <c r="G251" t="s">
        <v>28</v>
      </c>
      <c r="H251" t="s">
        <v>4</v>
      </c>
      <c r="I251" t="s">
        <v>10</v>
      </c>
      <c r="J251">
        <v>1</v>
      </c>
      <c r="K251" s="2">
        <v>29500000</v>
      </c>
      <c r="L251" t="str" cm="1">
        <f t="array" ref="L251">_xlfn.IFS(DataPenjualan[[#This Row],[Harga Satuan]]&lt;5000000,"Terjangkau",AND(DataPenjualan[[#This Row],[Harga Satuan]]&gt;=5000000,DataPenjualan[[#This Row],[Harga Satuan]]&lt;=15000000),"Menengah",DataPenjualan[[#This Row],[Harga Satuan]]&gt;15000000,"Premium")</f>
        <v>Premium</v>
      </c>
      <c r="M251">
        <v>15</v>
      </c>
      <c r="N251" t="s">
        <v>39</v>
      </c>
      <c r="O251" t="str" cm="1">
        <f t="array" ref="O251">_xlfn.IFS(LEFT(DataPenjualan[[#This Row],[Kode Status Pengiriman]],3)="DLV","Terkirim",LEFT(DataPenjualan[[#This Row],[Kode Status Pengiriman]],3)="SHP","Dikirim",LEFT(DataPenjualan[[#This Row],[Kode Status Pengiriman]],3)="RTN","Return",LEFT(DataPenjualan[[#This Row],[Kode Status Pengiriman]],3)="CNL","Dibatalkan")</f>
        <v>Return</v>
      </c>
      <c r="P251" s="3">
        <f>DataPenjualan[[#This Row],[Jumlah Beli]]*DataPenjualan[[#This Row],[Harga Satuan]]</f>
        <v>29500000</v>
      </c>
      <c r="Q251" s="2">
        <f>(DataPenjualan[[#This Row],[Diskon Persen]]/100)*DataPenjualan[[#This Row],[Harga Satuan]]</f>
        <v>4425000</v>
      </c>
      <c r="R251" s="2">
        <f>DataPenjualan[[#This Row],[Pendapatan Kotor]]-DataPenjualan[[#This Row],[Nilai Diskon]]</f>
        <v>25075000</v>
      </c>
    </row>
    <row r="252" spans="1:18" x14ac:dyDescent="0.35">
      <c r="A252" t="s">
        <v>302</v>
      </c>
      <c r="B252" s="1">
        <v>45371.368055555555</v>
      </c>
      <c r="C252" t="str">
        <f>TEXT(DataPenjualan[[#This Row],[Tanggal Transaksi]],"mmmm")</f>
        <v>March</v>
      </c>
      <c r="D252" s="1" t="str">
        <f>TEXT(DataPenjualan[[#This Row],[Tanggal Transaksi]],"m")</f>
        <v>3</v>
      </c>
      <c r="E252" t="s">
        <v>51</v>
      </c>
      <c r="F252" t="s">
        <v>24</v>
      </c>
      <c r="G252" t="s">
        <v>14</v>
      </c>
      <c r="H252" t="s">
        <v>4</v>
      </c>
      <c r="I252" t="s">
        <v>5</v>
      </c>
      <c r="J252">
        <v>1</v>
      </c>
      <c r="K252" s="2">
        <v>500000</v>
      </c>
      <c r="L252" t="str" cm="1">
        <f t="array" ref="L252">_xlfn.IFS(DataPenjualan[[#This Row],[Harga Satuan]]&lt;5000000,"Terjangkau",AND(DataPenjualan[[#This Row],[Harga Satuan]]&gt;=5000000,DataPenjualan[[#This Row],[Harga Satuan]]&lt;=15000000),"Menengah",DataPenjualan[[#This Row],[Harga Satuan]]&gt;15000000,"Premium")</f>
        <v>Terjangkau</v>
      </c>
      <c r="M252">
        <v>5</v>
      </c>
      <c r="N252" t="s">
        <v>6</v>
      </c>
      <c r="O252" t="str" cm="1">
        <f t="array" ref="O252">_xlfn.IFS(LEFT(DataPenjualan[[#This Row],[Kode Status Pengiriman]],3)="DLV","Terkirim",LEFT(DataPenjualan[[#This Row],[Kode Status Pengiriman]],3)="SHP","Dikirim",LEFT(DataPenjualan[[#This Row],[Kode Status Pengiriman]],3)="RTN","Return",LEFT(DataPenjualan[[#This Row],[Kode Status Pengiriman]],3)="CNL","Dibatalkan")</f>
        <v>Terkirim</v>
      </c>
      <c r="P252" s="3">
        <f>DataPenjualan[[#This Row],[Jumlah Beli]]*DataPenjualan[[#This Row],[Harga Satuan]]</f>
        <v>500000</v>
      </c>
      <c r="Q252" s="2">
        <f>(DataPenjualan[[#This Row],[Diskon Persen]]/100)*DataPenjualan[[#This Row],[Harga Satuan]]</f>
        <v>25000</v>
      </c>
      <c r="R252" s="2">
        <f>DataPenjualan[[#This Row],[Pendapatan Kotor]]-DataPenjualan[[#This Row],[Nilai Diskon]]</f>
        <v>475000</v>
      </c>
    </row>
    <row r="253" spans="1:18" x14ac:dyDescent="0.35">
      <c r="A253" t="s">
        <v>303</v>
      </c>
      <c r="B253" s="1">
        <v>45372.472222222219</v>
      </c>
      <c r="C253" t="str">
        <f>TEXT(DataPenjualan[[#This Row],[Tanggal Transaksi]],"mmmm")</f>
        <v>March</v>
      </c>
      <c r="D253" s="1" t="str">
        <f>TEXT(DataPenjualan[[#This Row],[Tanggal Transaksi]],"m")</f>
        <v>3</v>
      </c>
      <c r="E253" t="s">
        <v>53</v>
      </c>
      <c r="F253" t="s">
        <v>34</v>
      </c>
      <c r="G253" t="s">
        <v>19</v>
      </c>
      <c r="H253" t="s">
        <v>20</v>
      </c>
      <c r="I253" t="s">
        <v>15</v>
      </c>
      <c r="J253">
        <v>1</v>
      </c>
      <c r="K253" s="2">
        <v>9500000</v>
      </c>
      <c r="L253" t="str" cm="1">
        <f t="array" ref="L253">_xlfn.IFS(DataPenjualan[[#This Row],[Harga Satuan]]&lt;5000000,"Terjangkau",AND(DataPenjualan[[#This Row],[Harga Satuan]]&gt;=5000000,DataPenjualan[[#This Row],[Harga Satuan]]&lt;=15000000),"Menengah",DataPenjualan[[#This Row],[Harga Satuan]]&gt;15000000,"Premium")</f>
        <v>Menengah</v>
      </c>
      <c r="M253">
        <v>0</v>
      </c>
      <c r="N253" t="s">
        <v>6</v>
      </c>
      <c r="O253" t="str" cm="1">
        <f t="array" ref="O253">_xlfn.IFS(LEFT(DataPenjualan[[#This Row],[Kode Status Pengiriman]],3)="DLV","Terkirim",LEFT(DataPenjualan[[#This Row],[Kode Status Pengiriman]],3)="SHP","Dikirim",LEFT(DataPenjualan[[#This Row],[Kode Status Pengiriman]],3)="RTN","Return",LEFT(DataPenjualan[[#This Row],[Kode Status Pengiriman]],3)="CNL","Dibatalkan")</f>
        <v>Terkirim</v>
      </c>
      <c r="P253" s="3">
        <f>DataPenjualan[[#This Row],[Jumlah Beli]]*DataPenjualan[[#This Row],[Harga Satuan]]</f>
        <v>9500000</v>
      </c>
      <c r="Q253" s="2">
        <f>(DataPenjualan[[#This Row],[Diskon Persen]]/100)*DataPenjualan[[#This Row],[Harga Satuan]]</f>
        <v>0</v>
      </c>
      <c r="R253" s="2">
        <f>DataPenjualan[[#This Row],[Pendapatan Kotor]]-DataPenjualan[[#This Row],[Nilai Diskon]]</f>
        <v>9500000</v>
      </c>
    </row>
    <row r="254" spans="1:18" x14ac:dyDescent="0.35">
      <c r="A254" t="s">
        <v>304</v>
      </c>
      <c r="B254" s="1">
        <v>45373.590277777781</v>
      </c>
      <c r="C254" t="str">
        <f>TEXT(DataPenjualan[[#This Row],[Tanggal Transaksi]],"mmmm")</f>
        <v>March</v>
      </c>
      <c r="D254" s="1" t="str">
        <f>TEXT(DataPenjualan[[#This Row],[Tanggal Transaksi]],"m")</f>
        <v>3</v>
      </c>
      <c r="E254" t="s">
        <v>55</v>
      </c>
      <c r="F254" t="s">
        <v>3</v>
      </c>
      <c r="G254" t="s">
        <v>753</v>
      </c>
      <c r="H254" t="s">
        <v>25</v>
      </c>
      <c r="I254" t="s">
        <v>10</v>
      </c>
      <c r="J254">
        <v>1</v>
      </c>
      <c r="K254" s="2">
        <v>12000000</v>
      </c>
      <c r="L254" t="str" cm="1">
        <f t="array" ref="L254">_xlfn.IFS(DataPenjualan[[#This Row],[Harga Satuan]]&lt;5000000,"Terjangkau",AND(DataPenjualan[[#This Row],[Harga Satuan]]&gt;=5000000,DataPenjualan[[#This Row],[Harga Satuan]]&lt;=15000000),"Menengah",DataPenjualan[[#This Row],[Harga Satuan]]&gt;15000000,"Premium")</f>
        <v>Menengah</v>
      </c>
      <c r="M254">
        <v>5</v>
      </c>
      <c r="N254" t="s">
        <v>6</v>
      </c>
      <c r="O254" t="str" cm="1">
        <f t="array" ref="O254">_xlfn.IFS(LEFT(DataPenjualan[[#This Row],[Kode Status Pengiriman]],3)="DLV","Terkirim",LEFT(DataPenjualan[[#This Row],[Kode Status Pengiriman]],3)="SHP","Dikirim",LEFT(DataPenjualan[[#This Row],[Kode Status Pengiriman]],3)="RTN","Return",LEFT(DataPenjualan[[#This Row],[Kode Status Pengiriman]],3)="CNL","Dibatalkan")</f>
        <v>Terkirim</v>
      </c>
      <c r="P254" s="3">
        <f>DataPenjualan[[#This Row],[Jumlah Beli]]*DataPenjualan[[#This Row],[Harga Satuan]]</f>
        <v>12000000</v>
      </c>
      <c r="Q254" s="2">
        <f>(DataPenjualan[[#This Row],[Diskon Persen]]/100)*DataPenjualan[[#This Row],[Harga Satuan]]</f>
        <v>600000</v>
      </c>
      <c r="R254" s="2">
        <f>DataPenjualan[[#This Row],[Pendapatan Kotor]]-DataPenjualan[[#This Row],[Nilai Diskon]]</f>
        <v>11400000</v>
      </c>
    </row>
    <row r="255" spans="1:18" x14ac:dyDescent="0.35">
      <c r="A255" t="s">
        <v>305</v>
      </c>
      <c r="B255" s="1">
        <v>45374.704861111109</v>
      </c>
      <c r="C255" t="str">
        <f>TEXT(DataPenjualan[[#This Row],[Tanggal Transaksi]],"mmmm")</f>
        <v>March</v>
      </c>
      <c r="D255" s="1" t="str">
        <f>TEXT(DataPenjualan[[#This Row],[Tanggal Transaksi]],"m")</f>
        <v>3</v>
      </c>
      <c r="E255" t="s">
        <v>59</v>
      </c>
      <c r="F255" t="s">
        <v>18</v>
      </c>
      <c r="G255" t="s">
        <v>31</v>
      </c>
      <c r="H255" t="s">
        <v>9</v>
      </c>
      <c r="I255" t="s">
        <v>5</v>
      </c>
      <c r="J255">
        <v>1</v>
      </c>
      <c r="K255" s="2">
        <v>35000000</v>
      </c>
      <c r="L255" t="str" cm="1">
        <f t="array" ref="L255">_xlfn.IFS(DataPenjualan[[#This Row],[Harga Satuan]]&lt;5000000,"Terjangkau",AND(DataPenjualan[[#This Row],[Harga Satuan]]&gt;=5000000,DataPenjualan[[#This Row],[Harga Satuan]]&lt;=15000000),"Menengah",DataPenjualan[[#This Row],[Harga Satuan]]&gt;15000000,"Premium")</f>
        <v>Premium</v>
      </c>
      <c r="M255">
        <v>15</v>
      </c>
      <c r="N255" t="s">
        <v>21</v>
      </c>
      <c r="O255" t="str" cm="1">
        <f t="array" ref="O255">_xlfn.IFS(LEFT(DataPenjualan[[#This Row],[Kode Status Pengiriman]],3)="DLV","Terkirim",LEFT(DataPenjualan[[#This Row],[Kode Status Pengiriman]],3)="SHP","Dikirim",LEFT(DataPenjualan[[#This Row],[Kode Status Pengiriman]],3)="RTN","Return",LEFT(DataPenjualan[[#This Row],[Kode Status Pengiriman]],3)="CNL","Dibatalkan")</f>
        <v>Dikirim</v>
      </c>
      <c r="P255" s="3">
        <f>DataPenjualan[[#This Row],[Jumlah Beli]]*DataPenjualan[[#This Row],[Harga Satuan]]</f>
        <v>35000000</v>
      </c>
      <c r="Q255" s="2">
        <f>(DataPenjualan[[#This Row],[Diskon Persen]]/100)*DataPenjualan[[#This Row],[Harga Satuan]]</f>
        <v>5250000</v>
      </c>
      <c r="R255" s="2">
        <f>DataPenjualan[[#This Row],[Pendapatan Kotor]]-DataPenjualan[[#This Row],[Nilai Diskon]]</f>
        <v>29750000</v>
      </c>
    </row>
    <row r="256" spans="1:18" x14ac:dyDescent="0.35">
      <c r="A256" t="s">
        <v>306</v>
      </c>
      <c r="B256" s="1">
        <v>45375.777777777781</v>
      </c>
      <c r="C256" t="str">
        <f>TEXT(DataPenjualan[[#This Row],[Tanggal Transaksi]],"mmmm")</f>
        <v>March</v>
      </c>
      <c r="D256" s="1" t="str">
        <f>TEXT(DataPenjualan[[#This Row],[Tanggal Transaksi]],"m")</f>
        <v>3</v>
      </c>
      <c r="E256" t="s">
        <v>62</v>
      </c>
      <c r="F256" t="s">
        <v>13</v>
      </c>
      <c r="G256" t="s">
        <v>35</v>
      </c>
      <c r="H256" t="s">
        <v>20</v>
      </c>
      <c r="I256" t="s">
        <v>15</v>
      </c>
      <c r="J256">
        <v>1</v>
      </c>
      <c r="K256" s="2">
        <v>6200000</v>
      </c>
      <c r="L256" t="str" cm="1">
        <f t="array" ref="L256">_xlfn.IFS(DataPenjualan[[#This Row],[Harga Satuan]]&lt;5000000,"Terjangkau",AND(DataPenjualan[[#This Row],[Harga Satuan]]&gt;=5000000,DataPenjualan[[#This Row],[Harga Satuan]]&lt;=15000000),"Menengah",DataPenjualan[[#This Row],[Harga Satuan]]&gt;15000000,"Premium")</f>
        <v>Menengah</v>
      </c>
      <c r="M256">
        <v>0</v>
      </c>
      <c r="N256" t="s">
        <v>6</v>
      </c>
      <c r="O256" t="str" cm="1">
        <f t="array" ref="O256">_xlfn.IFS(LEFT(DataPenjualan[[#This Row],[Kode Status Pengiriman]],3)="DLV","Terkirim",LEFT(DataPenjualan[[#This Row],[Kode Status Pengiriman]],3)="SHP","Dikirim",LEFT(DataPenjualan[[#This Row],[Kode Status Pengiriman]],3)="RTN","Return",LEFT(DataPenjualan[[#This Row],[Kode Status Pengiriman]],3)="CNL","Dibatalkan")</f>
        <v>Terkirim</v>
      </c>
      <c r="P256" s="3">
        <f>DataPenjualan[[#This Row],[Jumlah Beli]]*DataPenjualan[[#This Row],[Harga Satuan]]</f>
        <v>6200000</v>
      </c>
      <c r="Q256" s="2">
        <f>(DataPenjualan[[#This Row],[Diskon Persen]]/100)*DataPenjualan[[#This Row],[Harga Satuan]]</f>
        <v>0</v>
      </c>
      <c r="R256" s="2">
        <f>DataPenjualan[[#This Row],[Pendapatan Kotor]]-DataPenjualan[[#This Row],[Nilai Diskon]]</f>
        <v>6200000</v>
      </c>
    </row>
    <row r="257" spans="1:18" x14ac:dyDescent="0.35">
      <c r="A257" t="s">
        <v>307</v>
      </c>
      <c r="B257" s="1">
        <v>45407.375</v>
      </c>
      <c r="C257" t="str">
        <f>TEXT(DataPenjualan[[#This Row],[Tanggal Transaksi]],"mmmm")</f>
        <v>April</v>
      </c>
      <c r="D257" s="1" t="str">
        <f>TEXT(DataPenjualan[[#This Row],[Tanggal Transaksi]],"m")</f>
        <v>4</v>
      </c>
      <c r="E257" t="s">
        <v>65</v>
      </c>
      <c r="F257" t="s">
        <v>18</v>
      </c>
      <c r="G257" t="s">
        <v>38</v>
      </c>
      <c r="H257" t="s">
        <v>4</v>
      </c>
      <c r="I257" t="s">
        <v>10</v>
      </c>
      <c r="J257">
        <v>1</v>
      </c>
      <c r="K257" s="2">
        <v>26000000</v>
      </c>
      <c r="L257" t="str" cm="1">
        <f t="array" ref="L257">_xlfn.IFS(DataPenjualan[[#This Row],[Harga Satuan]]&lt;5000000,"Terjangkau",AND(DataPenjualan[[#This Row],[Harga Satuan]]&gt;=5000000,DataPenjualan[[#This Row],[Harga Satuan]]&lt;=15000000),"Menengah",DataPenjualan[[#This Row],[Harga Satuan]]&gt;15000000,"Premium")</f>
        <v>Premium</v>
      </c>
      <c r="M257">
        <v>10</v>
      </c>
      <c r="N257" t="s">
        <v>6</v>
      </c>
      <c r="O257" t="str" cm="1">
        <f t="array" ref="O257">_xlfn.IFS(LEFT(DataPenjualan[[#This Row],[Kode Status Pengiriman]],3)="DLV","Terkirim",LEFT(DataPenjualan[[#This Row],[Kode Status Pengiriman]],3)="SHP","Dikirim",LEFT(DataPenjualan[[#This Row],[Kode Status Pengiriman]],3)="RTN","Return",LEFT(DataPenjualan[[#This Row],[Kode Status Pengiriman]],3)="CNL","Dibatalkan")</f>
        <v>Terkirim</v>
      </c>
      <c r="P257" s="3">
        <f>DataPenjualan[[#This Row],[Jumlah Beli]]*DataPenjualan[[#This Row],[Harga Satuan]]</f>
        <v>26000000</v>
      </c>
      <c r="Q257" s="2">
        <f>(DataPenjualan[[#This Row],[Diskon Persen]]/100)*DataPenjualan[[#This Row],[Harga Satuan]]</f>
        <v>2600000</v>
      </c>
      <c r="R257" s="2">
        <f>DataPenjualan[[#This Row],[Pendapatan Kotor]]-DataPenjualan[[#This Row],[Nilai Diskon]]</f>
        <v>23400000</v>
      </c>
    </row>
    <row r="258" spans="1:18" x14ac:dyDescent="0.35">
      <c r="A258" t="s">
        <v>308</v>
      </c>
      <c r="B258" s="1">
        <v>45408.479166666664</v>
      </c>
      <c r="C258" t="str">
        <f>TEXT(DataPenjualan[[#This Row],[Tanggal Transaksi]],"mmmm")</f>
        <v>April</v>
      </c>
      <c r="D258" s="1" t="str">
        <f>TEXT(DataPenjualan[[#This Row],[Tanggal Transaksi]],"m")</f>
        <v>4</v>
      </c>
      <c r="E258" t="s">
        <v>68</v>
      </c>
      <c r="F258" t="s">
        <v>24</v>
      </c>
      <c r="G258" t="s">
        <v>42</v>
      </c>
      <c r="H258" t="s">
        <v>43</v>
      </c>
      <c r="I258" t="s">
        <v>5</v>
      </c>
      <c r="J258">
        <v>1</v>
      </c>
      <c r="K258" s="2">
        <v>5000000</v>
      </c>
      <c r="L258" t="str" cm="1">
        <f t="array" ref="L258">_xlfn.IFS(DataPenjualan[[#This Row],[Harga Satuan]]&lt;5000000,"Terjangkau",AND(DataPenjualan[[#This Row],[Harga Satuan]]&gt;=5000000,DataPenjualan[[#This Row],[Harga Satuan]]&lt;=15000000),"Menengah",DataPenjualan[[#This Row],[Harga Satuan]]&gt;15000000,"Premium")</f>
        <v>Menengah</v>
      </c>
      <c r="M258">
        <v>5</v>
      </c>
      <c r="N258" t="s">
        <v>6</v>
      </c>
      <c r="O258" t="str" cm="1">
        <f t="array" ref="O258">_xlfn.IFS(LEFT(DataPenjualan[[#This Row],[Kode Status Pengiriman]],3)="DLV","Terkirim",LEFT(DataPenjualan[[#This Row],[Kode Status Pengiriman]],3)="SHP","Dikirim",LEFT(DataPenjualan[[#This Row],[Kode Status Pengiriman]],3)="RTN","Return",LEFT(DataPenjualan[[#This Row],[Kode Status Pengiriman]],3)="CNL","Dibatalkan")</f>
        <v>Terkirim</v>
      </c>
      <c r="P258" s="3">
        <f>DataPenjualan[[#This Row],[Jumlah Beli]]*DataPenjualan[[#This Row],[Harga Satuan]]</f>
        <v>5000000</v>
      </c>
      <c r="Q258" s="2">
        <f>(DataPenjualan[[#This Row],[Diskon Persen]]/100)*DataPenjualan[[#This Row],[Harga Satuan]]</f>
        <v>250000</v>
      </c>
      <c r="R258" s="2">
        <f>DataPenjualan[[#This Row],[Pendapatan Kotor]]-DataPenjualan[[#This Row],[Nilai Diskon]]</f>
        <v>4750000</v>
      </c>
    </row>
    <row r="259" spans="1:18" x14ac:dyDescent="0.35">
      <c r="A259" t="s">
        <v>309</v>
      </c>
      <c r="B259" s="1">
        <v>45409.597222222219</v>
      </c>
      <c r="C259" t="str">
        <f>TEXT(DataPenjualan[[#This Row],[Tanggal Transaksi]],"mmmm")</f>
        <v>April</v>
      </c>
      <c r="D259" s="1" t="str">
        <f>TEXT(DataPenjualan[[#This Row],[Tanggal Transaksi]],"m")</f>
        <v>4</v>
      </c>
      <c r="E259" t="s">
        <v>71</v>
      </c>
      <c r="F259" t="s">
        <v>18</v>
      </c>
      <c r="G259" t="s">
        <v>46</v>
      </c>
      <c r="H259" t="s">
        <v>4</v>
      </c>
      <c r="I259" t="s">
        <v>15</v>
      </c>
      <c r="J259">
        <v>1</v>
      </c>
      <c r="K259" s="2">
        <v>42000000</v>
      </c>
      <c r="L259" t="str" cm="1">
        <f t="array" ref="L259">_xlfn.IFS(DataPenjualan[[#This Row],[Harga Satuan]]&lt;5000000,"Terjangkau",AND(DataPenjualan[[#This Row],[Harga Satuan]]&gt;=5000000,DataPenjualan[[#This Row],[Harga Satuan]]&lt;=15000000),"Menengah",DataPenjualan[[#This Row],[Harga Satuan]]&gt;15000000,"Premium")</f>
        <v>Premium</v>
      </c>
      <c r="M259">
        <v>0</v>
      </c>
      <c r="N259" t="s">
        <v>21</v>
      </c>
      <c r="O259" t="str" cm="1">
        <f t="array" ref="O259">_xlfn.IFS(LEFT(DataPenjualan[[#This Row],[Kode Status Pengiriman]],3)="DLV","Terkirim",LEFT(DataPenjualan[[#This Row],[Kode Status Pengiriman]],3)="SHP","Dikirim",LEFT(DataPenjualan[[#This Row],[Kode Status Pengiriman]],3)="RTN","Return",LEFT(DataPenjualan[[#This Row],[Kode Status Pengiriman]],3)="CNL","Dibatalkan")</f>
        <v>Dikirim</v>
      </c>
      <c r="P259" s="3">
        <f>DataPenjualan[[#This Row],[Jumlah Beli]]*DataPenjualan[[#This Row],[Harga Satuan]]</f>
        <v>42000000</v>
      </c>
      <c r="Q259" s="2">
        <f>(DataPenjualan[[#This Row],[Diskon Persen]]/100)*DataPenjualan[[#This Row],[Harga Satuan]]</f>
        <v>0</v>
      </c>
      <c r="R259" s="2">
        <f>DataPenjualan[[#This Row],[Pendapatan Kotor]]-DataPenjualan[[#This Row],[Nilai Diskon]]</f>
        <v>42000000</v>
      </c>
    </row>
    <row r="260" spans="1:18" x14ac:dyDescent="0.35">
      <c r="A260" t="s">
        <v>310</v>
      </c>
      <c r="B260" s="1">
        <v>45410.708333333336</v>
      </c>
      <c r="C260" t="str">
        <f>TEXT(DataPenjualan[[#This Row],[Tanggal Transaksi]],"mmmm")</f>
        <v>April</v>
      </c>
      <c r="D260" s="1" t="str">
        <f>TEXT(DataPenjualan[[#This Row],[Tanggal Transaksi]],"m")</f>
        <v>4</v>
      </c>
      <c r="E260" t="s">
        <v>2</v>
      </c>
      <c r="F260" t="s">
        <v>3</v>
      </c>
      <c r="G260" t="s">
        <v>56</v>
      </c>
      <c r="H260" t="s">
        <v>57</v>
      </c>
      <c r="I260" t="s">
        <v>10</v>
      </c>
      <c r="J260">
        <v>1</v>
      </c>
      <c r="K260" s="2">
        <v>21000000</v>
      </c>
      <c r="L260" t="str" cm="1">
        <f t="array" ref="L260">_xlfn.IFS(DataPenjualan[[#This Row],[Harga Satuan]]&lt;5000000,"Terjangkau",AND(DataPenjualan[[#This Row],[Harga Satuan]]&gt;=5000000,DataPenjualan[[#This Row],[Harga Satuan]]&lt;=15000000),"Menengah",DataPenjualan[[#This Row],[Harga Satuan]]&gt;15000000,"Premium")</f>
        <v>Premium</v>
      </c>
      <c r="M260">
        <v>10</v>
      </c>
      <c r="N260" t="s">
        <v>6</v>
      </c>
      <c r="O260" t="str" cm="1">
        <f t="array" ref="O260">_xlfn.IFS(LEFT(DataPenjualan[[#This Row],[Kode Status Pengiriman]],3)="DLV","Terkirim",LEFT(DataPenjualan[[#This Row],[Kode Status Pengiriman]],3)="SHP","Dikirim",LEFT(DataPenjualan[[#This Row],[Kode Status Pengiriman]],3)="RTN","Return",LEFT(DataPenjualan[[#This Row],[Kode Status Pengiriman]],3)="CNL","Dibatalkan")</f>
        <v>Terkirim</v>
      </c>
      <c r="P260" s="3">
        <f>DataPenjualan[[#This Row],[Jumlah Beli]]*DataPenjualan[[#This Row],[Harga Satuan]]</f>
        <v>21000000</v>
      </c>
      <c r="Q260" s="2">
        <f>(DataPenjualan[[#This Row],[Diskon Persen]]/100)*DataPenjualan[[#This Row],[Harga Satuan]]</f>
        <v>2100000</v>
      </c>
      <c r="R260" s="2">
        <f>DataPenjualan[[#This Row],[Pendapatan Kotor]]-DataPenjualan[[#This Row],[Nilai Diskon]]</f>
        <v>18900000</v>
      </c>
    </row>
    <row r="261" spans="1:18" x14ac:dyDescent="0.35">
      <c r="A261" t="s">
        <v>311</v>
      </c>
      <c r="B261" s="1">
        <v>45411.822916666664</v>
      </c>
      <c r="C261" t="str">
        <f>TEXT(DataPenjualan[[#This Row],[Tanggal Transaksi]],"mmmm")</f>
        <v>April</v>
      </c>
      <c r="D261" s="1" t="str">
        <f>TEXT(DataPenjualan[[#This Row],[Tanggal Transaksi]],"m")</f>
        <v>4</v>
      </c>
      <c r="E261" t="s">
        <v>8</v>
      </c>
      <c r="F261" t="s">
        <v>3</v>
      </c>
      <c r="G261" t="s">
        <v>60</v>
      </c>
      <c r="H261" t="s">
        <v>20</v>
      </c>
      <c r="I261" t="s">
        <v>5</v>
      </c>
      <c r="J261">
        <v>1</v>
      </c>
      <c r="K261" s="2">
        <v>18500000</v>
      </c>
      <c r="L261" t="str" cm="1">
        <f t="array" ref="L261">_xlfn.IFS(DataPenjualan[[#This Row],[Harga Satuan]]&lt;5000000,"Terjangkau",AND(DataPenjualan[[#This Row],[Harga Satuan]]&gt;=5000000,DataPenjualan[[#This Row],[Harga Satuan]]&lt;=15000000),"Menengah",DataPenjualan[[#This Row],[Harga Satuan]]&gt;15000000,"Premium")</f>
        <v>Premium</v>
      </c>
      <c r="M261">
        <v>10</v>
      </c>
      <c r="N261" t="s">
        <v>6</v>
      </c>
      <c r="O261" t="str" cm="1">
        <f t="array" ref="O261">_xlfn.IFS(LEFT(DataPenjualan[[#This Row],[Kode Status Pengiriman]],3)="DLV","Terkirim",LEFT(DataPenjualan[[#This Row],[Kode Status Pengiriman]],3)="SHP","Dikirim",LEFT(DataPenjualan[[#This Row],[Kode Status Pengiriman]],3)="RTN","Return",LEFT(DataPenjualan[[#This Row],[Kode Status Pengiriman]],3)="CNL","Dibatalkan")</f>
        <v>Terkirim</v>
      </c>
      <c r="P261" s="3">
        <f>DataPenjualan[[#This Row],[Jumlah Beli]]*DataPenjualan[[#This Row],[Harga Satuan]]</f>
        <v>18500000</v>
      </c>
      <c r="Q261" s="2">
        <f>(DataPenjualan[[#This Row],[Diskon Persen]]/100)*DataPenjualan[[#This Row],[Harga Satuan]]</f>
        <v>1850000</v>
      </c>
      <c r="R261" s="2">
        <f>DataPenjualan[[#This Row],[Pendapatan Kotor]]-DataPenjualan[[#This Row],[Nilai Diskon]]</f>
        <v>16650000</v>
      </c>
    </row>
    <row r="262" spans="1:18" x14ac:dyDescent="0.35">
      <c r="A262" t="s">
        <v>312</v>
      </c>
      <c r="B262" s="1">
        <v>45442.347222222219</v>
      </c>
      <c r="C262" t="str">
        <f>TEXT(DataPenjualan[[#This Row],[Tanggal Transaksi]],"mmmm")</f>
        <v>May</v>
      </c>
      <c r="D262" s="1" t="str">
        <f>TEXT(DataPenjualan[[#This Row],[Tanggal Transaksi]],"m")</f>
        <v>5</v>
      </c>
      <c r="E262" t="s">
        <v>12</v>
      </c>
      <c r="F262" t="s">
        <v>13</v>
      </c>
      <c r="G262" t="s">
        <v>63</v>
      </c>
      <c r="H262" t="s">
        <v>4</v>
      </c>
      <c r="I262" t="s">
        <v>15</v>
      </c>
      <c r="J262">
        <v>1</v>
      </c>
      <c r="K262" s="2">
        <v>5500000</v>
      </c>
      <c r="L262" t="str" cm="1">
        <f t="array" ref="L262">_xlfn.IFS(DataPenjualan[[#This Row],[Harga Satuan]]&lt;5000000,"Terjangkau",AND(DataPenjualan[[#This Row],[Harga Satuan]]&gt;=5000000,DataPenjualan[[#This Row],[Harga Satuan]]&lt;=15000000),"Menengah",DataPenjualan[[#This Row],[Harga Satuan]]&gt;15000000,"Premium")</f>
        <v>Menengah</v>
      </c>
      <c r="M262">
        <v>0</v>
      </c>
      <c r="N262" t="s">
        <v>6</v>
      </c>
      <c r="O262" t="str" cm="1">
        <f t="array" ref="O262">_xlfn.IFS(LEFT(DataPenjualan[[#This Row],[Kode Status Pengiriman]],3)="DLV","Terkirim",LEFT(DataPenjualan[[#This Row],[Kode Status Pengiriman]],3)="SHP","Dikirim",LEFT(DataPenjualan[[#This Row],[Kode Status Pengiriman]],3)="RTN","Return",LEFT(DataPenjualan[[#This Row],[Kode Status Pengiriman]],3)="CNL","Dibatalkan")</f>
        <v>Terkirim</v>
      </c>
      <c r="P262" s="3">
        <f>DataPenjualan[[#This Row],[Jumlah Beli]]*DataPenjualan[[#This Row],[Harga Satuan]]</f>
        <v>5500000</v>
      </c>
      <c r="Q262" s="2">
        <f>(DataPenjualan[[#This Row],[Diskon Persen]]/100)*DataPenjualan[[#This Row],[Harga Satuan]]</f>
        <v>0</v>
      </c>
      <c r="R262" s="2">
        <f>DataPenjualan[[#This Row],[Pendapatan Kotor]]-DataPenjualan[[#This Row],[Nilai Diskon]]</f>
        <v>5500000</v>
      </c>
    </row>
    <row r="263" spans="1:18" x14ac:dyDescent="0.35">
      <c r="A263" t="s">
        <v>313</v>
      </c>
      <c r="B263" s="1">
        <v>45443.451388888891</v>
      </c>
      <c r="C263" t="str">
        <f>TEXT(DataPenjualan[[#This Row],[Tanggal Transaksi]],"mmmm")</f>
        <v>May</v>
      </c>
      <c r="D263" s="1" t="str">
        <f>TEXT(DataPenjualan[[#This Row],[Tanggal Transaksi]],"m")</f>
        <v>5</v>
      </c>
      <c r="E263" t="s">
        <v>17</v>
      </c>
      <c r="F263" t="s">
        <v>18</v>
      </c>
      <c r="G263" t="s">
        <v>66</v>
      </c>
      <c r="H263" t="s">
        <v>9</v>
      </c>
      <c r="I263" t="s">
        <v>10</v>
      </c>
      <c r="J263">
        <v>1</v>
      </c>
      <c r="K263" s="2">
        <v>32000000</v>
      </c>
      <c r="L263" t="str" cm="1">
        <f t="array" ref="L263">_xlfn.IFS(DataPenjualan[[#This Row],[Harga Satuan]]&lt;5000000,"Terjangkau",AND(DataPenjualan[[#This Row],[Harga Satuan]]&gt;=5000000,DataPenjualan[[#This Row],[Harga Satuan]]&lt;=15000000),"Menengah",DataPenjualan[[#This Row],[Harga Satuan]]&gt;15000000,"Premium")</f>
        <v>Premium</v>
      </c>
      <c r="M263">
        <v>15</v>
      </c>
      <c r="N263" t="s">
        <v>21</v>
      </c>
      <c r="O263" t="str" cm="1">
        <f t="array" ref="O263">_xlfn.IFS(LEFT(DataPenjualan[[#This Row],[Kode Status Pengiriman]],3)="DLV","Terkirim",LEFT(DataPenjualan[[#This Row],[Kode Status Pengiriman]],3)="SHP","Dikirim",LEFT(DataPenjualan[[#This Row],[Kode Status Pengiriman]],3)="RTN","Return",LEFT(DataPenjualan[[#This Row],[Kode Status Pengiriman]],3)="CNL","Dibatalkan")</f>
        <v>Dikirim</v>
      </c>
      <c r="P263" s="3">
        <f>DataPenjualan[[#This Row],[Jumlah Beli]]*DataPenjualan[[#This Row],[Harga Satuan]]</f>
        <v>32000000</v>
      </c>
      <c r="Q263" s="2">
        <f>(DataPenjualan[[#This Row],[Diskon Persen]]/100)*DataPenjualan[[#This Row],[Harga Satuan]]</f>
        <v>4800000</v>
      </c>
      <c r="R263" s="2">
        <f>DataPenjualan[[#This Row],[Pendapatan Kotor]]-DataPenjualan[[#This Row],[Nilai Diskon]]</f>
        <v>27200000</v>
      </c>
    </row>
    <row r="264" spans="1:18" x14ac:dyDescent="0.35">
      <c r="A264" t="s">
        <v>314</v>
      </c>
      <c r="B264" s="1">
        <v>45444.569444444445</v>
      </c>
      <c r="C264" t="str">
        <f>TEXT(DataPenjualan[[#This Row],[Tanggal Transaksi]],"mmmm")</f>
        <v>June</v>
      </c>
      <c r="D264" s="1" t="str">
        <f>TEXT(DataPenjualan[[#This Row],[Tanggal Transaksi]],"m")</f>
        <v>6</v>
      </c>
      <c r="E264" t="s">
        <v>23</v>
      </c>
      <c r="F264" t="s">
        <v>24</v>
      </c>
      <c r="G264" t="s">
        <v>69</v>
      </c>
      <c r="H264" t="s">
        <v>4</v>
      </c>
      <c r="I264" t="s">
        <v>5</v>
      </c>
      <c r="J264">
        <v>1</v>
      </c>
      <c r="K264" s="2">
        <v>7500000</v>
      </c>
      <c r="L264" t="str" cm="1">
        <f t="array" ref="L264">_xlfn.IFS(DataPenjualan[[#This Row],[Harga Satuan]]&lt;5000000,"Terjangkau",AND(DataPenjualan[[#This Row],[Harga Satuan]]&gt;=5000000,DataPenjualan[[#This Row],[Harga Satuan]]&lt;=15000000),"Menengah",DataPenjualan[[#This Row],[Harga Satuan]]&gt;15000000,"Premium")</f>
        <v>Menengah</v>
      </c>
      <c r="M264">
        <v>5</v>
      </c>
      <c r="N264" t="s">
        <v>6</v>
      </c>
      <c r="O264" t="str" cm="1">
        <f t="array" ref="O264">_xlfn.IFS(LEFT(DataPenjualan[[#This Row],[Kode Status Pengiriman]],3)="DLV","Terkirim",LEFT(DataPenjualan[[#This Row],[Kode Status Pengiriman]],3)="SHP","Dikirim",LEFT(DataPenjualan[[#This Row],[Kode Status Pengiriman]],3)="RTN","Return",LEFT(DataPenjualan[[#This Row],[Kode Status Pengiriman]],3)="CNL","Dibatalkan")</f>
        <v>Terkirim</v>
      </c>
      <c r="P264" s="3">
        <f>DataPenjualan[[#This Row],[Jumlah Beli]]*DataPenjualan[[#This Row],[Harga Satuan]]</f>
        <v>7500000</v>
      </c>
      <c r="Q264" s="2">
        <f>(DataPenjualan[[#This Row],[Diskon Persen]]/100)*DataPenjualan[[#This Row],[Harga Satuan]]</f>
        <v>375000</v>
      </c>
      <c r="R264" s="2">
        <f>DataPenjualan[[#This Row],[Pendapatan Kotor]]-DataPenjualan[[#This Row],[Nilai Diskon]]</f>
        <v>7125000</v>
      </c>
    </row>
    <row r="265" spans="1:18" x14ac:dyDescent="0.35">
      <c r="A265" t="s">
        <v>315</v>
      </c>
      <c r="B265" s="1">
        <v>45445.684027777781</v>
      </c>
      <c r="C265" t="str">
        <f>TEXT(DataPenjualan[[#This Row],[Tanggal Transaksi]],"mmmm")</f>
        <v>June</v>
      </c>
      <c r="D265" s="1" t="str">
        <f>TEXT(DataPenjualan[[#This Row],[Tanggal Transaksi]],"m")</f>
        <v>6</v>
      </c>
      <c r="E265" t="s">
        <v>27</v>
      </c>
      <c r="F265" t="s">
        <v>18</v>
      </c>
      <c r="G265" t="s">
        <v>752</v>
      </c>
      <c r="H265" t="s">
        <v>9</v>
      </c>
      <c r="I265" t="s">
        <v>15</v>
      </c>
      <c r="J265">
        <v>1</v>
      </c>
      <c r="K265" s="2">
        <v>23000000</v>
      </c>
      <c r="L265" t="str" cm="1">
        <f t="array" ref="L265">_xlfn.IFS(DataPenjualan[[#This Row],[Harga Satuan]]&lt;5000000,"Terjangkau",AND(DataPenjualan[[#This Row],[Harga Satuan]]&gt;=5000000,DataPenjualan[[#This Row],[Harga Satuan]]&lt;=15000000),"Menengah",DataPenjualan[[#This Row],[Harga Satuan]]&gt;15000000,"Premium")</f>
        <v>Premium</v>
      </c>
      <c r="M265">
        <v>0</v>
      </c>
      <c r="N265" t="s">
        <v>6</v>
      </c>
      <c r="O265" t="str" cm="1">
        <f t="array" ref="O265">_xlfn.IFS(LEFT(DataPenjualan[[#This Row],[Kode Status Pengiriman]],3)="DLV","Terkirim",LEFT(DataPenjualan[[#This Row],[Kode Status Pengiriman]],3)="SHP","Dikirim",LEFT(DataPenjualan[[#This Row],[Kode Status Pengiriman]],3)="RTN","Return",LEFT(DataPenjualan[[#This Row],[Kode Status Pengiriman]],3)="CNL","Dibatalkan")</f>
        <v>Terkirim</v>
      </c>
      <c r="P265" s="3">
        <f>DataPenjualan[[#This Row],[Jumlah Beli]]*DataPenjualan[[#This Row],[Harga Satuan]]</f>
        <v>23000000</v>
      </c>
      <c r="Q265" s="2">
        <f>(DataPenjualan[[#This Row],[Diskon Persen]]/100)*DataPenjualan[[#This Row],[Harga Satuan]]</f>
        <v>0</v>
      </c>
      <c r="R265" s="2">
        <f>DataPenjualan[[#This Row],[Pendapatan Kotor]]-DataPenjualan[[#This Row],[Nilai Diskon]]</f>
        <v>23000000</v>
      </c>
    </row>
    <row r="266" spans="1:18" x14ac:dyDescent="0.35">
      <c r="A266" t="s">
        <v>316</v>
      </c>
      <c r="B266" s="1">
        <v>45446.756944444445</v>
      </c>
      <c r="C266" t="str">
        <f>TEXT(DataPenjualan[[#This Row],[Tanggal Transaksi]],"mmmm")</f>
        <v>June</v>
      </c>
      <c r="D266" s="1" t="str">
        <f>TEXT(DataPenjualan[[#This Row],[Tanggal Transaksi]],"m")</f>
        <v>6</v>
      </c>
      <c r="E266" t="s">
        <v>30</v>
      </c>
      <c r="F266" t="s">
        <v>13</v>
      </c>
      <c r="G266" t="s">
        <v>28</v>
      </c>
      <c r="H266" t="s">
        <v>4</v>
      </c>
      <c r="I266" t="s">
        <v>10</v>
      </c>
      <c r="J266">
        <v>2</v>
      </c>
      <c r="K266" s="2">
        <v>2500000</v>
      </c>
      <c r="L266" t="str" cm="1">
        <f t="array" ref="L266">_xlfn.IFS(DataPenjualan[[#This Row],[Harga Satuan]]&lt;5000000,"Terjangkau",AND(DataPenjualan[[#This Row],[Harga Satuan]]&gt;=5000000,DataPenjualan[[#This Row],[Harga Satuan]]&lt;=15000000),"Menengah",DataPenjualan[[#This Row],[Harga Satuan]]&gt;15000000,"Premium")</f>
        <v>Terjangkau</v>
      </c>
      <c r="M266">
        <v>5</v>
      </c>
      <c r="N266" t="s">
        <v>6</v>
      </c>
      <c r="O266" t="str" cm="1">
        <f t="array" ref="O266">_xlfn.IFS(LEFT(DataPenjualan[[#This Row],[Kode Status Pengiriman]],3)="DLV","Terkirim",LEFT(DataPenjualan[[#This Row],[Kode Status Pengiriman]],3)="SHP","Dikirim",LEFT(DataPenjualan[[#This Row],[Kode Status Pengiriman]],3)="RTN","Return",LEFT(DataPenjualan[[#This Row],[Kode Status Pengiriman]],3)="CNL","Dibatalkan")</f>
        <v>Terkirim</v>
      </c>
      <c r="P266" s="3">
        <f>DataPenjualan[[#This Row],[Jumlah Beli]]*DataPenjualan[[#This Row],[Harga Satuan]]</f>
        <v>5000000</v>
      </c>
      <c r="Q266" s="2">
        <f>(DataPenjualan[[#This Row],[Diskon Persen]]/100)*DataPenjualan[[#This Row],[Harga Satuan]]</f>
        <v>125000</v>
      </c>
      <c r="R266" s="2">
        <f>DataPenjualan[[#This Row],[Pendapatan Kotor]]-DataPenjualan[[#This Row],[Nilai Diskon]]</f>
        <v>4875000</v>
      </c>
    </row>
    <row r="267" spans="1:18" x14ac:dyDescent="0.35">
      <c r="A267" t="s">
        <v>317</v>
      </c>
      <c r="B267" s="1">
        <v>45477.40625</v>
      </c>
      <c r="C267" t="str">
        <f>TEXT(DataPenjualan[[#This Row],[Tanggal Transaksi]],"mmmm")</f>
        <v>July</v>
      </c>
      <c r="D267" s="1" t="str">
        <f>TEXT(DataPenjualan[[#This Row],[Tanggal Transaksi]],"m")</f>
        <v>7</v>
      </c>
      <c r="E267" t="s">
        <v>33</v>
      </c>
      <c r="F267" t="s">
        <v>34</v>
      </c>
      <c r="G267" t="s">
        <v>14</v>
      </c>
      <c r="H267" t="s">
        <v>4</v>
      </c>
      <c r="I267" t="s">
        <v>5</v>
      </c>
      <c r="J267">
        <v>1</v>
      </c>
      <c r="K267" s="2">
        <v>28000000</v>
      </c>
      <c r="L267" t="str" cm="1">
        <f t="array" ref="L267">_xlfn.IFS(DataPenjualan[[#This Row],[Harga Satuan]]&lt;5000000,"Terjangkau",AND(DataPenjualan[[#This Row],[Harga Satuan]]&gt;=5000000,DataPenjualan[[#This Row],[Harga Satuan]]&lt;=15000000),"Menengah",DataPenjualan[[#This Row],[Harga Satuan]]&gt;15000000,"Premium")</f>
        <v>Premium</v>
      </c>
      <c r="M267">
        <v>15</v>
      </c>
      <c r="N267" t="s">
        <v>21</v>
      </c>
      <c r="O267" t="str" cm="1">
        <f t="array" ref="O267">_xlfn.IFS(LEFT(DataPenjualan[[#This Row],[Kode Status Pengiriman]],3)="DLV","Terkirim",LEFT(DataPenjualan[[#This Row],[Kode Status Pengiriman]],3)="SHP","Dikirim",LEFT(DataPenjualan[[#This Row],[Kode Status Pengiriman]],3)="RTN","Return",LEFT(DataPenjualan[[#This Row],[Kode Status Pengiriman]],3)="CNL","Dibatalkan")</f>
        <v>Dikirim</v>
      </c>
      <c r="P267" s="3">
        <f>DataPenjualan[[#This Row],[Jumlah Beli]]*DataPenjualan[[#This Row],[Harga Satuan]]</f>
        <v>28000000</v>
      </c>
      <c r="Q267" s="2">
        <f>(DataPenjualan[[#This Row],[Diskon Persen]]/100)*DataPenjualan[[#This Row],[Harga Satuan]]</f>
        <v>4200000</v>
      </c>
      <c r="R267" s="2">
        <f>DataPenjualan[[#This Row],[Pendapatan Kotor]]-DataPenjualan[[#This Row],[Nilai Diskon]]</f>
        <v>23800000</v>
      </c>
    </row>
    <row r="268" spans="1:18" x14ac:dyDescent="0.35">
      <c r="A268" t="s">
        <v>318</v>
      </c>
      <c r="B268" s="1">
        <v>45478.510416666664</v>
      </c>
      <c r="C268" t="str">
        <f>TEXT(DataPenjualan[[#This Row],[Tanggal Transaksi]],"mmmm")</f>
        <v>July</v>
      </c>
      <c r="D268" s="1" t="str">
        <f>TEXT(DataPenjualan[[#This Row],[Tanggal Transaksi]],"m")</f>
        <v>7</v>
      </c>
      <c r="E268" t="s">
        <v>37</v>
      </c>
      <c r="F268" t="s">
        <v>24</v>
      </c>
      <c r="G268" t="s">
        <v>19</v>
      </c>
      <c r="H268" t="s">
        <v>20</v>
      </c>
      <c r="I268" t="s">
        <v>15</v>
      </c>
      <c r="J268">
        <v>1</v>
      </c>
      <c r="K268" s="2">
        <v>1800000</v>
      </c>
      <c r="L268" t="str" cm="1">
        <f t="array" ref="L268">_xlfn.IFS(DataPenjualan[[#This Row],[Harga Satuan]]&lt;5000000,"Terjangkau",AND(DataPenjualan[[#This Row],[Harga Satuan]]&gt;=5000000,DataPenjualan[[#This Row],[Harga Satuan]]&lt;=15000000),"Menengah",DataPenjualan[[#This Row],[Harga Satuan]]&gt;15000000,"Premium")</f>
        <v>Terjangkau</v>
      </c>
      <c r="M268">
        <v>0</v>
      </c>
      <c r="N268" t="s">
        <v>6</v>
      </c>
      <c r="O268" t="str" cm="1">
        <f t="array" ref="O268">_xlfn.IFS(LEFT(DataPenjualan[[#This Row],[Kode Status Pengiriman]],3)="DLV","Terkirim",LEFT(DataPenjualan[[#This Row],[Kode Status Pengiriman]],3)="SHP","Dikirim",LEFT(DataPenjualan[[#This Row],[Kode Status Pengiriman]],3)="RTN","Return",LEFT(DataPenjualan[[#This Row],[Kode Status Pengiriman]],3)="CNL","Dibatalkan")</f>
        <v>Terkirim</v>
      </c>
      <c r="P268" s="3">
        <f>DataPenjualan[[#This Row],[Jumlah Beli]]*DataPenjualan[[#This Row],[Harga Satuan]]</f>
        <v>1800000</v>
      </c>
      <c r="Q268" s="2">
        <f>(DataPenjualan[[#This Row],[Diskon Persen]]/100)*DataPenjualan[[#This Row],[Harga Satuan]]</f>
        <v>0</v>
      </c>
      <c r="R268" s="2">
        <f>DataPenjualan[[#This Row],[Pendapatan Kotor]]-DataPenjualan[[#This Row],[Nilai Diskon]]</f>
        <v>1800000</v>
      </c>
    </row>
    <row r="269" spans="1:18" x14ac:dyDescent="0.35">
      <c r="A269" t="s">
        <v>319</v>
      </c>
      <c r="B269" s="1">
        <v>45479.625</v>
      </c>
      <c r="C269" t="str">
        <f>TEXT(DataPenjualan[[#This Row],[Tanggal Transaksi]],"mmmm")</f>
        <v>July</v>
      </c>
      <c r="D269" s="1" t="str">
        <f>TEXT(DataPenjualan[[#This Row],[Tanggal Transaksi]],"m")</f>
        <v>7</v>
      </c>
      <c r="E269" t="s">
        <v>41</v>
      </c>
      <c r="F269" t="s">
        <v>3</v>
      </c>
      <c r="G269" t="s">
        <v>753</v>
      </c>
      <c r="H269" t="s">
        <v>25</v>
      </c>
      <c r="I269" t="s">
        <v>10</v>
      </c>
      <c r="J269">
        <v>1</v>
      </c>
      <c r="K269" s="2">
        <v>15000000</v>
      </c>
      <c r="L269" t="str" cm="1">
        <f t="array" ref="L269">_xlfn.IFS(DataPenjualan[[#This Row],[Harga Satuan]]&lt;5000000,"Terjangkau",AND(DataPenjualan[[#This Row],[Harga Satuan]]&gt;=5000000,DataPenjualan[[#This Row],[Harga Satuan]]&lt;=15000000),"Menengah",DataPenjualan[[#This Row],[Harga Satuan]]&gt;15000000,"Premium")</f>
        <v>Menengah</v>
      </c>
      <c r="M269">
        <v>10</v>
      </c>
      <c r="N269" t="s">
        <v>6</v>
      </c>
      <c r="O269" t="str" cm="1">
        <f t="array" ref="O269">_xlfn.IFS(LEFT(DataPenjualan[[#This Row],[Kode Status Pengiriman]],3)="DLV","Terkirim",LEFT(DataPenjualan[[#This Row],[Kode Status Pengiriman]],3)="SHP","Dikirim",LEFT(DataPenjualan[[#This Row],[Kode Status Pengiriman]],3)="RTN","Return",LEFT(DataPenjualan[[#This Row],[Kode Status Pengiriman]],3)="CNL","Dibatalkan")</f>
        <v>Terkirim</v>
      </c>
      <c r="P269" s="3">
        <f>DataPenjualan[[#This Row],[Jumlah Beli]]*DataPenjualan[[#This Row],[Harga Satuan]]</f>
        <v>15000000</v>
      </c>
      <c r="Q269" s="2">
        <f>(DataPenjualan[[#This Row],[Diskon Persen]]/100)*DataPenjualan[[#This Row],[Harga Satuan]]</f>
        <v>1500000</v>
      </c>
      <c r="R269" s="2">
        <f>DataPenjualan[[#This Row],[Pendapatan Kotor]]-DataPenjualan[[#This Row],[Nilai Diskon]]</f>
        <v>13500000</v>
      </c>
    </row>
    <row r="270" spans="1:18" x14ac:dyDescent="0.35">
      <c r="A270" t="s">
        <v>320</v>
      </c>
      <c r="B270" s="1">
        <v>45480.739583333336</v>
      </c>
      <c r="C270" t="str">
        <f>TEXT(DataPenjualan[[#This Row],[Tanggal Transaksi]],"mmmm")</f>
        <v>July</v>
      </c>
      <c r="D270" s="1" t="str">
        <f>TEXT(DataPenjualan[[#This Row],[Tanggal Transaksi]],"m")</f>
        <v>7</v>
      </c>
      <c r="E270" t="s">
        <v>45</v>
      </c>
      <c r="F270" t="s">
        <v>13</v>
      </c>
      <c r="G270" t="s">
        <v>31</v>
      </c>
      <c r="H270" t="s">
        <v>9</v>
      </c>
      <c r="I270" t="s">
        <v>5</v>
      </c>
      <c r="J270">
        <v>1</v>
      </c>
      <c r="K270" s="2">
        <v>4000000</v>
      </c>
      <c r="L270" t="str" cm="1">
        <f t="array" ref="L270">_xlfn.IFS(DataPenjualan[[#This Row],[Harga Satuan]]&lt;5000000,"Terjangkau",AND(DataPenjualan[[#This Row],[Harga Satuan]]&gt;=5000000,DataPenjualan[[#This Row],[Harga Satuan]]&lt;=15000000),"Menengah",DataPenjualan[[#This Row],[Harga Satuan]]&gt;15000000,"Premium")</f>
        <v>Terjangkau</v>
      </c>
      <c r="M270">
        <v>5</v>
      </c>
      <c r="N270" t="s">
        <v>39</v>
      </c>
      <c r="O270" t="str" cm="1">
        <f t="array" ref="O270">_xlfn.IFS(LEFT(DataPenjualan[[#This Row],[Kode Status Pengiriman]],3)="DLV","Terkirim",LEFT(DataPenjualan[[#This Row],[Kode Status Pengiriman]],3)="SHP","Dikirim",LEFT(DataPenjualan[[#This Row],[Kode Status Pengiriman]],3)="RTN","Return",LEFT(DataPenjualan[[#This Row],[Kode Status Pengiriman]],3)="CNL","Dibatalkan")</f>
        <v>Return</v>
      </c>
      <c r="P270" s="3">
        <f>DataPenjualan[[#This Row],[Jumlah Beli]]*DataPenjualan[[#This Row],[Harga Satuan]]</f>
        <v>4000000</v>
      </c>
      <c r="Q270" s="2">
        <f>(DataPenjualan[[#This Row],[Diskon Persen]]/100)*DataPenjualan[[#This Row],[Harga Satuan]]</f>
        <v>200000</v>
      </c>
      <c r="R270" s="2">
        <f>DataPenjualan[[#This Row],[Pendapatan Kotor]]-DataPenjualan[[#This Row],[Nilai Diskon]]</f>
        <v>3800000</v>
      </c>
    </row>
    <row r="271" spans="1:18" x14ac:dyDescent="0.35">
      <c r="A271" t="s">
        <v>321</v>
      </c>
      <c r="B271" s="1">
        <v>45481.8125</v>
      </c>
      <c r="C271" t="str">
        <f>TEXT(DataPenjualan[[#This Row],[Tanggal Transaksi]],"mmmm")</f>
        <v>July</v>
      </c>
      <c r="D271" s="1" t="str">
        <f>TEXT(DataPenjualan[[#This Row],[Tanggal Transaksi]],"m")</f>
        <v>7</v>
      </c>
      <c r="E271" t="s">
        <v>48</v>
      </c>
      <c r="F271" t="s">
        <v>18</v>
      </c>
      <c r="G271" t="s">
        <v>35</v>
      </c>
      <c r="H271" t="s">
        <v>20</v>
      </c>
      <c r="I271" t="s">
        <v>15</v>
      </c>
      <c r="J271">
        <v>1</v>
      </c>
      <c r="K271" s="2">
        <v>29500000</v>
      </c>
      <c r="L271" t="str" cm="1">
        <f t="array" ref="L271">_xlfn.IFS(DataPenjualan[[#This Row],[Harga Satuan]]&lt;5000000,"Terjangkau",AND(DataPenjualan[[#This Row],[Harga Satuan]]&gt;=5000000,DataPenjualan[[#This Row],[Harga Satuan]]&lt;=15000000),"Menengah",DataPenjualan[[#This Row],[Harga Satuan]]&gt;15000000,"Premium")</f>
        <v>Premium</v>
      </c>
      <c r="M271">
        <v>0</v>
      </c>
      <c r="N271" t="s">
        <v>49</v>
      </c>
      <c r="O271" t="str" cm="1">
        <f t="array" ref="O271">_xlfn.IFS(LEFT(DataPenjualan[[#This Row],[Kode Status Pengiriman]],3)="DLV","Terkirim",LEFT(DataPenjualan[[#This Row],[Kode Status Pengiriman]],3)="SHP","Dikirim",LEFT(DataPenjualan[[#This Row],[Kode Status Pengiriman]],3)="RTN","Return",LEFT(DataPenjualan[[#This Row],[Kode Status Pengiriman]],3)="CNL","Dibatalkan")</f>
        <v>Dibatalkan</v>
      </c>
      <c r="P271" s="3">
        <f>DataPenjualan[[#This Row],[Jumlah Beli]]*DataPenjualan[[#This Row],[Harga Satuan]]</f>
        <v>29500000</v>
      </c>
      <c r="Q271" s="2">
        <f>(DataPenjualan[[#This Row],[Diskon Persen]]/100)*DataPenjualan[[#This Row],[Harga Satuan]]</f>
        <v>0</v>
      </c>
      <c r="R271" s="2">
        <f>DataPenjualan[[#This Row],[Pendapatan Kotor]]-DataPenjualan[[#This Row],[Nilai Diskon]]</f>
        <v>29500000</v>
      </c>
    </row>
    <row r="272" spans="1:18" x14ac:dyDescent="0.35">
      <c r="A272" t="s">
        <v>322</v>
      </c>
      <c r="B272" s="1">
        <v>45513.333333333336</v>
      </c>
      <c r="C272" t="str">
        <f>TEXT(DataPenjualan[[#This Row],[Tanggal Transaksi]],"mmmm")</f>
        <v>August</v>
      </c>
      <c r="D272" s="1" t="str">
        <f>TEXT(DataPenjualan[[#This Row],[Tanggal Transaksi]],"m")</f>
        <v>8</v>
      </c>
      <c r="E272" t="s">
        <v>51</v>
      </c>
      <c r="F272" t="s">
        <v>24</v>
      </c>
      <c r="G272" t="s">
        <v>38</v>
      </c>
      <c r="H272" t="s">
        <v>4</v>
      </c>
      <c r="I272" t="s">
        <v>10</v>
      </c>
      <c r="J272">
        <v>1</v>
      </c>
      <c r="K272" s="2">
        <v>500000</v>
      </c>
      <c r="L272" t="str" cm="1">
        <f t="array" ref="L272">_xlfn.IFS(DataPenjualan[[#This Row],[Harga Satuan]]&lt;5000000,"Terjangkau",AND(DataPenjualan[[#This Row],[Harga Satuan]]&gt;=5000000,DataPenjualan[[#This Row],[Harga Satuan]]&lt;=15000000),"Menengah",DataPenjualan[[#This Row],[Harga Satuan]]&gt;15000000,"Premium")</f>
        <v>Terjangkau</v>
      </c>
      <c r="M272">
        <v>5</v>
      </c>
      <c r="N272" t="s">
        <v>6</v>
      </c>
      <c r="O272" t="str" cm="1">
        <f t="array" ref="O272">_xlfn.IFS(LEFT(DataPenjualan[[#This Row],[Kode Status Pengiriman]],3)="DLV","Terkirim",LEFT(DataPenjualan[[#This Row],[Kode Status Pengiriman]],3)="SHP","Dikirim",LEFT(DataPenjualan[[#This Row],[Kode Status Pengiriman]],3)="RTN","Return",LEFT(DataPenjualan[[#This Row],[Kode Status Pengiriman]],3)="CNL","Dibatalkan")</f>
        <v>Terkirim</v>
      </c>
      <c r="P272" s="3">
        <f>DataPenjualan[[#This Row],[Jumlah Beli]]*DataPenjualan[[#This Row],[Harga Satuan]]</f>
        <v>500000</v>
      </c>
      <c r="Q272" s="2">
        <f>(DataPenjualan[[#This Row],[Diskon Persen]]/100)*DataPenjualan[[#This Row],[Harga Satuan]]</f>
        <v>25000</v>
      </c>
      <c r="R272" s="2">
        <f>DataPenjualan[[#This Row],[Pendapatan Kotor]]-DataPenjualan[[#This Row],[Nilai Diskon]]</f>
        <v>475000</v>
      </c>
    </row>
    <row r="273" spans="1:18" x14ac:dyDescent="0.35">
      <c r="A273" t="s">
        <v>323</v>
      </c>
      <c r="B273" s="1">
        <v>45514.4375</v>
      </c>
      <c r="C273" t="str">
        <f>TEXT(DataPenjualan[[#This Row],[Tanggal Transaksi]],"mmmm")</f>
        <v>August</v>
      </c>
      <c r="D273" s="1" t="str">
        <f>TEXT(DataPenjualan[[#This Row],[Tanggal Transaksi]],"m")</f>
        <v>8</v>
      </c>
      <c r="E273" t="s">
        <v>53</v>
      </c>
      <c r="F273" t="s">
        <v>34</v>
      </c>
      <c r="G273" t="s">
        <v>42</v>
      </c>
      <c r="H273" t="s">
        <v>43</v>
      </c>
      <c r="I273" t="s">
        <v>5</v>
      </c>
      <c r="J273">
        <v>1</v>
      </c>
      <c r="K273" s="2">
        <v>9500000</v>
      </c>
      <c r="L273" t="str" cm="1">
        <f t="array" ref="L273">_xlfn.IFS(DataPenjualan[[#This Row],[Harga Satuan]]&lt;5000000,"Terjangkau",AND(DataPenjualan[[#This Row],[Harga Satuan]]&gt;=5000000,DataPenjualan[[#This Row],[Harga Satuan]]&lt;=15000000),"Menengah",DataPenjualan[[#This Row],[Harga Satuan]]&gt;15000000,"Premium")</f>
        <v>Menengah</v>
      </c>
      <c r="M273">
        <v>10</v>
      </c>
      <c r="N273" t="s">
        <v>6</v>
      </c>
      <c r="O273" t="str" cm="1">
        <f t="array" ref="O273">_xlfn.IFS(LEFT(DataPenjualan[[#This Row],[Kode Status Pengiriman]],3)="DLV","Terkirim",LEFT(DataPenjualan[[#This Row],[Kode Status Pengiriman]],3)="SHP","Dikirim",LEFT(DataPenjualan[[#This Row],[Kode Status Pengiriman]],3)="RTN","Return",LEFT(DataPenjualan[[#This Row],[Kode Status Pengiriman]],3)="CNL","Dibatalkan")</f>
        <v>Terkirim</v>
      </c>
      <c r="P273" s="3">
        <f>DataPenjualan[[#This Row],[Jumlah Beli]]*DataPenjualan[[#This Row],[Harga Satuan]]</f>
        <v>9500000</v>
      </c>
      <c r="Q273" s="2">
        <f>(DataPenjualan[[#This Row],[Diskon Persen]]/100)*DataPenjualan[[#This Row],[Harga Satuan]]</f>
        <v>950000</v>
      </c>
      <c r="R273" s="2">
        <f>DataPenjualan[[#This Row],[Pendapatan Kotor]]-DataPenjualan[[#This Row],[Nilai Diskon]]</f>
        <v>8550000</v>
      </c>
    </row>
    <row r="274" spans="1:18" x14ac:dyDescent="0.35">
      <c r="A274" t="s">
        <v>324</v>
      </c>
      <c r="B274" s="1">
        <v>45515.555555555555</v>
      </c>
      <c r="C274" t="str">
        <f>TEXT(DataPenjualan[[#This Row],[Tanggal Transaksi]],"mmmm")</f>
        <v>August</v>
      </c>
      <c r="D274" s="1" t="str">
        <f>TEXT(DataPenjualan[[#This Row],[Tanggal Transaksi]],"m")</f>
        <v>8</v>
      </c>
      <c r="E274" t="s">
        <v>55</v>
      </c>
      <c r="F274" t="s">
        <v>3</v>
      </c>
      <c r="G274" t="s">
        <v>46</v>
      </c>
      <c r="H274" t="s">
        <v>4</v>
      </c>
      <c r="I274" t="s">
        <v>15</v>
      </c>
      <c r="J274">
        <v>1</v>
      </c>
      <c r="K274" s="2">
        <v>12000000</v>
      </c>
      <c r="L274" t="str" cm="1">
        <f t="array" ref="L274">_xlfn.IFS(DataPenjualan[[#This Row],[Harga Satuan]]&lt;5000000,"Terjangkau",AND(DataPenjualan[[#This Row],[Harga Satuan]]&gt;=5000000,DataPenjualan[[#This Row],[Harga Satuan]]&lt;=15000000),"Menengah",DataPenjualan[[#This Row],[Harga Satuan]]&gt;15000000,"Premium")</f>
        <v>Menengah</v>
      </c>
      <c r="M274">
        <v>0</v>
      </c>
      <c r="N274" t="s">
        <v>6</v>
      </c>
      <c r="O274" t="str" cm="1">
        <f t="array" ref="O274">_xlfn.IFS(LEFT(DataPenjualan[[#This Row],[Kode Status Pengiriman]],3)="DLV","Terkirim",LEFT(DataPenjualan[[#This Row],[Kode Status Pengiriman]],3)="SHP","Dikirim",LEFT(DataPenjualan[[#This Row],[Kode Status Pengiriman]],3)="RTN","Return",LEFT(DataPenjualan[[#This Row],[Kode Status Pengiriman]],3)="CNL","Dibatalkan")</f>
        <v>Terkirim</v>
      </c>
      <c r="P274" s="3">
        <f>DataPenjualan[[#This Row],[Jumlah Beli]]*DataPenjualan[[#This Row],[Harga Satuan]]</f>
        <v>12000000</v>
      </c>
      <c r="Q274" s="2">
        <f>(DataPenjualan[[#This Row],[Diskon Persen]]/100)*DataPenjualan[[#This Row],[Harga Satuan]]</f>
        <v>0</v>
      </c>
      <c r="R274" s="2">
        <f>DataPenjualan[[#This Row],[Pendapatan Kotor]]-DataPenjualan[[#This Row],[Nilai Diskon]]</f>
        <v>12000000</v>
      </c>
    </row>
    <row r="275" spans="1:18" x14ac:dyDescent="0.35">
      <c r="A275" t="s">
        <v>325</v>
      </c>
      <c r="B275" s="1">
        <v>45516.666666666664</v>
      </c>
      <c r="C275" t="str">
        <f>TEXT(DataPenjualan[[#This Row],[Tanggal Transaksi]],"mmmm")</f>
        <v>August</v>
      </c>
      <c r="D275" s="1" t="str">
        <f>TEXT(DataPenjualan[[#This Row],[Tanggal Transaksi]],"m")</f>
        <v>8</v>
      </c>
      <c r="E275" t="s">
        <v>59</v>
      </c>
      <c r="F275" t="s">
        <v>18</v>
      </c>
      <c r="G275" t="s">
        <v>56</v>
      </c>
      <c r="H275" t="s">
        <v>57</v>
      </c>
      <c r="I275" t="s">
        <v>10</v>
      </c>
      <c r="J275">
        <v>1</v>
      </c>
      <c r="K275" s="2">
        <v>35000000</v>
      </c>
      <c r="L275" t="str" cm="1">
        <f t="array" ref="L275">_xlfn.IFS(DataPenjualan[[#This Row],[Harga Satuan]]&lt;5000000,"Terjangkau",AND(DataPenjualan[[#This Row],[Harga Satuan]]&gt;=5000000,DataPenjualan[[#This Row],[Harga Satuan]]&lt;=15000000),"Menengah",DataPenjualan[[#This Row],[Harga Satuan]]&gt;15000000,"Premium")</f>
        <v>Premium</v>
      </c>
      <c r="M275">
        <v>15</v>
      </c>
      <c r="N275" t="s">
        <v>21</v>
      </c>
      <c r="O275" t="str" cm="1">
        <f t="array" ref="O275">_xlfn.IFS(LEFT(DataPenjualan[[#This Row],[Kode Status Pengiriman]],3)="DLV","Terkirim",LEFT(DataPenjualan[[#This Row],[Kode Status Pengiriman]],3)="SHP","Dikirim",LEFT(DataPenjualan[[#This Row],[Kode Status Pengiriman]],3)="RTN","Return",LEFT(DataPenjualan[[#This Row],[Kode Status Pengiriman]],3)="CNL","Dibatalkan")</f>
        <v>Dikirim</v>
      </c>
      <c r="P275" s="3">
        <f>DataPenjualan[[#This Row],[Jumlah Beli]]*DataPenjualan[[#This Row],[Harga Satuan]]</f>
        <v>35000000</v>
      </c>
      <c r="Q275" s="2">
        <f>(DataPenjualan[[#This Row],[Diskon Persen]]/100)*DataPenjualan[[#This Row],[Harga Satuan]]</f>
        <v>5250000</v>
      </c>
      <c r="R275" s="2">
        <f>DataPenjualan[[#This Row],[Pendapatan Kotor]]-DataPenjualan[[#This Row],[Nilai Diskon]]</f>
        <v>29750000</v>
      </c>
    </row>
    <row r="276" spans="1:18" x14ac:dyDescent="0.35">
      <c r="A276" t="s">
        <v>326</v>
      </c>
      <c r="B276" s="1">
        <v>45517.78125</v>
      </c>
      <c r="C276" t="str">
        <f>TEXT(DataPenjualan[[#This Row],[Tanggal Transaksi]],"mmmm")</f>
        <v>August</v>
      </c>
      <c r="D276" s="1" t="str">
        <f>TEXT(DataPenjualan[[#This Row],[Tanggal Transaksi]],"m")</f>
        <v>8</v>
      </c>
      <c r="E276" t="s">
        <v>62</v>
      </c>
      <c r="F276" t="s">
        <v>13</v>
      </c>
      <c r="G276" t="s">
        <v>60</v>
      </c>
      <c r="H276" t="s">
        <v>20</v>
      </c>
      <c r="I276" t="s">
        <v>5</v>
      </c>
      <c r="J276">
        <v>1</v>
      </c>
      <c r="K276" s="2">
        <v>6200000</v>
      </c>
      <c r="L276" t="str" cm="1">
        <f t="array" ref="L276">_xlfn.IFS(DataPenjualan[[#This Row],[Harga Satuan]]&lt;5000000,"Terjangkau",AND(DataPenjualan[[#This Row],[Harga Satuan]]&gt;=5000000,DataPenjualan[[#This Row],[Harga Satuan]]&lt;=15000000),"Menengah",DataPenjualan[[#This Row],[Harga Satuan]]&gt;15000000,"Premium")</f>
        <v>Menengah</v>
      </c>
      <c r="M276">
        <v>5</v>
      </c>
      <c r="N276" t="s">
        <v>6</v>
      </c>
      <c r="O276" t="str" cm="1">
        <f t="array" ref="O276">_xlfn.IFS(LEFT(DataPenjualan[[#This Row],[Kode Status Pengiriman]],3)="DLV","Terkirim",LEFT(DataPenjualan[[#This Row],[Kode Status Pengiriman]],3)="SHP","Dikirim",LEFT(DataPenjualan[[#This Row],[Kode Status Pengiriman]],3)="RTN","Return",LEFT(DataPenjualan[[#This Row],[Kode Status Pengiriman]],3)="CNL","Dibatalkan")</f>
        <v>Terkirim</v>
      </c>
      <c r="P276" s="3">
        <f>DataPenjualan[[#This Row],[Jumlah Beli]]*DataPenjualan[[#This Row],[Harga Satuan]]</f>
        <v>6200000</v>
      </c>
      <c r="Q276" s="2">
        <f>(DataPenjualan[[#This Row],[Diskon Persen]]/100)*DataPenjualan[[#This Row],[Harga Satuan]]</f>
        <v>310000</v>
      </c>
      <c r="R276" s="2">
        <f>DataPenjualan[[#This Row],[Pendapatan Kotor]]-DataPenjualan[[#This Row],[Nilai Diskon]]</f>
        <v>5890000</v>
      </c>
    </row>
    <row r="277" spans="1:18" x14ac:dyDescent="0.35">
      <c r="A277" t="s">
        <v>327</v>
      </c>
      <c r="B277" s="1">
        <v>45549.381944444445</v>
      </c>
      <c r="C277" t="str">
        <f>TEXT(DataPenjualan[[#This Row],[Tanggal Transaksi]],"mmmm")</f>
        <v>September</v>
      </c>
      <c r="D277" s="1" t="str">
        <f>TEXT(DataPenjualan[[#This Row],[Tanggal Transaksi]],"m")</f>
        <v>9</v>
      </c>
      <c r="E277" t="s">
        <v>65</v>
      </c>
      <c r="F277" t="s">
        <v>18</v>
      </c>
      <c r="G277" t="s">
        <v>63</v>
      </c>
      <c r="H277" t="s">
        <v>4</v>
      </c>
      <c r="I277" t="s">
        <v>15</v>
      </c>
      <c r="J277">
        <v>1</v>
      </c>
      <c r="K277" s="2">
        <v>26000000</v>
      </c>
      <c r="L277" t="str" cm="1">
        <f t="array" ref="L277">_xlfn.IFS(DataPenjualan[[#This Row],[Harga Satuan]]&lt;5000000,"Terjangkau",AND(DataPenjualan[[#This Row],[Harga Satuan]]&gt;=5000000,DataPenjualan[[#This Row],[Harga Satuan]]&lt;=15000000),"Menengah",DataPenjualan[[#This Row],[Harga Satuan]]&gt;15000000,"Premium")</f>
        <v>Premium</v>
      </c>
      <c r="M277">
        <v>0</v>
      </c>
      <c r="N277" t="s">
        <v>6</v>
      </c>
      <c r="O277" t="str" cm="1">
        <f t="array" ref="O277">_xlfn.IFS(LEFT(DataPenjualan[[#This Row],[Kode Status Pengiriman]],3)="DLV","Terkirim",LEFT(DataPenjualan[[#This Row],[Kode Status Pengiriman]],3)="SHP","Dikirim",LEFT(DataPenjualan[[#This Row],[Kode Status Pengiriman]],3)="RTN","Return",LEFT(DataPenjualan[[#This Row],[Kode Status Pengiriman]],3)="CNL","Dibatalkan")</f>
        <v>Terkirim</v>
      </c>
      <c r="P277" s="3">
        <f>DataPenjualan[[#This Row],[Jumlah Beli]]*DataPenjualan[[#This Row],[Harga Satuan]]</f>
        <v>26000000</v>
      </c>
      <c r="Q277" s="2">
        <f>(DataPenjualan[[#This Row],[Diskon Persen]]/100)*DataPenjualan[[#This Row],[Harga Satuan]]</f>
        <v>0</v>
      </c>
      <c r="R277" s="2">
        <f>DataPenjualan[[#This Row],[Pendapatan Kotor]]-DataPenjualan[[#This Row],[Nilai Diskon]]</f>
        <v>26000000</v>
      </c>
    </row>
    <row r="278" spans="1:18" x14ac:dyDescent="0.35">
      <c r="A278" t="s">
        <v>328</v>
      </c>
      <c r="B278" s="1">
        <v>45550.486111111109</v>
      </c>
      <c r="C278" t="str">
        <f>TEXT(DataPenjualan[[#This Row],[Tanggal Transaksi]],"mmmm")</f>
        <v>September</v>
      </c>
      <c r="D278" s="1" t="str">
        <f>TEXT(DataPenjualan[[#This Row],[Tanggal Transaksi]],"m")</f>
        <v>9</v>
      </c>
      <c r="E278" t="s">
        <v>68</v>
      </c>
      <c r="F278" t="s">
        <v>24</v>
      </c>
      <c r="G278" t="s">
        <v>66</v>
      </c>
      <c r="H278" t="s">
        <v>9</v>
      </c>
      <c r="I278" t="s">
        <v>10</v>
      </c>
      <c r="J278">
        <v>1</v>
      </c>
      <c r="K278" s="2">
        <v>5000000</v>
      </c>
      <c r="L278" t="str" cm="1">
        <f t="array" ref="L278">_xlfn.IFS(DataPenjualan[[#This Row],[Harga Satuan]]&lt;5000000,"Terjangkau",AND(DataPenjualan[[#This Row],[Harga Satuan]]&gt;=5000000,DataPenjualan[[#This Row],[Harga Satuan]]&lt;=15000000),"Menengah",DataPenjualan[[#This Row],[Harga Satuan]]&gt;15000000,"Premium")</f>
        <v>Menengah</v>
      </c>
      <c r="M278">
        <v>5</v>
      </c>
      <c r="N278" t="s">
        <v>6</v>
      </c>
      <c r="O278" t="str" cm="1">
        <f t="array" ref="O278">_xlfn.IFS(LEFT(DataPenjualan[[#This Row],[Kode Status Pengiriman]],3)="DLV","Terkirim",LEFT(DataPenjualan[[#This Row],[Kode Status Pengiriman]],3)="SHP","Dikirim",LEFT(DataPenjualan[[#This Row],[Kode Status Pengiriman]],3)="RTN","Return",LEFT(DataPenjualan[[#This Row],[Kode Status Pengiriman]],3)="CNL","Dibatalkan")</f>
        <v>Terkirim</v>
      </c>
      <c r="P278" s="3">
        <f>DataPenjualan[[#This Row],[Jumlah Beli]]*DataPenjualan[[#This Row],[Harga Satuan]]</f>
        <v>5000000</v>
      </c>
      <c r="Q278" s="2">
        <f>(DataPenjualan[[#This Row],[Diskon Persen]]/100)*DataPenjualan[[#This Row],[Harga Satuan]]</f>
        <v>250000</v>
      </c>
      <c r="R278" s="2">
        <f>DataPenjualan[[#This Row],[Pendapatan Kotor]]-DataPenjualan[[#This Row],[Nilai Diskon]]</f>
        <v>4750000</v>
      </c>
    </row>
    <row r="279" spans="1:18" x14ac:dyDescent="0.35">
      <c r="A279" t="s">
        <v>329</v>
      </c>
      <c r="B279" s="1">
        <v>45551.604166666664</v>
      </c>
      <c r="C279" t="str">
        <f>TEXT(DataPenjualan[[#This Row],[Tanggal Transaksi]],"mmmm")</f>
        <v>September</v>
      </c>
      <c r="D279" s="1" t="str">
        <f>TEXT(DataPenjualan[[#This Row],[Tanggal Transaksi]],"m")</f>
        <v>9</v>
      </c>
      <c r="E279" t="s">
        <v>71</v>
      </c>
      <c r="F279" t="s">
        <v>18</v>
      </c>
      <c r="G279" t="s">
        <v>69</v>
      </c>
      <c r="H279" t="s">
        <v>4</v>
      </c>
      <c r="I279" t="s">
        <v>5</v>
      </c>
      <c r="J279">
        <v>1</v>
      </c>
      <c r="K279" s="2">
        <v>42000000</v>
      </c>
      <c r="L279" t="str" cm="1">
        <f t="array" ref="L279">_xlfn.IFS(DataPenjualan[[#This Row],[Harga Satuan]]&lt;5000000,"Terjangkau",AND(DataPenjualan[[#This Row],[Harga Satuan]]&gt;=5000000,DataPenjualan[[#This Row],[Harga Satuan]]&lt;=15000000),"Menengah",DataPenjualan[[#This Row],[Harga Satuan]]&gt;15000000,"Premium")</f>
        <v>Premium</v>
      </c>
      <c r="M279">
        <v>15</v>
      </c>
      <c r="N279" t="s">
        <v>21</v>
      </c>
      <c r="O279" t="str" cm="1">
        <f t="array" ref="O279">_xlfn.IFS(LEFT(DataPenjualan[[#This Row],[Kode Status Pengiriman]],3)="DLV","Terkirim",LEFT(DataPenjualan[[#This Row],[Kode Status Pengiriman]],3)="SHP","Dikirim",LEFT(DataPenjualan[[#This Row],[Kode Status Pengiriman]],3)="RTN","Return",LEFT(DataPenjualan[[#This Row],[Kode Status Pengiriman]],3)="CNL","Dibatalkan")</f>
        <v>Dikirim</v>
      </c>
      <c r="P279" s="3">
        <f>DataPenjualan[[#This Row],[Jumlah Beli]]*DataPenjualan[[#This Row],[Harga Satuan]]</f>
        <v>42000000</v>
      </c>
      <c r="Q279" s="2">
        <f>(DataPenjualan[[#This Row],[Diskon Persen]]/100)*DataPenjualan[[#This Row],[Harga Satuan]]</f>
        <v>6300000</v>
      </c>
      <c r="R279" s="2">
        <f>DataPenjualan[[#This Row],[Pendapatan Kotor]]-DataPenjualan[[#This Row],[Nilai Diskon]]</f>
        <v>35700000</v>
      </c>
    </row>
    <row r="280" spans="1:18" x14ac:dyDescent="0.35">
      <c r="A280" t="s">
        <v>330</v>
      </c>
      <c r="B280" s="1">
        <v>45552.71875</v>
      </c>
      <c r="C280" t="str">
        <f>TEXT(DataPenjualan[[#This Row],[Tanggal Transaksi]],"mmmm")</f>
        <v>September</v>
      </c>
      <c r="D280" s="1" t="str">
        <f>TEXT(DataPenjualan[[#This Row],[Tanggal Transaksi]],"m")</f>
        <v>9</v>
      </c>
      <c r="E280" t="s">
        <v>2</v>
      </c>
      <c r="F280" t="s">
        <v>3</v>
      </c>
      <c r="G280" t="s">
        <v>752</v>
      </c>
      <c r="H280" t="s">
        <v>9</v>
      </c>
      <c r="I280" t="s">
        <v>15</v>
      </c>
      <c r="J280">
        <v>1</v>
      </c>
      <c r="K280" s="2">
        <v>21000000</v>
      </c>
      <c r="L280" t="str" cm="1">
        <f t="array" ref="L280">_xlfn.IFS(DataPenjualan[[#This Row],[Harga Satuan]]&lt;5000000,"Terjangkau",AND(DataPenjualan[[#This Row],[Harga Satuan]]&gt;=5000000,DataPenjualan[[#This Row],[Harga Satuan]]&lt;=15000000),"Menengah",DataPenjualan[[#This Row],[Harga Satuan]]&gt;15000000,"Premium")</f>
        <v>Premium</v>
      </c>
      <c r="M280">
        <v>0</v>
      </c>
      <c r="N280" t="s">
        <v>6</v>
      </c>
      <c r="O280" t="str" cm="1">
        <f t="array" ref="O280">_xlfn.IFS(LEFT(DataPenjualan[[#This Row],[Kode Status Pengiriman]],3)="DLV","Terkirim",LEFT(DataPenjualan[[#This Row],[Kode Status Pengiriman]],3)="SHP","Dikirim",LEFT(DataPenjualan[[#This Row],[Kode Status Pengiriman]],3)="RTN","Return",LEFT(DataPenjualan[[#This Row],[Kode Status Pengiriman]],3)="CNL","Dibatalkan")</f>
        <v>Terkirim</v>
      </c>
      <c r="P280" s="3">
        <f>DataPenjualan[[#This Row],[Jumlah Beli]]*DataPenjualan[[#This Row],[Harga Satuan]]</f>
        <v>21000000</v>
      </c>
      <c r="Q280" s="2">
        <f>(DataPenjualan[[#This Row],[Diskon Persen]]/100)*DataPenjualan[[#This Row],[Harga Satuan]]</f>
        <v>0</v>
      </c>
      <c r="R280" s="2">
        <f>DataPenjualan[[#This Row],[Pendapatan Kotor]]-DataPenjualan[[#This Row],[Nilai Diskon]]</f>
        <v>21000000</v>
      </c>
    </row>
    <row r="281" spans="1:18" x14ac:dyDescent="0.35">
      <c r="A281" t="s">
        <v>331</v>
      </c>
      <c r="B281" s="1">
        <v>45553.791666666664</v>
      </c>
      <c r="C281" t="str">
        <f>TEXT(DataPenjualan[[#This Row],[Tanggal Transaksi]],"mmmm")</f>
        <v>September</v>
      </c>
      <c r="D281" s="1" t="str">
        <f>TEXT(DataPenjualan[[#This Row],[Tanggal Transaksi]],"m")</f>
        <v>9</v>
      </c>
      <c r="E281" t="s">
        <v>8</v>
      </c>
      <c r="F281" t="s">
        <v>3</v>
      </c>
      <c r="G281" t="s">
        <v>28</v>
      </c>
      <c r="H281" t="s">
        <v>4</v>
      </c>
      <c r="I281" t="s">
        <v>10</v>
      </c>
      <c r="J281">
        <v>1</v>
      </c>
      <c r="K281" s="2">
        <v>18500000</v>
      </c>
      <c r="L281" t="str" cm="1">
        <f t="array" ref="L281">_xlfn.IFS(DataPenjualan[[#This Row],[Harga Satuan]]&lt;5000000,"Terjangkau",AND(DataPenjualan[[#This Row],[Harga Satuan]]&gt;=5000000,DataPenjualan[[#This Row],[Harga Satuan]]&lt;=15000000),"Menengah",DataPenjualan[[#This Row],[Harga Satuan]]&gt;15000000,"Premium")</f>
        <v>Premium</v>
      </c>
      <c r="M281">
        <v>10</v>
      </c>
      <c r="N281" t="s">
        <v>6</v>
      </c>
      <c r="O281" t="str" cm="1">
        <f t="array" ref="O281">_xlfn.IFS(LEFT(DataPenjualan[[#This Row],[Kode Status Pengiriman]],3)="DLV","Terkirim",LEFT(DataPenjualan[[#This Row],[Kode Status Pengiriman]],3)="SHP","Dikirim",LEFT(DataPenjualan[[#This Row],[Kode Status Pengiriman]],3)="RTN","Return",LEFT(DataPenjualan[[#This Row],[Kode Status Pengiriman]],3)="CNL","Dibatalkan")</f>
        <v>Terkirim</v>
      </c>
      <c r="P281" s="3">
        <f>DataPenjualan[[#This Row],[Jumlah Beli]]*DataPenjualan[[#This Row],[Harga Satuan]]</f>
        <v>18500000</v>
      </c>
      <c r="Q281" s="2">
        <f>(DataPenjualan[[#This Row],[Diskon Persen]]/100)*DataPenjualan[[#This Row],[Harga Satuan]]</f>
        <v>1850000</v>
      </c>
      <c r="R281" s="2">
        <f>DataPenjualan[[#This Row],[Pendapatan Kotor]]-DataPenjualan[[#This Row],[Nilai Diskon]]</f>
        <v>16650000</v>
      </c>
    </row>
    <row r="282" spans="1:18" x14ac:dyDescent="0.35">
      <c r="A282" t="s">
        <v>332</v>
      </c>
      <c r="B282" s="1">
        <v>45584.361111111109</v>
      </c>
      <c r="C282" t="str">
        <f>TEXT(DataPenjualan[[#This Row],[Tanggal Transaksi]],"mmmm")</f>
        <v>October</v>
      </c>
      <c r="D282" s="1" t="str">
        <f>TEXT(DataPenjualan[[#This Row],[Tanggal Transaksi]],"m")</f>
        <v>10</v>
      </c>
      <c r="E282" t="s">
        <v>12</v>
      </c>
      <c r="F282" t="s">
        <v>13</v>
      </c>
      <c r="G282" t="s">
        <v>14</v>
      </c>
      <c r="H282" t="s">
        <v>4</v>
      </c>
      <c r="I282" t="s">
        <v>5</v>
      </c>
      <c r="J282">
        <v>1</v>
      </c>
      <c r="K282" s="2">
        <v>5500000</v>
      </c>
      <c r="L282" t="str" cm="1">
        <f t="array" ref="L282">_xlfn.IFS(DataPenjualan[[#This Row],[Harga Satuan]]&lt;5000000,"Terjangkau",AND(DataPenjualan[[#This Row],[Harga Satuan]]&gt;=5000000,DataPenjualan[[#This Row],[Harga Satuan]]&lt;=15000000),"Menengah",DataPenjualan[[#This Row],[Harga Satuan]]&gt;15000000,"Premium")</f>
        <v>Menengah</v>
      </c>
      <c r="M282">
        <v>5</v>
      </c>
      <c r="N282" t="s">
        <v>6</v>
      </c>
      <c r="O282" t="str" cm="1">
        <f t="array" ref="O282">_xlfn.IFS(LEFT(DataPenjualan[[#This Row],[Kode Status Pengiriman]],3)="DLV","Terkirim",LEFT(DataPenjualan[[#This Row],[Kode Status Pengiriman]],3)="SHP","Dikirim",LEFT(DataPenjualan[[#This Row],[Kode Status Pengiriman]],3)="RTN","Return",LEFT(DataPenjualan[[#This Row],[Kode Status Pengiriman]],3)="CNL","Dibatalkan")</f>
        <v>Terkirim</v>
      </c>
      <c r="P282" s="3">
        <f>DataPenjualan[[#This Row],[Jumlah Beli]]*DataPenjualan[[#This Row],[Harga Satuan]]</f>
        <v>5500000</v>
      </c>
      <c r="Q282" s="2">
        <f>(DataPenjualan[[#This Row],[Diskon Persen]]/100)*DataPenjualan[[#This Row],[Harga Satuan]]</f>
        <v>275000</v>
      </c>
      <c r="R282" s="2">
        <f>DataPenjualan[[#This Row],[Pendapatan Kotor]]-DataPenjualan[[#This Row],[Nilai Diskon]]</f>
        <v>5225000</v>
      </c>
    </row>
    <row r="283" spans="1:18" x14ac:dyDescent="0.35">
      <c r="A283" t="s">
        <v>333</v>
      </c>
      <c r="B283" s="1">
        <v>45585.465277777781</v>
      </c>
      <c r="C283" t="str">
        <f>TEXT(DataPenjualan[[#This Row],[Tanggal Transaksi]],"mmmm")</f>
        <v>October</v>
      </c>
      <c r="D283" s="1" t="str">
        <f>TEXT(DataPenjualan[[#This Row],[Tanggal Transaksi]],"m")</f>
        <v>10</v>
      </c>
      <c r="E283" t="s">
        <v>17</v>
      </c>
      <c r="F283" t="s">
        <v>18</v>
      </c>
      <c r="G283" t="s">
        <v>19</v>
      </c>
      <c r="H283" t="s">
        <v>20</v>
      </c>
      <c r="I283" t="s">
        <v>15</v>
      </c>
      <c r="J283">
        <v>1</v>
      </c>
      <c r="K283" s="2">
        <v>32000000</v>
      </c>
      <c r="L283" t="str" cm="1">
        <f t="array" ref="L283">_xlfn.IFS(DataPenjualan[[#This Row],[Harga Satuan]]&lt;5000000,"Terjangkau",AND(DataPenjualan[[#This Row],[Harga Satuan]]&gt;=5000000,DataPenjualan[[#This Row],[Harga Satuan]]&lt;=15000000),"Menengah",DataPenjualan[[#This Row],[Harga Satuan]]&gt;15000000,"Premium")</f>
        <v>Premium</v>
      </c>
      <c r="M283">
        <v>0</v>
      </c>
      <c r="N283" t="s">
        <v>21</v>
      </c>
      <c r="O283" t="str" cm="1">
        <f t="array" ref="O283">_xlfn.IFS(LEFT(DataPenjualan[[#This Row],[Kode Status Pengiriman]],3)="DLV","Terkirim",LEFT(DataPenjualan[[#This Row],[Kode Status Pengiriman]],3)="SHP","Dikirim",LEFT(DataPenjualan[[#This Row],[Kode Status Pengiriman]],3)="RTN","Return",LEFT(DataPenjualan[[#This Row],[Kode Status Pengiriman]],3)="CNL","Dibatalkan")</f>
        <v>Dikirim</v>
      </c>
      <c r="P283" s="3">
        <f>DataPenjualan[[#This Row],[Jumlah Beli]]*DataPenjualan[[#This Row],[Harga Satuan]]</f>
        <v>32000000</v>
      </c>
      <c r="Q283" s="2">
        <f>(DataPenjualan[[#This Row],[Diskon Persen]]/100)*DataPenjualan[[#This Row],[Harga Satuan]]</f>
        <v>0</v>
      </c>
      <c r="R283" s="2">
        <f>DataPenjualan[[#This Row],[Pendapatan Kotor]]-DataPenjualan[[#This Row],[Nilai Diskon]]</f>
        <v>32000000</v>
      </c>
    </row>
    <row r="284" spans="1:18" x14ac:dyDescent="0.35">
      <c r="A284" t="s">
        <v>334</v>
      </c>
      <c r="B284" s="1">
        <v>45586.579861111109</v>
      </c>
      <c r="C284" t="str">
        <f>TEXT(DataPenjualan[[#This Row],[Tanggal Transaksi]],"mmmm")</f>
        <v>October</v>
      </c>
      <c r="D284" s="1" t="str">
        <f>TEXT(DataPenjualan[[#This Row],[Tanggal Transaksi]],"m")</f>
        <v>10</v>
      </c>
      <c r="E284" t="s">
        <v>23</v>
      </c>
      <c r="F284" t="s">
        <v>24</v>
      </c>
      <c r="G284" t="s">
        <v>753</v>
      </c>
      <c r="H284" t="s">
        <v>25</v>
      </c>
      <c r="I284" t="s">
        <v>10</v>
      </c>
      <c r="J284">
        <v>1</v>
      </c>
      <c r="K284" s="2">
        <v>7500000</v>
      </c>
      <c r="L284" t="str" cm="1">
        <f t="array" ref="L284">_xlfn.IFS(DataPenjualan[[#This Row],[Harga Satuan]]&lt;5000000,"Terjangkau",AND(DataPenjualan[[#This Row],[Harga Satuan]]&gt;=5000000,DataPenjualan[[#This Row],[Harga Satuan]]&lt;=15000000),"Menengah",DataPenjualan[[#This Row],[Harga Satuan]]&gt;15000000,"Premium")</f>
        <v>Menengah</v>
      </c>
      <c r="M284">
        <v>5</v>
      </c>
      <c r="N284" t="s">
        <v>6</v>
      </c>
      <c r="O284" t="str" cm="1">
        <f t="array" ref="O284">_xlfn.IFS(LEFT(DataPenjualan[[#This Row],[Kode Status Pengiriman]],3)="DLV","Terkirim",LEFT(DataPenjualan[[#This Row],[Kode Status Pengiriman]],3)="SHP","Dikirim",LEFT(DataPenjualan[[#This Row],[Kode Status Pengiriman]],3)="RTN","Return",LEFT(DataPenjualan[[#This Row],[Kode Status Pengiriman]],3)="CNL","Dibatalkan")</f>
        <v>Terkirim</v>
      </c>
      <c r="P284" s="3">
        <f>DataPenjualan[[#This Row],[Jumlah Beli]]*DataPenjualan[[#This Row],[Harga Satuan]]</f>
        <v>7500000</v>
      </c>
      <c r="Q284" s="2">
        <f>(DataPenjualan[[#This Row],[Diskon Persen]]/100)*DataPenjualan[[#This Row],[Harga Satuan]]</f>
        <v>375000</v>
      </c>
      <c r="R284" s="2">
        <f>DataPenjualan[[#This Row],[Pendapatan Kotor]]-DataPenjualan[[#This Row],[Nilai Diskon]]</f>
        <v>7125000</v>
      </c>
    </row>
    <row r="285" spans="1:18" x14ac:dyDescent="0.35">
      <c r="A285" t="s">
        <v>335</v>
      </c>
      <c r="B285" s="1">
        <v>45587.694444444445</v>
      </c>
      <c r="C285" t="str">
        <f>TEXT(DataPenjualan[[#This Row],[Tanggal Transaksi]],"mmmm")</f>
        <v>October</v>
      </c>
      <c r="D285" s="1" t="str">
        <f>TEXT(DataPenjualan[[#This Row],[Tanggal Transaksi]],"m")</f>
        <v>10</v>
      </c>
      <c r="E285" t="s">
        <v>27</v>
      </c>
      <c r="F285" t="s">
        <v>18</v>
      </c>
      <c r="G285" t="s">
        <v>31</v>
      </c>
      <c r="H285" t="s">
        <v>9</v>
      </c>
      <c r="I285" t="s">
        <v>5</v>
      </c>
      <c r="J285">
        <v>1</v>
      </c>
      <c r="K285" s="2">
        <v>23000000</v>
      </c>
      <c r="L285" t="str" cm="1">
        <f t="array" ref="L285">_xlfn.IFS(DataPenjualan[[#This Row],[Harga Satuan]]&lt;5000000,"Terjangkau",AND(DataPenjualan[[#This Row],[Harga Satuan]]&gt;=5000000,DataPenjualan[[#This Row],[Harga Satuan]]&lt;=15000000),"Menengah",DataPenjualan[[#This Row],[Harga Satuan]]&gt;15000000,"Premium")</f>
        <v>Premium</v>
      </c>
      <c r="M285">
        <v>10</v>
      </c>
      <c r="N285" t="s">
        <v>6</v>
      </c>
      <c r="O285" t="str" cm="1">
        <f t="array" ref="O285">_xlfn.IFS(LEFT(DataPenjualan[[#This Row],[Kode Status Pengiriman]],3)="DLV","Terkirim",LEFT(DataPenjualan[[#This Row],[Kode Status Pengiriman]],3)="SHP","Dikirim",LEFT(DataPenjualan[[#This Row],[Kode Status Pengiriman]],3)="RTN","Return",LEFT(DataPenjualan[[#This Row],[Kode Status Pengiriman]],3)="CNL","Dibatalkan")</f>
        <v>Terkirim</v>
      </c>
      <c r="P285" s="3">
        <f>DataPenjualan[[#This Row],[Jumlah Beli]]*DataPenjualan[[#This Row],[Harga Satuan]]</f>
        <v>23000000</v>
      </c>
      <c r="Q285" s="2">
        <f>(DataPenjualan[[#This Row],[Diskon Persen]]/100)*DataPenjualan[[#This Row],[Harga Satuan]]</f>
        <v>2300000</v>
      </c>
      <c r="R285" s="2">
        <f>DataPenjualan[[#This Row],[Pendapatan Kotor]]-DataPenjualan[[#This Row],[Nilai Diskon]]</f>
        <v>20700000</v>
      </c>
    </row>
    <row r="286" spans="1:18" x14ac:dyDescent="0.35">
      <c r="A286" t="s">
        <v>336</v>
      </c>
      <c r="B286" s="1">
        <v>45588.767361111109</v>
      </c>
      <c r="C286" t="str">
        <f>TEXT(DataPenjualan[[#This Row],[Tanggal Transaksi]],"mmmm")</f>
        <v>October</v>
      </c>
      <c r="D286" s="1" t="str">
        <f>TEXT(DataPenjualan[[#This Row],[Tanggal Transaksi]],"m")</f>
        <v>10</v>
      </c>
      <c r="E286" t="s">
        <v>30</v>
      </c>
      <c r="F286" t="s">
        <v>13</v>
      </c>
      <c r="G286" t="s">
        <v>35</v>
      </c>
      <c r="H286" t="s">
        <v>20</v>
      </c>
      <c r="I286" t="s">
        <v>15</v>
      </c>
      <c r="J286">
        <v>1</v>
      </c>
      <c r="K286" s="2">
        <v>2500000</v>
      </c>
      <c r="L286" t="str" cm="1">
        <f t="array" ref="L286">_xlfn.IFS(DataPenjualan[[#This Row],[Harga Satuan]]&lt;5000000,"Terjangkau",AND(DataPenjualan[[#This Row],[Harga Satuan]]&gt;=5000000,DataPenjualan[[#This Row],[Harga Satuan]]&lt;=15000000),"Menengah",DataPenjualan[[#This Row],[Harga Satuan]]&gt;15000000,"Premium")</f>
        <v>Terjangkau</v>
      </c>
      <c r="M286">
        <v>0</v>
      </c>
      <c r="N286" t="s">
        <v>6</v>
      </c>
      <c r="O286" t="str" cm="1">
        <f t="array" ref="O286">_xlfn.IFS(LEFT(DataPenjualan[[#This Row],[Kode Status Pengiriman]],3)="DLV","Terkirim",LEFT(DataPenjualan[[#This Row],[Kode Status Pengiriman]],3)="SHP","Dikirim",LEFT(DataPenjualan[[#This Row],[Kode Status Pengiriman]],3)="RTN","Return",LEFT(DataPenjualan[[#This Row],[Kode Status Pengiriman]],3)="CNL","Dibatalkan")</f>
        <v>Terkirim</v>
      </c>
      <c r="P286" s="3">
        <f>DataPenjualan[[#This Row],[Jumlah Beli]]*DataPenjualan[[#This Row],[Harga Satuan]]</f>
        <v>2500000</v>
      </c>
      <c r="Q286" s="2">
        <f>(DataPenjualan[[#This Row],[Diskon Persen]]/100)*DataPenjualan[[#This Row],[Harga Satuan]]</f>
        <v>0</v>
      </c>
      <c r="R286" s="2">
        <f>DataPenjualan[[#This Row],[Pendapatan Kotor]]-DataPenjualan[[#This Row],[Nilai Diskon]]</f>
        <v>2500000</v>
      </c>
    </row>
    <row r="287" spans="1:18" x14ac:dyDescent="0.35">
      <c r="A287" t="s">
        <v>337</v>
      </c>
      <c r="B287" s="1">
        <v>45620.375</v>
      </c>
      <c r="C287" t="str">
        <f>TEXT(DataPenjualan[[#This Row],[Tanggal Transaksi]],"mmmm")</f>
        <v>November</v>
      </c>
      <c r="D287" s="1" t="str">
        <f>TEXT(DataPenjualan[[#This Row],[Tanggal Transaksi]],"m")</f>
        <v>11</v>
      </c>
      <c r="E287" t="s">
        <v>33</v>
      </c>
      <c r="F287" t="s">
        <v>34</v>
      </c>
      <c r="G287" t="s">
        <v>38</v>
      </c>
      <c r="H287" t="s">
        <v>4</v>
      </c>
      <c r="I287" t="s">
        <v>10</v>
      </c>
      <c r="J287">
        <v>1</v>
      </c>
      <c r="K287" s="2">
        <v>28000000</v>
      </c>
      <c r="L287" t="str" cm="1">
        <f t="array" ref="L287">_xlfn.IFS(DataPenjualan[[#This Row],[Harga Satuan]]&lt;5000000,"Terjangkau",AND(DataPenjualan[[#This Row],[Harga Satuan]]&gt;=5000000,DataPenjualan[[#This Row],[Harga Satuan]]&lt;=15000000),"Menengah",DataPenjualan[[#This Row],[Harga Satuan]]&gt;15000000,"Premium")</f>
        <v>Premium</v>
      </c>
      <c r="M287">
        <v>15</v>
      </c>
      <c r="N287" t="s">
        <v>21</v>
      </c>
      <c r="O287" t="str" cm="1">
        <f t="array" ref="O287">_xlfn.IFS(LEFT(DataPenjualan[[#This Row],[Kode Status Pengiriman]],3)="DLV","Terkirim",LEFT(DataPenjualan[[#This Row],[Kode Status Pengiriman]],3)="SHP","Dikirim",LEFT(DataPenjualan[[#This Row],[Kode Status Pengiriman]],3)="RTN","Return",LEFT(DataPenjualan[[#This Row],[Kode Status Pengiriman]],3)="CNL","Dibatalkan")</f>
        <v>Dikirim</v>
      </c>
      <c r="P287" s="3">
        <f>DataPenjualan[[#This Row],[Jumlah Beli]]*DataPenjualan[[#This Row],[Harga Satuan]]</f>
        <v>28000000</v>
      </c>
      <c r="Q287" s="2">
        <f>(DataPenjualan[[#This Row],[Diskon Persen]]/100)*DataPenjualan[[#This Row],[Harga Satuan]]</f>
        <v>4200000</v>
      </c>
      <c r="R287" s="2">
        <f>DataPenjualan[[#This Row],[Pendapatan Kotor]]-DataPenjualan[[#This Row],[Nilai Diskon]]</f>
        <v>23800000</v>
      </c>
    </row>
    <row r="288" spans="1:18" x14ac:dyDescent="0.35">
      <c r="A288" t="s">
        <v>338</v>
      </c>
      <c r="B288" s="1">
        <v>45621.475694444445</v>
      </c>
      <c r="C288" t="str">
        <f>TEXT(DataPenjualan[[#This Row],[Tanggal Transaksi]],"mmmm")</f>
        <v>November</v>
      </c>
      <c r="D288" s="1" t="str">
        <f>TEXT(DataPenjualan[[#This Row],[Tanggal Transaksi]],"m")</f>
        <v>11</v>
      </c>
      <c r="E288" t="s">
        <v>37</v>
      </c>
      <c r="F288" t="s">
        <v>24</v>
      </c>
      <c r="G288" t="s">
        <v>42</v>
      </c>
      <c r="H288" t="s">
        <v>43</v>
      </c>
      <c r="I288" t="s">
        <v>5</v>
      </c>
      <c r="J288">
        <v>1</v>
      </c>
      <c r="K288" s="2">
        <v>1800000</v>
      </c>
      <c r="L288" t="str" cm="1">
        <f t="array" ref="L288">_xlfn.IFS(DataPenjualan[[#This Row],[Harga Satuan]]&lt;5000000,"Terjangkau",AND(DataPenjualan[[#This Row],[Harga Satuan]]&gt;=5000000,DataPenjualan[[#This Row],[Harga Satuan]]&lt;=15000000),"Menengah",DataPenjualan[[#This Row],[Harga Satuan]]&gt;15000000,"Premium")</f>
        <v>Terjangkau</v>
      </c>
      <c r="M288">
        <v>5</v>
      </c>
      <c r="N288" t="s">
        <v>6</v>
      </c>
      <c r="O288" t="str" cm="1">
        <f t="array" ref="O288">_xlfn.IFS(LEFT(DataPenjualan[[#This Row],[Kode Status Pengiriman]],3)="DLV","Terkirim",LEFT(DataPenjualan[[#This Row],[Kode Status Pengiriman]],3)="SHP","Dikirim",LEFT(DataPenjualan[[#This Row],[Kode Status Pengiriman]],3)="RTN","Return",LEFT(DataPenjualan[[#This Row],[Kode Status Pengiriman]],3)="CNL","Dibatalkan")</f>
        <v>Terkirim</v>
      </c>
      <c r="P288" s="3">
        <f>DataPenjualan[[#This Row],[Jumlah Beli]]*DataPenjualan[[#This Row],[Harga Satuan]]</f>
        <v>1800000</v>
      </c>
      <c r="Q288" s="2">
        <f>(DataPenjualan[[#This Row],[Diskon Persen]]/100)*DataPenjualan[[#This Row],[Harga Satuan]]</f>
        <v>90000</v>
      </c>
      <c r="R288" s="2">
        <f>DataPenjualan[[#This Row],[Pendapatan Kotor]]-DataPenjualan[[#This Row],[Nilai Diskon]]</f>
        <v>1710000</v>
      </c>
    </row>
    <row r="289" spans="1:18" x14ac:dyDescent="0.35">
      <c r="A289" t="s">
        <v>339</v>
      </c>
      <c r="B289" s="1">
        <v>45622.59375</v>
      </c>
      <c r="C289" t="str">
        <f>TEXT(DataPenjualan[[#This Row],[Tanggal Transaksi]],"mmmm")</f>
        <v>November</v>
      </c>
      <c r="D289" s="1" t="str">
        <f>TEXT(DataPenjualan[[#This Row],[Tanggal Transaksi]],"m")</f>
        <v>11</v>
      </c>
      <c r="E289" t="s">
        <v>41</v>
      </c>
      <c r="F289" t="s">
        <v>3</v>
      </c>
      <c r="G289" t="s">
        <v>46</v>
      </c>
      <c r="H289" t="s">
        <v>4</v>
      </c>
      <c r="I289" t="s">
        <v>15</v>
      </c>
      <c r="J289">
        <v>1</v>
      </c>
      <c r="K289" s="2">
        <v>15000000</v>
      </c>
      <c r="L289" t="str" cm="1">
        <f t="array" ref="L289">_xlfn.IFS(DataPenjualan[[#This Row],[Harga Satuan]]&lt;5000000,"Terjangkau",AND(DataPenjualan[[#This Row],[Harga Satuan]]&gt;=5000000,DataPenjualan[[#This Row],[Harga Satuan]]&lt;=15000000),"Menengah",DataPenjualan[[#This Row],[Harga Satuan]]&gt;15000000,"Premium")</f>
        <v>Menengah</v>
      </c>
      <c r="M289">
        <v>0</v>
      </c>
      <c r="N289" t="s">
        <v>6</v>
      </c>
      <c r="O289" t="str" cm="1">
        <f t="array" ref="O289">_xlfn.IFS(LEFT(DataPenjualan[[#This Row],[Kode Status Pengiriman]],3)="DLV","Terkirim",LEFT(DataPenjualan[[#This Row],[Kode Status Pengiriman]],3)="SHP","Dikirim",LEFT(DataPenjualan[[#This Row],[Kode Status Pengiriman]],3)="RTN","Return",LEFT(DataPenjualan[[#This Row],[Kode Status Pengiriman]],3)="CNL","Dibatalkan")</f>
        <v>Terkirim</v>
      </c>
      <c r="P289" s="3">
        <f>DataPenjualan[[#This Row],[Jumlah Beli]]*DataPenjualan[[#This Row],[Harga Satuan]]</f>
        <v>15000000</v>
      </c>
      <c r="Q289" s="2">
        <f>(DataPenjualan[[#This Row],[Diskon Persen]]/100)*DataPenjualan[[#This Row],[Harga Satuan]]</f>
        <v>0</v>
      </c>
      <c r="R289" s="2">
        <f>DataPenjualan[[#This Row],[Pendapatan Kotor]]-DataPenjualan[[#This Row],[Nilai Diskon]]</f>
        <v>15000000</v>
      </c>
    </row>
    <row r="290" spans="1:18" x14ac:dyDescent="0.35">
      <c r="A290" t="s">
        <v>340</v>
      </c>
      <c r="B290" s="1">
        <v>45623.701388888891</v>
      </c>
      <c r="C290" t="str">
        <f>TEXT(DataPenjualan[[#This Row],[Tanggal Transaksi]],"mmmm")</f>
        <v>November</v>
      </c>
      <c r="D290" s="1" t="str">
        <f>TEXT(DataPenjualan[[#This Row],[Tanggal Transaksi]],"m")</f>
        <v>11</v>
      </c>
      <c r="E290" t="s">
        <v>45</v>
      </c>
      <c r="F290" t="s">
        <v>13</v>
      </c>
      <c r="G290" t="s">
        <v>56</v>
      </c>
      <c r="H290" t="s">
        <v>57</v>
      </c>
      <c r="I290" t="s">
        <v>10</v>
      </c>
      <c r="J290">
        <v>1</v>
      </c>
      <c r="K290" s="2">
        <v>4000000</v>
      </c>
      <c r="L290" t="str" cm="1">
        <f t="array" ref="L290">_xlfn.IFS(DataPenjualan[[#This Row],[Harga Satuan]]&lt;5000000,"Terjangkau",AND(DataPenjualan[[#This Row],[Harga Satuan]]&gt;=5000000,DataPenjualan[[#This Row],[Harga Satuan]]&lt;=15000000),"Menengah",DataPenjualan[[#This Row],[Harga Satuan]]&gt;15000000,"Premium")</f>
        <v>Terjangkau</v>
      </c>
      <c r="M290">
        <v>5</v>
      </c>
      <c r="N290" t="s">
        <v>39</v>
      </c>
      <c r="O290" t="str" cm="1">
        <f t="array" ref="O290">_xlfn.IFS(LEFT(DataPenjualan[[#This Row],[Kode Status Pengiriman]],3)="DLV","Terkirim",LEFT(DataPenjualan[[#This Row],[Kode Status Pengiriman]],3)="SHP","Dikirim",LEFT(DataPenjualan[[#This Row],[Kode Status Pengiriman]],3)="RTN","Return",LEFT(DataPenjualan[[#This Row],[Kode Status Pengiriman]],3)="CNL","Dibatalkan")</f>
        <v>Return</v>
      </c>
      <c r="P290" s="3">
        <f>DataPenjualan[[#This Row],[Jumlah Beli]]*DataPenjualan[[#This Row],[Harga Satuan]]</f>
        <v>4000000</v>
      </c>
      <c r="Q290" s="2">
        <f>(DataPenjualan[[#This Row],[Diskon Persen]]/100)*DataPenjualan[[#This Row],[Harga Satuan]]</f>
        <v>200000</v>
      </c>
      <c r="R290" s="2">
        <f>DataPenjualan[[#This Row],[Pendapatan Kotor]]-DataPenjualan[[#This Row],[Nilai Diskon]]</f>
        <v>3800000</v>
      </c>
    </row>
    <row r="291" spans="1:18" x14ac:dyDescent="0.35">
      <c r="A291" t="s">
        <v>341</v>
      </c>
      <c r="B291" s="1">
        <v>45624.774305555555</v>
      </c>
      <c r="C291" t="str">
        <f>TEXT(DataPenjualan[[#This Row],[Tanggal Transaksi]],"mmmm")</f>
        <v>November</v>
      </c>
      <c r="D291" s="1" t="str">
        <f>TEXT(DataPenjualan[[#This Row],[Tanggal Transaksi]],"m")</f>
        <v>11</v>
      </c>
      <c r="E291" t="s">
        <v>48</v>
      </c>
      <c r="F291" t="s">
        <v>18</v>
      </c>
      <c r="G291" t="s">
        <v>60</v>
      </c>
      <c r="H291" t="s">
        <v>20</v>
      </c>
      <c r="I291" t="s">
        <v>5</v>
      </c>
      <c r="J291">
        <v>1</v>
      </c>
      <c r="K291" s="2">
        <v>29500000</v>
      </c>
      <c r="L291" t="str" cm="1">
        <f t="array" ref="L291">_xlfn.IFS(DataPenjualan[[#This Row],[Harga Satuan]]&lt;5000000,"Terjangkau",AND(DataPenjualan[[#This Row],[Harga Satuan]]&gt;=5000000,DataPenjualan[[#This Row],[Harga Satuan]]&lt;=15000000),"Menengah",DataPenjualan[[#This Row],[Harga Satuan]]&gt;15000000,"Premium")</f>
        <v>Premium</v>
      </c>
      <c r="M291">
        <v>15</v>
      </c>
      <c r="N291" t="s">
        <v>49</v>
      </c>
      <c r="O291" t="str" cm="1">
        <f t="array" ref="O291">_xlfn.IFS(LEFT(DataPenjualan[[#This Row],[Kode Status Pengiriman]],3)="DLV","Terkirim",LEFT(DataPenjualan[[#This Row],[Kode Status Pengiriman]],3)="SHP","Dikirim",LEFT(DataPenjualan[[#This Row],[Kode Status Pengiriman]],3)="RTN","Return",LEFT(DataPenjualan[[#This Row],[Kode Status Pengiriman]],3)="CNL","Dibatalkan")</f>
        <v>Dibatalkan</v>
      </c>
      <c r="P291" s="3">
        <f>DataPenjualan[[#This Row],[Jumlah Beli]]*DataPenjualan[[#This Row],[Harga Satuan]]</f>
        <v>29500000</v>
      </c>
      <c r="Q291" s="2">
        <f>(DataPenjualan[[#This Row],[Diskon Persen]]/100)*DataPenjualan[[#This Row],[Harga Satuan]]</f>
        <v>4425000</v>
      </c>
      <c r="R291" s="2">
        <f>DataPenjualan[[#This Row],[Pendapatan Kotor]]-DataPenjualan[[#This Row],[Nilai Diskon]]</f>
        <v>25075000</v>
      </c>
    </row>
    <row r="292" spans="1:18" x14ac:dyDescent="0.35">
      <c r="A292" t="s">
        <v>342</v>
      </c>
      <c r="B292" s="1">
        <v>45655.34375</v>
      </c>
      <c r="C292" t="str">
        <f>TEXT(DataPenjualan[[#This Row],[Tanggal Transaksi]],"mmmm")</f>
        <v>December</v>
      </c>
      <c r="D292" s="1" t="str">
        <f>TEXT(DataPenjualan[[#This Row],[Tanggal Transaksi]],"m")</f>
        <v>12</v>
      </c>
      <c r="E292" t="s">
        <v>51</v>
      </c>
      <c r="F292" t="s">
        <v>24</v>
      </c>
      <c r="G292" t="s">
        <v>63</v>
      </c>
      <c r="H292" t="s">
        <v>4</v>
      </c>
      <c r="I292" t="s">
        <v>15</v>
      </c>
      <c r="J292">
        <v>3</v>
      </c>
      <c r="K292" s="2">
        <v>500000</v>
      </c>
      <c r="L292" t="str" cm="1">
        <f t="array" ref="L292">_xlfn.IFS(DataPenjualan[[#This Row],[Harga Satuan]]&lt;5000000,"Terjangkau",AND(DataPenjualan[[#This Row],[Harga Satuan]]&gt;=5000000,DataPenjualan[[#This Row],[Harga Satuan]]&lt;=15000000),"Menengah",DataPenjualan[[#This Row],[Harga Satuan]]&gt;15000000,"Premium")</f>
        <v>Terjangkau</v>
      </c>
      <c r="M292">
        <v>0</v>
      </c>
      <c r="N292" t="s">
        <v>6</v>
      </c>
      <c r="O292" t="str" cm="1">
        <f t="array" ref="O292">_xlfn.IFS(LEFT(DataPenjualan[[#This Row],[Kode Status Pengiriman]],3)="DLV","Terkirim",LEFT(DataPenjualan[[#This Row],[Kode Status Pengiriman]],3)="SHP","Dikirim",LEFT(DataPenjualan[[#This Row],[Kode Status Pengiriman]],3)="RTN","Return",LEFT(DataPenjualan[[#This Row],[Kode Status Pengiriman]],3)="CNL","Dibatalkan")</f>
        <v>Terkirim</v>
      </c>
      <c r="P292" s="3">
        <f>DataPenjualan[[#This Row],[Jumlah Beli]]*DataPenjualan[[#This Row],[Harga Satuan]]</f>
        <v>1500000</v>
      </c>
      <c r="Q292" s="2">
        <f>(DataPenjualan[[#This Row],[Diskon Persen]]/100)*DataPenjualan[[#This Row],[Harga Satuan]]</f>
        <v>0</v>
      </c>
      <c r="R292" s="2">
        <f>DataPenjualan[[#This Row],[Pendapatan Kotor]]-DataPenjualan[[#This Row],[Nilai Diskon]]</f>
        <v>1500000</v>
      </c>
    </row>
    <row r="293" spans="1:18" x14ac:dyDescent="0.35">
      <c r="A293" t="s">
        <v>343</v>
      </c>
      <c r="B293" s="1">
        <v>45656.447916666664</v>
      </c>
      <c r="C293" t="str">
        <f>TEXT(DataPenjualan[[#This Row],[Tanggal Transaksi]],"mmmm")</f>
        <v>December</v>
      </c>
      <c r="D293" s="1" t="str">
        <f>TEXT(DataPenjualan[[#This Row],[Tanggal Transaksi]],"m")</f>
        <v>12</v>
      </c>
      <c r="E293" t="s">
        <v>53</v>
      </c>
      <c r="F293" t="s">
        <v>34</v>
      </c>
      <c r="G293" t="s">
        <v>66</v>
      </c>
      <c r="H293" t="s">
        <v>9</v>
      </c>
      <c r="I293" t="s">
        <v>10</v>
      </c>
      <c r="J293">
        <v>1</v>
      </c>
      <c r="K293" s="2">
        <v>9500000</v>
      </c>
      <c r="L293" t="str" cm="1">
        <f t="array" ref="L293">_xlfn.IFS(DataPenjualan[[#This Row],[Harga Satuan]]&lt;5000000,"Terjangkau",AND(DataPenjualan[[#This Row],[Harga Satuan]]&gt;=5000000,DataPenjualan[[#This Row],[Harga Satuan]]&lt;=15000000),"Menengah",DataPenjualan[[#This Row],[Harga Satuan]]&gt;15000000,"Premium")</f>
        <v>Menengah</v>
      </c>
      <c r="M293">
        <v>10</v>
      </c>
      <c r="N293" t="s">
        <v>6</v>
      </c>
      <c r="O293" t="str" cm="1">
        <f t="array" ref="O293">_xlfn.IFS(LEFT(DataPenjualan[[#This Row],[Kode Status Pengiriman]],3)="DLV","Terkirim",LEFT(DataPenjualan[[#This Row],[Kode Status Pengiriman]],3)="SHP","Dikirim",LEFT(DataPenjualan[[#This Row],[Kode Status Pengiriman]],3)="RTN","Return",LEFT(DataPenjualan[[#This Row],[Kode Status Pengiriman]],3)="CNL","Dibatalkan")</f>
        <v>Terkirim</v>
      </c>
      <c r="P293" s="3">
        <f>DataPenjualan[[#This Row],[Jumlah Beli]]*DataPenjualan[[#This Row],[Harga Satuan]]</f>
        <v>9500000</v>
      </c>
      <c r="Q293" s="2">
        <f>(DataPenjualan[[#This Row],[Diskon Persen]]/100)*DataPenjualan[[#This Row],[Harga Satuan]]</f>
        <v>950000</v>
      </c>
      <c r="R293" s="2">
        <f>DataPenjualan[[#This Row],[Pendapatan Kotor]]-DataPenjualan[[#This Row],[Nilai Diskon]]</f>
        <v>8550000</v>
      </c>
    </row>
    <row r="294" spans="1:18" x14ac:dyDescent="0.35">
      <c r="A294" t="s">
        <v>344</v>
      </c>
      <c r="B294" s="1">
        <v>45657.5625</v>
      </c>
      <c r="C294" t="str">
        <f>TEXT(DataPenjualan[[#This Row],[Tanggal Transaksi]],"mmmm")</f>
        <v>December</v>
      </c>
      <c r="D294" s="1" t="str">
        <f>TEXT(DataPenjualan[[#This Row],[Tanggal Transaksi]],"m")</f>
        <v>12</v>
      </c>
      <c r="E294" t="s">
        <v>55</v>
      </c>
      <c r="F294" t="s">
        <v>3</v>
      </c>
      <c r="G294" t="s">
        <v>69</v>
      </c>
      <c r="H294" t="s">
        <v>4</v>
      </c>
      <c r="I294" t="s">
        <v>5</v>
      </c>
      <c r="J294">
        <v>1</v>
      </c>
      <c r="K294" s="2">
        <v>12000000</v>
      </c>
      <c r="L294" t="str" cm="1">
        <f t="array" ref="L294">_xlfn.IFS(DataPenjualan[[#This Row],[Harga Satuan]]&lt;5000000,"Terjangkau",AND(DataPenjualan[[#This Row],[Harga Satuan]]&gt;=5000000,DataPenjualan[[#This Row],[Harga Satuan]]&lt;=15000000),"Menengah",DataPenjualan[[#This Row],[Harga Satuan]]&gt;15000000,"Premium")</f>
        <v>Menengah</v>
      </c>
      <c r="M294">
        <v>5</v>
      </c>
      <c r="N294" t="s">
        <v>6</v>
      </c>
      <c r="O294" t="str" cm="1">
        <f t="array" ref="O294">_xlfn.IFS(LEFT(DataPenjualan[[#This Row],[Kode Status Pengiriman]],3)="DLV","Terkirim",LEFT(DataPenjualan[[#This Row],[Kode Status Pengiriman]],3)="SHP","Dikirim",LEFT(DataPenjualan[[#This Row],[Kode Status Pengiriman]],3)="RTN","Return",LEFT(DataPenjualan[[#This Row],[Kode Status Pengiriman]],3)="CNL","Dibatalkan")</f>
        <v>Terkirim</v>
      </c>
      <c r="P294" s="3">
        <f>DataPenjualan[[#This Row],[Jumlah Beli]]*DataPenjualan[[#This Row],[Harga Satuan]]</f>
        <v>12000000</v>
      </c>
      <c r="Q294" s="2">
        <f>(DataPenjualan[[#This Row],[Diskon Persen]]/100)*DataPenjualan[[#This Row],[Harga Satuan]]</f>
        <v>600000</v>
      </c>
      <c r="R294" s="2">
        <f>DataPenjualan[[#This Row],[Pendapatan Kotor]]-DataPenjualan[[#This Row],[Nilai Diskon]]</f>
        <v>11400000</v>
      </c>
    </row>
    <row r="295" spans="1:18" x14ac:dyDescent="0.35">
      <c r="A295" t="s">
        <v>345</v>
      </c>
      <c r="B295" s="1">
        <v>45306.677083333336</v>
      </c>
      <c r="C295" t="str">
        <f>TEXT(DataPenjualan[[#This Row],[Tanggal Transaksi]],"mmmm")</f>
        <v>January</v>
      </c>
      <c r="D295" s="1" t="str">
        <f>TEXT(DataPenjualan[[#This Row],[Tanggal Transaksi]],"m")</f>
        <v>1</v>
      </c>
      <c r="E295" t="s">
        <v>59</v>
      </c>
      <c r="F295" t="s">
        <v>18</v>
      </c>
      <c r="G295" t="s">
        <v>752</v>
      </c>
      <c r="H295" t="s">
        <v>9</v>
      </c>
      <c r="I295" t="s">
        <v>15</v>
      </c>
      <c r="J295">
        <v>1</v>
      </c>
      <c r="K295" s="2">
        <v>35000000</v>
      </c>
      <c r="L295" t="str" cm="1">
        <f t="array" ref="L295">_xlfn.IFS(DataPenjualan[[#This Row],[Harga Satuan]]&lt;5000000,"Terjangkau",AND(DataPenjualan[[#This Row],[Harga Satuan]]&gt;=5000000,DataPenjualan[[#This Row],[Harga Satuan]]&lt;=15000000),"Menengah",DataPenjualan[[#This Row],[Harga Satuan]]&gt;15000000,"Premium")</f>
        <v>Premium</v>
      </c>
      <c r="M295">
        <v>0</v>
      </c>
      <c r="N295" t="s">
        <v>21</v>
      </c>
      <c r="O295" t="str" cm="1">
        <f t="array" ref="O295">_xlfn.IFS(LEFT(DataPenjualan[[#This Row],[Kode Status Pengiriman]],3)="DLV","Terkirim",LEFT(DataPenjualan[[#This Row],[Kode Status Pengiriman]],3)="SHP","Dikirim",LEFT(DataPenjualan[[#This Row],[Kode Status Pengiriman]],3)="RTN","Return",LEFT(DataPenjualan[[#This Row],[Kode Status Pengiriman]],3)="CNL","Dibatalkan")</f>
        <v>Dikirim</v>
      </c>
      <c r="P295" s="3">
        <f>DataPenjualan[[#This Row],[Jumlah Beli]]*DataPenjualan[[#This Row],[Harga Satuan]]</f>
        <v>35000000</v>
      </c>
      <c r="Q295" s="2">
        <f>(DataPenjualan[[#This Row],[Diskon Persen]]/100)*DataPenjualan[[#This Row],[Harga Satuan]]</f>
        <v>0</v>
      </c>
      <c r="R295" s="2">
        <f>DataPenjualan[[#This Row],[Pendapatan Kotor]]-DataPenjualan[[#This Row],[Nilai Diskon]]</f>
        <v>35000000</v>
      </c>
    </row>
    <row r="296" spans="1:18" x14ac:dyDescent="0.35">
      <c r="A296" t="s">
        <v>346</v>
      </c>
      <c r="B296" s="1">
        <v>45307.75</v>
      </c>
      <c r="C296" t="str">
        <f>TEXT(DataPenjualan[[#This Row],[Tanggal Transaksi]],"mmmm")</f>
        <v>January</v>
      </c>
      <c r="D296" s="1" t="str">
        <f>TEXT(DataPenjualan[[#This Row],[Tanggal Transaksi]],"m")</f>
        <v>1</v>
      </c>
      <c r="E296" t="s">
        <v>62</v>
      </c>
      <c r="F296" t="s">
        <v>13</v>
      </c>
      <c r="G296" t="s">
        <v>28</v>
      </c>
      <c r="H296" t="s">
        <v>4</v>
      </c>
      <c r="I296" t="s">
        <v>10</v>
      </c>
      <c r="J296">
        <v>1</v>
      </c>
      <c r="K296" s="2">
        <v>6200000</v>
      </c>
      <c r="L296" t="str" cm="1">
        <f t="array" ref="L296">_xlfn.IFS(DataPenjualan[[#This Row],[Harga Satuan]]&lt;5000000,"Terjangkau",AND(DataPenjualan[[#This Row],[Harga Satuan]]&gt;=5000000,DataPenjualan[[#This Row],[Harga Satuan]]&lt;=15000000),"Menengah",DataPenjualan[[#This Row],[Harga Satuan]]&gt;15000000,"Premium")</f>
        <v>Menengah</v>
      </c>
      <c r="M296">
        <v>5</v>
      </c>
      <c r="N296" t="s">
        <v>6</v>
      </c>
      <c r="O296" t="str" cm="1">
        <f t="array" ref="O296">_xlfn.IFS(LEFT(DataPenjualan[[#This Row],[Kode Status Pengiriman]],3)="DLV","Terkirim",LEFT(DataPenjualan[[#This Row],[Kode Status Pengiriman]],3)="SHP","Dikirim",LEFT(DataPenjualan[[#This Row],[Kode Status Pengiriman]],3)="RTN","Return",LEFT(DataPenjualan[[#This Row],[Kode Status Pengiriman]],3)="CNL","Dibatalkan")</f>
        <v>Terkirim</v>
      </c>
      <c r="P296" s="3">
        <f>DataPenjualan[[#This Row],[Jumlah Beli]]*DataPenjualan[[#This Row],[Harga Satuan]]</f>
        <v>6200000</v>
      </c>
      <c r="Q296" s="2">
        <f>(DataPenjualan[[#This Row],[Diskon Persen]]/100)*DataPenjualan[[#This Row],[Harga Satuan]]</f>
        <v>310000</v>
      </c>
      <c r="R296" s="2">
        <f>DataPenjualan[[#This Row],[Pendapatan Kotor]]-DataPenjualan[[#This Row],[Nilai Diskon]]</f>
        <v>5890000</v>
      </c>
    </row>
    <row r="297" spans="1:18" x14ac:dyDescent="0.35">
      <c r="A297" t="s">
        <v>347</v>
      </c>
      <c r="B297" s="1">
        <v>45339.392361111109</v>
      </c>
      <c r="C297" t="str">
        <f>TEXT(DataPenjualan[[#This Row],[Tanggal Transaksi]],"mmmm")</f>
        <v>February</v>
      </c>
      <c r="D297" s="1" t="str">
        <f>TEXT(DataPenjualan[[#This Row],[Tanggal Transaksi]],"m")</f>
        <v>2</v>
      </c>
      <c r="E297" t="s">
        <v>65</v>
      </c>
      <c r="F297" t="s">
        <v>18</v>
      </c>
      <c r="G297" t="s">
        <v>14</v>
      </c>
      <c r="H297" t="s">
        <v>4</v>
      </c>
      <c r="I297" t="s">
        <v>5</v>
      </c>
      <c r="J297">
        <v>1</v>
      </c>
      <c r="K297" s="2">
        <v>26000000</v>
      </c>
      <c r="L297" t="str" cm="1">
        <f t="array" ref="L297">_xlfn.IFS(DataPenjualan[[#This Row],[Harga Satuan]]&lt;5000000,"Terjangkau",AND(DataPenjualan[[#This Row],[Harga Satuan]]&gt;=5000000,DataPenjualan[[#This Row],[Harga Satuan]]&lt;=15000000),"Menengah",DataPenjualan[[#This Row],[Harga Satuan]]&gt;15000000,"Premium")</f>
        <v>Premium</v>
      </c>
      <c r="M297">
        <v>10</v>
      </c>
      <c r="N297" t="s">
        <v>6</v>
      </c>
      <c r="O297" t="str" cm="1">
        <f t="array" ref="O297">_xlfn.IFS(LEFT(DataPenjualan[[#This Row],[Kode Status Pengiriman]],3)="DLV","Terkirim",LEFT(DataPenjualan[[#This Row],[Kode Status Pengiriman]],3)="SHP","Dikirim",LEFT(DataPenjualan[[#This Row],[Kode Status Pengiriman]],3)="RTN","Return",LEFT(DataPenjualan[[#This Row],[Kode Status Pengiriman]],3)="CNL","Dibatalkan")</f>
        <v>Terkirim</v>
      </c>
      <c r="P297" s="3">
        <f>DataPenjualan[[#This Row],[Jumlah Beli]]*DataPenjualan[[#This Row],[Harga Satuan]]</f>
        <v>26000000</v>
      </c>
      <c r="Q297" s="2">
        <f>(DataPenjualan[[#This Row],[Diskon Persen]]/100)*DataPenjualan[[#This Row],[Harga Satuan]]</f>
        <v>2600000</v>
      </c>
      <c r="R297" s="2">
        <f>DataPenjualan[[#This Row],[Pendapatan Kotor]]-DataPenjualan[[#This Row],[Nilai Diskon]]</f>
        <v>23400000</v>
      </c>
    </row>
    <row r="298" spans="1:18" x14ac:dyDescent="0.35">
      <c r="A298" t="s">
        <v>348</v>
      </c>
      <c r="B298" s="1">
        <v>45340.5</v>
      </c>
      <c r="C298" t="str">
        <f>TEXT(DataPenjualan[[#This Row],[Tanggal Transaksi]],"mmmm")</f>
        <v>February</v>
      </c>
      <c r="D298" s="1" t="str">
        <f>TEXT(DataPenjualan[[#This Row],[Tanggal Transaksi]],"m")</f>
        <v>2</v>
      </c>
      <c r="E298" t="s">
        <v>68</v>
      </c>
      <c r="F298" t="s">
        <v>24</v>
      </c>
      <c r="G298" t="s">
        <v>19</v>
      </c>
      <c r="H298" t="s">
        <v>20</v>
      </c>
      <c r="I298" t="s">
        <v>15</v>
      </c>
      <c r="J298">
        <v>1</v>
      </c>
      <c r="K298" s="2">
        <v>5000000</v>
      </c>
      <c r="L298" t="str" cm="1">
        <f t="array" ref="L298">_xlfn.IFS(DataPenjualan[[#This Row],[Harga Satuan]]&lt;5000000,"Terjangkau",AND(DataPenjualan[[#This Row],[Harga Satuan]]&gt;=5000000,DataPenjualan[[#This Row],[Harga Satuan]]&lt;=15000000),"Menengah",DataPenjualan[[#This Row],[Harga Satuan]]&gt;15000000,"Premium")</f>
        <v>Menengah</v>
      </c>
      <c r="M298">
        <v>0</v>
      </c>
      <c r="N298" t="s">
        <v>6</v>
      </c>
      <c r="O298" t="str" cm="1">
        <f t="array" ref="O298">_xlfn.IFS(LEFT(DataPenjualan[[#This Row],[Kode Status Pengiriman]],3)="DLV","Terkirim",LEFT(DataPenjualan[[#This Row],[Kode Status Pengiriman]],3)="SHP","Dikirim",LEFT(DataPenjualan[[#This Row],[Kode Status Pengiriman]],3)="RTN","Return",LEFT(DataPenjualan[[#This Row],[Kode Status Pengiriman]],3)="CNL","Dibatalkan")</f>
        <v>Terkirim</v>
      </c>
      <c r="P298" s="3">
        <f>DataPenjualan[[#This Row],[Jumlah Beli]]*DataPenjualan[[#This Row],[Harga Satuan]]</f>
        <v>5000000</v>
      </c>
      <c r="Q298" s="2">
        <f>(DataPenjualan[[#This Row],[Diskon Persen]]/100)*DataPenjualan[[#This Row],[Harga Satuan]]</f>
        <v>0</v>
      </c>
      <c r="R298" s="2">
        <f>DataPenjualan[[#This Row],[Pendapatan Kotor]]-DataPenjualan[[#This Row],[Nilai Diskon]]</f>
        <v>5000000</v>
      </c>
    </row>
    <row r="299" spans="1:18" x14ac:dyDescent="0.35">
      <c r="A299" t="s">
        <v>349</v>
      </c>
      <c r="B299" s="1">
        <v>45341.614583333336</v>
      </c>
      <c r="C299" t="str">
        <f>TEXT(DataPenjualan[[#This Row],[Tanggal Transaksi]],"mmmm")</f>
        <v>February</v>
      </c>
      <c r="D299" s="1" t="str">
        <f>TEXT(DataPenjualan[[#This Row],[Tanggal Transaksi]],"m")</f>
        <v>2</v>
      </c>
      <c r="E299" t="s">
        <v>71</v>
      </c>
      <c r="F299" t="s">
        <v>18</v>
      </c>
      <c r="G299" t="s">
        <v>753</v>
      </c>
      <c r="H299" t="s">
        <v>25</v>
      </c>
      <c r="I299" t="s">
        <v>10</v>
      </c>
      <c r="J299">
        <v>1</v>
      </c>
      <c r="K299" s="2">
        <v>42000000</v>
      </c>
      <c r="L299" t="str" cm="1">
        <f t="array" ref="L299">_xlfn.IFS(DataPenjualan[[#This Row],[Harga Satuan]]&lt;5000000,"Terjangkau",AND(DataPenjualan[[#This Row],[Harga Satuan]]&gt;=5000000,DataPenjualan[[#This Row],[Harga Satuan]]&lt;=15000000),"Menengah",DataPenjualan[[#This Row],[Harga Satuan]]&gt;15000000,"Premium")</f>
        <v>Premium</v>
      </c>
      <c r="M299">
        <v>15</v>
      </c>
      <c r="N299" t="s">
        <v>21</v>
      </c>
      <c r="O299" t="str" cm="1">
        <f t="array" ref="O299">_xlfn.IFS(LEFT(DataPenjualan[[#This Row],[Kode Status Pengiriman]],3)="DLV","Terkirim",LEFT(DataPenjualan[[#This Row],[Kode Status Pengiriman]],3)="SHP","Dikirim",LEFT(DataPenjualan[[#This Row],[Kode Status Pengiriman]],3)="RTN","Return",LEFT(DataPenjualan[[#This Row],[Kode Status Pengiriman]],3)="CNL","Dibatalkan")</f>
        <v>Dikirim</v>
      </c>
      <c r="P299" s="3">
        <f>DataPenjualan[[#This Row],[Jumlah Beli]]*DataPenjualan[[#This Row],[Harga Satuan]]</f>
        <v>42000000</v>
      </c>
      <c r="Q299" s="2">
        <f>(DataPenjualan[[#This Row],[Diskon Persen]]/100)*DataPenjualan[[#This Row],[Harga Satuan]]</f>
        <v>6300000</v>
      </c>
      <c r="R299" s="2">
        <f>DataPenjualan[[#This Row],[Pendapatan Kotor]]-DataPenjualan[[#This Row],[Nilai Diskon]]</f>
        <v>35700000</v>
      </c>
    </row>
    <row r="300" spans="1:18" x14ac:dyDescent="0.35">
      <c r="A300" t="s">
        <v>350</v>
      </c>
      <c r="B300" s="1">
        <v>45342.729166666664</v>
      </c>
      <c r="C300" t="str">
        <f>TEXT(DataPenjualan[[#This Row],[Tanggal Transaksi]],"mmmm")</f>
        <v>February</v>
      </c>
      <c r="D300" s="1" t="str">
        <f>TEXT(DataPenjualan[[#This Row],[Tanggal Transaksi]],"m")</f>
        <v>2</v>
      </c>
      <c r="E300" t="s">
        <v>2</v>
      </c>
      <c r="F300" t="s">
        <v>3</v>
      </c>
      <c r="G300" t="s">
        <v>31</v>
      </c>
      <c r="H300" t="s">
        <v>9</v>
      </c>
      <c r="I300" t="s">
        <v>5</v>
      </c>
      <c r="J300">
        <v>1</v>
      </c>
      <c r="K300" s="2">
        <v>21000000</v>
      </c>
      <c r="L300" t="str" cm="1">
        <f t="array" ref="L300">_xlfn.IFS(DataPenjualan[[#This Row],[Harga Satuan]]&lt;5000000,"Terjangkau",AND(DataPenjualan[[#This Row],[Harga Satuan]]&gt;=5000000,DataPenjualan[[#This Row],[Harga Satuan]]&lt;=15000000),"Menengah",DataPenjualan[[#This Row],[Harga Satuan]]&gt;15000000,"Premium")</f>
        <v>Premium</v>
      </c>
      <c r="M300">
        <v>10</v>
      </c>
      <c r="N300" t="s">
        <v>6</v>
      </c>
      <c r="O300" t="str" cm="1">
        <f t="array" ref="O300">_xlfn.IFS(LEFT(DataPenjualan[[#This Row],[Kode Status Pengiriman]],3)="DLV","Terkirim",LEFT(DataPenjualan[[#This Row],[Kode Status Pengiriman]],3)="SHP","Dikirim",LEFT(DataPenjualan[[#This Row],[Kode Status Pengiriman]],3)="RTN","Return",LEFT(DataPenjualan[[#This Row],[Kode Status Pengiriman]],3)="CNL","Dibatalkan")</f>
        <v>Terkirim</v>
      </c>
      <c r="P300" s="3">
        <f>DataPenjualan[[#This Row],[Jumlah Beli]]*DataPenjualan[[#This Row],[Harga Satuan]]</f>
        <v>21000000</v>
      </c>
      <c r="Q300" s="2">
        <f>(DataPenjualan[[#This Row],[Diskon Persen]]/100)*DataPenjualan[[#This Row],[Harga Satuan]]</f>
        <v>2100000</v>
      </c>
      <c r="R300" s="2">
        <f>DataPenjualan[[#This Row],[Pendapatan Kotor]]-DataPenjualan[[#This Row],[Nilai Diskon]]</f>
        <v>18900000</v>
      </c>
    </row>
    <row r="301" spans="1:18" x14ac:dyDescent="0.35">
      <c r="A301" t="s">
        <v>351</v>
      </c>
      <c r="B301" s="1">
        <v>45343.802083333336</v>
      </c>
      <c r="C301" t="str">
        <f>TEXT(DataPenjualan[[#This Row],[Tanggal Transaksi]],"mmmm")</f>
        <v>February</v>
      </c>
      <c r="D301" s="1" t="str">
        <f>TEXT(DataPenjualan[[#This Row],[Tanggal Transaksi]],"m")</f>
        <v>2</v>
      </c>
      <c r="E301" t="s">
        <v>8</v>
      </c>
      <c r="F301" t="s">
        <v>3</v>
      </c>
      <c r="G301" t="s">
        <v>35</v>
      </c>
      <c r="H301" t="s">
        <v>20</v>
      </c>
      <c r="I301" t="s">
        <v>15</v>
      </c>
      <c r="J301">
        <v>1</v>
      </c>
      <c r="K301" s="2">
        <v>18500000</v>
      </c>
      <c r="L301" t="str" cm="1">
        <f t="array" ref="L301">_xlfn.IFS(DataPenjualan[[#This Row],[Harga Satuan]]&lt;5000000,"Terjangkau",AND(DataPenjualan[[#This Row],[Harga Satuan]]&gt;=5000000,DataPenjualan[[#This Row],[Harga Satuan]]&lt;=15000000),"Menengah",DataPenjualan[[#This Row],[Harga Satuan]]&gt;15000000,"Premium")</f>
        <v>Premium</v>
      </c>
      <c r="M301">
        <v>0</v>
      </c>
      <c r="N301" t="s">
        <v>6</v>
      </c>
      <c r="O301" t="str" cm="1">
        <f t="array" ref="O301">_xlfn.IFS(LEFT(DataPenjualan[[#This Row],[Kode Status Pengiriman]],3)="DLV","Terkirim",LEFT(DataPenjualan[[#This Row],[Kode Status Pengiriman]],3)="SHP","Dikirim",LEFT(DataPenjualan[[#This Row],[Kode Status Pengiriman]],3)="RTN","Return",LEFT(DataPenjualan[[#This Row],[Kode Status Pengiriman]],3)="CNL","Dibatalkan")</f>
        <v>Terkirim</v>
      </c>
      <c r="P301" s="3">
        <f>DataPenjualan[[#This Row],[Jumlah Beli]]*DataPenjualan[[#This Row],[Harga Satuan]]</f>
        <v>18500000</v>
      </c>
      <c r="Q301" s="2">
        <f>(DataPenjualan[[#This Row],[Diskon Persen]]/100)*DataPenjualan[[#This Row],[Harga Satuan]]</f>
        <v>0</v>
      </c>
      <c r="R301" s="2">
        <f>DataPenjualan[[#This Row],[Pendapatan Kotor]]-DataPenjualan[[#This Row],[Nilai Diskon]]</f>
        <v>18500000</v>
      </c>
    </row>
    <row r="302" spans="1:18" x14ac:dyDescent="0.35">
      <c r="A302" t="s">
        <v>352</v>
      </c>
      <c r="B302" s="1">
        <v>45373.333333333336</v>
      </c>
      <c r="C302" t="str">
        <f>TEXT(DataPenjualan[[#This Row],[Tanggal Transaksi]],"mmmm")</f>
        <v>March</v>
      </c>
      <c r="D302" s="1" t="str">
        <f>TEXT(DataPenjualan[[#This Row],[Tanggal Transaksi]],"m")</f>
        <v>3</v>
      </c>
      <c r="E302" t="s">
        <v>12</v>
      </c>
      <c r="F302" t="s">
        <v>13</v>
      </c>
      <c r="G302" t="s">
        <v>38</v>
      </c>
      <c r="H302" t="s">
        <v>4</v>
      </c>
      <c r="I302" t="s">
        <v>10</v>
      </c>
      <c r="J302">
        <v>1</v>
      </c>
      <c r="K302" s="2">
        <v>5500000</v>
      </c>
      <c r="L302" t="str" cm="1">
        <f t="array" ref="L302">_xlfn.IFS(DataPenjualan[[#This Row],[Harga Satuan]]&lt;5000000,"Terjangkau",AND(DataPenjualan[[#This Row],[Harga Satuan]]&gt;=5000000,DataPenjualan[[#This Row],[Harga Satuan]]&lt;=15000000),"Menengah",DataPenjualan[[#This Row],[Harga Satuan]]&gt;15000000,"Premium")</f>
        <v>Menengah</v>
      </c>
      <c r="M302">
        <v>5</v>
      </c>
      <c r="N302" t="s">
        <v>6</v>
      </c>
      <c r="O302" t="str" cm="1">
        <f t="array" ref="O302">_xlfn.IFS(LEFT(DataPenjualan[[#This Row],[Kode Status Pengiriman]],3)="DLV","Terkirim",LEFT(DataPenjualan[[#This Row],[Kode Status Pengiriman]],3)="SHP","Dikirim",LEFT(DataPenjualan[[#This Row],[Kode Status Pengiriman]],3)="RTN","Return",LEFT(DataPenjualan[[#This Row],[Kode Status Pengiriman]],3)="CNL","Dibatalkan")</f>
        <v>Terkirim</v>
      </c>
      <c r="P302" s="3">
        <f>DataPenjualan[[#This Row],[Jumlah Beli]]*DataPenjualan[[#This Row],[Harga Satuan]]</f>
        <v>5500000</v>
      </c>
      <c r="Q302" s="2">
        <f>(DataPenjualan[[#This Row],[Diskon Persen]]/100)*DataPenjualan[[#This Row],[Harga Satuan]]</f>
        <v>275000</v>
      </c>
      <c r="R302" s="2">
        <f>DataPenjualan[[#This Row],[Pendapatan Kotor]]-DataPenjualan[[#This Row],[Nilai Diskon]]</f>
        <v>5225000</v>
      </c>
    </row>
    <row r="303" spans="1:18" x14ac:dyDescent="0.35">
      <c r="A303" t="s">
        <v>353</v>
      </c>
      <c r="B303" s="1">
        <v>45374.434027777781</v>
      </c>
      <c r="C303" t="str">
        <f>TEXT(DataPenjualan[[#This Row],[Tanggal Transaksi]],"mmmm")</f>
        <v>March</v>
      </c>
      <c r="D303" s="1" t="str">
        <f>TEXT(DataPenjualan[[#This Row],[Tanggal Transaksi]],"m")</f>
        <v>3</v>
      </c>
      <c r="E303" t="s">
        <v>17</v>
      </c>
      <c r="F303" t="s">
        <v>18</v>
      </c>
      <c r="G303" t="s">
        <v>42</v>
      </c>
      <c r="H303" t="s">
        <v>43</v>
      </c>
      <c r="I303" t="s">
        <v>5</v>
      </c>
      <c r="J303">
        <v>1</v>
      </c>
      <c r="K303" s="2">
        <v>32000000</v>
      </c>
      <c r="L303" t="str" cm="1">
        <f t="array" ref="L303">_xlfn.IFS(DataPenjualan[[#This Row],[Harga Satuan]]&lt;5000000,"Terjangkau",AND(DataPenjualan[[#This Row],[Harga Satuan]]&gt;=5000000,DataPenjualan[[#This Row],[Harga Satuan]]&lt;=15000000),"Menengah",DataPenjualan[[#This Row],[Harga Satuan]]&gt;15000000,"Premium")</f>
        <v>Premium</v>
      </c>
      <c r="M303">
        <v>15</v>
      </c>
      <c r="N303" t="s">
        <v>21</v>
      </c>
      <c r="O303" t="str" cm="1">
        <f t="array" ref="O303">_xlfn.IFS(LEFT(DataPenjualan[[#This Row],[Kode Status Pengiriman]],3)="DLV","Terkirim",LEFT(DataPenjualan[[#This Row],[Kode Status Pengiriman]],3)="SHP","Dikirim",LEFT(DataPenjualan[[#This Row],[Kode Status Pengiriman]],3)="RTN","Return",LEFT(DataPenjualan[[#This Row],[Kode Status Pengiriman]],3)="CNL","Dibatalkan")</f>
        <v>Dikirim</v>
      </c>
      <c r="P303" s="3">
        <f>DataPenjualan[[#This Row],[Jumlah Beli]]*DataPenjualan[[#This Row],[Harga Satuan]]</f>
        <v>32000000</v>
      </c>
      <c r="Q303" s="2">
        <f>(DataPenjualan[[#This Row],[Diskon Persen]]/100)*DataPenjualan[[#This Row],[Harga Satuan]]</f>
        <v>4800000</v>
      </c>
      <c r="R303" s="2">
        <f>DataPenjualan[[#This Row],[Pendapatan Kotor]]-DataPenjualan[[#This Row],[Nilai Diskon]]</f>
        <v>27200000</v>
      </c>
    </row>
    <row r="304" spans="1:18" x14ac:dyDescent="0.35">
      <c r="A304" t="s">
        <v>354</v>
      </c>
      <c r="B304" s="1">
        <v>45375.548611111109</v>
      </c>
      <c r="C304" t="str">
        <f>TEXT(DataPenjualan[[#This Row],[Tanggal Transaksi]],"mmmm")</f>
        <v>March</v>
      </c>
      <c r="D304" s="1" t="str">
        <f>TEXT(DataPenjualan[[#This Row],[Tanggal Transaksi]],"m")</f>
        <v>3</v>
      </c>
      <c r="E304" t="s">
        <v>23</v>
      </c>
      <c r="F304" t="s">
        <v>24</v>
      </c>
      <c r="G304" t="s">
        <v>46</v>
      </c>
      <c r="H304" t="s">
        <v>4</v>
      </c>
      <c r="I304" t="s">
        <v>15</v>
      </c>
      <c r="J304">
        <v>1</v>
      </c>
      <c r="K304" s="2">
        <v>7500000</v>
      </c>
      <c r="L304" t="str" cm="1">
        <f t="array" ref="L304">_xlfn.IFS(DataPenjualan[[#This Row],[Harga Satuan]]&lt;5000000,"Terjangkau",AND(DataPenjualan[[#This Row],[Harga Satuan]]&gt;=5000000,DataPenjualan[[#This Row],[Harga Satuan]]&lt;=15000000),"Menengah",DataPenjualan[[#This Row],[Harga Satuan]]&gt;15000000,"Premium")</f>
        <v>Menengah</v>
      </c>
      <c r="M304">
        <v>0</v>
      </c>
      <c r="N304" t="s">
        <v>6</v>
      </c>
      <c r="O304" t="str" cm="1">
        <f t="array" ref="O304">_xlfn.IFS(LEFT(DataPenjualan[[#This Row],[Kode Status Pengiriman]],3)="DLV","Terkirim",LEFT(DataPenjualan[[#This Row],[Kode Status Pengiriman]],3)="SHP","Dikirim",LEFT(DataPenjualan[[#This Row],[Kode Status Pengiriman]],3)="RTN","Return",LEFT(DataPenjualan[[#This Row],[Kode Status Pengiriman]],3)="CNL","Dibatalkan")</f>
        <v>Terkirim</v>
      </c>
      <c r="P304" s="3">
        <f>DataPenjualan[[#This Row],[Jumlah Beli]]*DataPenjualan[[#This Row],[Harga Satuan]]</f>
        <v>7500000</v>
      </c>
      <c r="Q304" s="2">
        <f>(DataPenjualan[[#This Row],[Diskon Persen]]/100)*DataPenjualan[[#This Row],[Harga Satuan]]</f>
        <v>0</v>
      </c>
      <c r="R304" s="2">
        <f>DataPenjualan[[#This Row],[Pendapatan Kotor]]-DataPenjualan[[#This Row],[Nilai Diskon]]</f>
        <v>7500000</v>
      </c>
    </row>
    <row r="305" spans="1:18" x14ac:dyDescent="0.35">
      <c r="A305" t="s">
        <v>355</v>
      </c>
      <c r="B305" s="1">
        <v>45376.663194444445</v>
      </c>
      <c r="C305" t="str">
        <f>TEXT(DataPenjualan[[#This Row],[Tanggal Transaksi]],"mmmm")</f>
        <v>March</v>
      </c>
      <c r="D305" s="1" t="str">
        <f>TEXT(DataPenjualan[[#This Row],[Tanggal Transaksi]],"m")</f>
        <v>3</v>
      </c>
      <c r="E305" t="s">
        <v>27</v>
      </c>
      <c r="F305" t="s">
        <v>18</v>
      </c>
      <c r="G305" t="s">
        <v>56</v>
      </c>
      <c r="H305" t="s">
        <v>57</v>
      </c>
      <c r="I305" t="s">
        <v>10</v>
      </c>
      <c r="J305">
        <v>1</v>
      </c>
      <c r="K305" s="2">
        <v>23000000</v>
      </c>
      <c r="L305" t="str" cm="1">
        <f t="array" ref="L305">_xlfn.IFS(DataPenjualan[[#This Row],[Harga Satuan]]&lt;5000000,"Terjangkau",AND(DataPenjualan[[#This Row],[Harga Satuan]]&gt;=5000000,DataPenjualan[[#This Row],[Harga Satuan]]&lt;=15000000),"Menengah",DataPenjualan[[#This Row],[Harga Satuan]]&gt;15000000,"Premium")</f>
        <v>Premium</v>
      </c>
      <c r="M305">
        <v>10</v>
      </c>
      <c r="N305" t="s">
        <v>6</v>
      </c>
      <c r="O305" t="str" cm="1">
        <f t="array" ref="O305">_xlfn.IFS(LEFT(DataPenjualan[[#This Row],[Kode Status Pengiriman]],3)="DLV","Terkirim",LEFT(DataPenjualan[[#This Row],[Kode Status Pengiriman]],3)="SHP","Dikirim",LEFT(DataPenjualan[[#This Row],[Kode Status Pengiriman]],3)="RTN","Return",LEFT(DataPenjualan[[#This Row],[Kode Status Pengiriman]],3)="CNL","Dibatalkan")</f>
        <v>Terkirim</v>
      </c>
      <c r="P305" s="3">
        <f>DataPenjualan[[#This Row],[Jumlah Beli]]*DataPenjualan[[#This Row],[Harga Satuan]]</f>
        <v>23000000</v>
      </c>
      <c r="Q305" s="2">
        <f>(DataPenjualan[[#This Row],[Diskon Persen]]/100)*DataPenjualan[[#This Row],[Harga Satuan]]</f>
        <v>2300000</v>
      </c>
      <c r="R305" s="2">
        <f>DataPenjualan[[#This Row],[Pendapatan Kotor]]-DataPenjualan[[#This Row],[Nilai Diskon]]</f>
        <v>20700000</v>
      </c>
    </row>
    <row r="306" spans="1:18" x14ac:dyDescent="0.35">
      <c r="A306" t="s">
        <v>356</v>
      </c>
      <c r="B306" s="1">
        <v>45377.736111111109</v>
      </c>
      <c r="C306" t="str">
        <f>TEXT(DataPenjualan[[#This Row],[Tanggal Transaksi]],"mmmm")</f>
        <v>March</v>
      </c>
      <c r="D306" s="1" t="str">
        <f>TEXT(DataPenjualan[[#This Row],[Tanggal Transaksi]],"m")</f>
        <v>3</v>
      </c>
      <c r="E306" t="s">
        <v>30</v>
      </c>
      <c r="F306" t="s">
        <v>13</v>
      </c>
      <c r="G306" t="s">
        <v>60</v>
      </c>
      <c r="H306" t="s">
        <v>20</v>
      </c>
      <c r="I306" t="s">
        <v>5</v>
      </c>
      <c r="J306">
        <v>1</v>
      </c>
      <c r="K306" s="2">
        <v>2500000</v>
      </c>
      <c r="L306" t="str" cm="1">
        <f t="array" ref="L306">_xlfn.IFS(DataPenjualan[[#This Row],[Harga Satuan]]&lt;5000000,"Terjangkau",AND(DataPenjualan[[#This Row],[Harga Satuan]]&gt;=5000000,DataPenjualan[[#This Row],[Harga Satuan]]&lt;=15000000),"Menengah",DataPenjualan[[#This Row],[Harga Satuan]]&gt;15000000,"Premium")</f>
        <v>Terjangkau</v>
      </c>
      <c r="M306">
        <v>5</v>
      </c>
      <c r="N306" t="s">
        <v>6</v>
      </c>
      <c r="O306" t="str" cm="1">
        <f t="array" ref="O306">_xlfn.IFS(LEFT(DataPenjualan[[#This Row],[Kode Status Pengiriman]],3)="DLV","Terkirim",LEFT(DataPenjualan[[#This Row],[Kode Status Pengiriman]],3)="SHP","Dikirim",LEFT(DataPenjualan[[#This Row],[Kode Status Pengiriman]],3)="RTN","Return",LEFT(DataPenjualan[[#This Row],[Kode Status Pengiriman]],3)="CNL","Dibatalkan")</f>
        <v>Terkirim</v>
      </c>
      <c r="P306" s="3">
        <f>DataPenjualan[[#This Row],[Jumlah Beli]]*DataPenjualan[[#This Row],[Harga Satuan]]</f>
        <v>2500000</v>
      </c>
      <c r="Q306" s="2">
        <f>(DataPenjualan[[#This Row],[Diskon Persen]]/100)*DataPenjualan[[#This Row],[Harga Satuan]]</f>
        <v>125000</v>
      </c>
      <c r="R306" s="2">
        <f>DataPenjualan[[#This Row],[Pendapatan Kotor]]-DataPenjualan[[#This Row],[Nilai Diskon]]</f>
        <v>2375000</v>
      </c>
    </row>
    <row r="307" spans="1:18" x14ac:dyDescent="0.35">
      <c r="A307" t="s">
        <v>357</v>
      </c>
      <c r="B307" s="1">
        <v>45409.385416666664</v>
      </c>
      <c r="C307" t="str">
        <f>TEXT(DataPenjualan[[#This Row],[Tanggal Transaksi]],"mmmm")</f>
        <v>April</v>
      </c>
      <c r="D307" s="1" t="str">
        <f>TEXT(DataPenjualan[[#This Row],[Tanggal Transaksi]],"m")</f>
        <v>4</v>
      </c>
      <c r="E307" t="s">
        <v>33</v>
      </c>
      <c r="F307" t="s">
        <v>34</v>
      </c>
      <c r="G307" t="s">
        <v>63</v>
      </c>
      <c r="H307" t="s">
        <v>4</v>
      </c>
      <c r="I307" t="s">
        <v>15</v>
      </c>
      <c r="J307">
        <v>1</v>
      </c>
      <c r="K307" s="2">
        <v>28000000</v>
      </c>
      <c r="L307" t="str" cm="1">
        <f t="array" ref="L307">_xlfn.IFS(DataPenjualan[[#This Row],[Harga Satuan]]&lt;5000000,"Terjangkau",AND(DataPenjualan[[#This Row],[Harga Satuan]]&gt;=5000000,DataPenjualan[[#This Row],[Harga Satuan]]&lt;=15000000),"Menengah",DataPenjualan[[#This Row],[Harga Satuan]]&gt;15000000,"Premium")</f>
        <v>Premium</v>
      </c>
      <c r="M307">
        <v>0</v>
      </c>
      <c r="N307" t="s">
        <v>21</v>
      </c>
      <c r="O307" t="str" cm="1">
        <f t="array" ref="O307">_xlfn.IFS(LEFT(DataPenjualan[[#This Row],[Kode Status Pengiriman]],3)="DLV","Terkirim",LEFT(DataPenjualan[[#This Row],[Kode Status Pengiriman]],3)="SHP","Dikirim",LEFT(DataPenjualan[[#This Row],[Kode Status Pengiriman]],3)="RTN","Return",LEFT(DataPenjualan[[#This Row],[Kode Status Pengiriman]],3)="CNL","Dibatalkan")</f>
        <v>Dikirim</v>
      </c>
      <c r="P307" s="3">
        <f>DataPenjualan[[#This Row],[Jumlah Beli]]*DataPenjualan[[#This Row],[Harga Satuan]]</f>
        <v>28000000</v>
      </c>
      <c r="Q307" s="2">
        <f>(DataPenjualan[[#This Row],[Diskon Persen]]/100)*DataPenjualan[[#This Row],[Harga Satuan]]</f>
        <v>0</v>
      </c>
      <c r="R307" s="2">
        <f>DataPenjualan[[#This Row],[Pendapatan Kotor]]-DataPenjualan[[#This Row],[Nilai Diskon]]</f>
        <v>28000000</v>
      </c>
    </row>
    <row r="308" spans="1:18" x14ac:dyDescent="0.35">
      <c r="A308" t="s">
        <v>358</v>
      </c>
      <c r="B308" s="1">
        <v>45410.493055555555</v>
      </c>
      <c r="C308" t="str">
        <f>TEXT(DataPenjualan[[#This Row],[Tanggal Transaksi]],"mmmm")</f>
        <v>April</v>
      </c>
      <c r="D308" s="1" t="str">
        <f>TEXT(DataPenjualan[[#This Row],[Tanggal Transaksi]],"m")</f>
        <v>4</v>
      </c>
      <c r="E308" t="s">
        <v>37</v>
      </c>
      <c r="F308" t="s">
        <v>24</v>
      </c>
      <c r="G308" t="s">
        <v>66</v>
      </c>
      <c r="H308" t="s">
        <v>9</v>
      </c>
      <c r="I308" t="s">
        <v>10</v>
      </c>
      <c r="J308">
        <v>1</v>
      </c>
      <c r="K308" s="2">
        <v>1800000</v>
      </c>
      <c r="L308" t="str" cm="1">
        <f t="array" ref="L308">_xlfn.IFS(DataPenjualan[[#This Row],[Harga Satuan]]&lt;5000000,"Terjangkau",AND(DataPenjualan[[#This Row],[Harga Satuan]]&gt;=5000000,DataPenjualan[[#This Row],[Harga Satuan]]&lt;=15000000),"Menengah",DataPenjualan[[#This Row],[Harga Satuan]]&gt;15000000,"Premium")</f>
        <v>Terjangkau</v>
      </c>
      <c r="M308">
        <v>5</v>
      </c>
      <c r="N308" t="s">
        <v>6</v>
      </c>
      <c r="O308" t="str" cm="1">
        <f t="array" ref="O308">_xlfn.IFS(LEFT(DataPenjualan[[#This Row],[Kode Status Pengiriman]],3)="DLV","Terkirim",LEFT(DataPenjualan[[#This Row],[Kode Status Pengiriman]],3)="SHP","Dikirim",LEFT(DataPenjualan[[#This Row],[Kode Status Pengiriman]],3)="RTN","Return",LEFT(DataPenjualan[[#This Row],[Kode Status Pengiriman]],3)="CNL","Dibatalkan")</f>
        <v>Terkirim</v>
      </c>
      <c r="P308" s="3">
        <f>DataPenjualan[[#This Row],[Jumlah Beli]]*DataPenjualan[[#This Row],[Harga Satuan]]</f>
        <v>1800000</v>
      </c>
      <c r="Q308" s="2">
        <f>(DataPenjualan[[#This Row],[Diskon Persen]]/100)*DataPenjualan[[#This Row],[Harga Satuan]]</f>
        <v>90000</v>
      </c>
      <c r="R308" s="2">
        <f>DataPenjualan[[#This Row],[Pendapatan Kotor]]-DataPenjualan[[#This Row],[Nilai Diskon]]</f>
        <v>1710000</v>
      </c>
    </row>
    <row r="309" spans="1:18" x14ac:dyDescent="0.35">
      <c r="A309" t="s">
        <v>359</v>
      </c>
      <c r="B309" s="1">
        <v>45411.607638888891</v>
      </c>
      <c r="C309" t="str">
        <f>TEXT(DataPenjualan[[#This Row],[Tanggal Transaksi]],"mmmm")</f>
        <v>April</v>
      </c>
      <c r="D309" s="1" t="str">
        <f>TEXT(DataPenjualan[[#This Row],[Tanggal Transaksi]],"m")</f>
        <v>4</v>
      </c>
      <c r="E309" t="s">
        <v>41</v>
      </c>
      <c r="F309" t="s">
        <v>3</v>
      </c>
      <c r="G309" t="s">
        <v>69</v>
      </c>
      <c r="H309" t="s">
        <v>4</v>
      </c>
      <c r="I309" t="s">
        <v>5</v>
      </c>
      <c r="J309">
        <v>1</v>
      </c>
      <c r="K309" s="2">
        <v>15000000</v>
      </c>
      <c r="L309" t="str" cm="1">
        <f t="array" ref="L309">_xlfn.IFS(DataPenjualan[[#This Row],[Harga Satuan]]&lt;5000000,"Terjangkau",AND(DataPenjualan[[#This Row],[Harga Satuan]]&gt;=5000000,DataPenjualan[[#This Row],[Harga Satuan]]&lt;=15000000),"Menengah",DataPenjualan[[#This Row],[Harga Satuan]]&gt;15000000,"Premium")</f>
        <v>Menengah</v>
      </c>
      <c r="M309">
        <v>10</v>
      </c>
      <c r="N309" t="s">
        <v>39</v>
      </c>
      <c r="O309" t="str" cm="1">
        <f t="array" ref="O309">_xlfn.IFS(LEFT(DataPenjualan[[#This Row],[Kode Status Pengiriman]],3)="DLV","Terkirim",LEFT(DataPenjualan[[#This Row],[Kode Status Pengiriman]],3)="SHP","Dikirim",LEFT(DataPenjualan[[#This Row],[Kode Status Pengiriman]],3)="RTN","Return",LEFT(DataPenjualan[[#This Row],[Kode Status Pengiriman]],3)="CNL","Dibatalkan")</f>
        <v>Return</v>
      </c>
      <c r="P309" s="3">
        <f>DataPenjualan[[#This Row],[Jumlah Beli]]*DataPenjualan[[#This Row],[Harga Satuan]]</f>
        <v>15000000</v>
      </c>
      <c r="Q309" s="2">
        <f>(DataPenjualan[[#This Row],[Diskon Persen]]/100)*DataPenjualan[[#This Row],[Harga Satuan]]</f>
        <v>1500000</v>
      </c>
      <c r="R309" s="2">
        <f>DataPenjualan[[#This Row],[Pendapatan Kotor]]-DataPenjualan[[#This Row],[Nilai Diskon]]</f>
        <v>13500000</v>
      </c>
    </row>
    <row r="310" spans="1:18" x14ac:dyDescent="0.35">
      <c r="A310" t="s">
        <v>360</v>
      </c>
      <c r="B310" s="1">
        <v>45412.722222222219</v>
      </c>
      <c r="C310" t="str">
        <f>TEXT(DataPenjualan[[#This Row],[Tanggal Transaksi]],"mmmm")</f>
        <v>April</v>
      </c>
      <c r="D310" s="1" t="str">
        <f>TEXT(DataPenjualan[[#This Row],[Tanggal Transaksi]],"m")</f>
        <v>4</v>
      </c>
      <c r="E310" t="s">
        <v>45</v>
      </c>
      <c r="F310" t="s">
        <v>13</v>
      </c>
      <c r="G310" t="s">
        <v>752</v>
      </c>
      <c r="H310" t="s">
        <v>9</v>
      </c>
      <c r="I310" t="s">
        <v>15</v>
      </c>
      <c r="J310">
        <v>1</v>
      </c>
      <c r="K310" s="2">
        <v>4000000</v>
      </c>
      <c r="L310" t="str" cm="1">
        <f t="array" ref="L310">_xlfn.IFS(DataPenjualan[[#This Row],[Harga Satuan]]&lt;5000000,"Terjangkau",AND(DataPenjualan[[#This Row],[Harga Satuan]]&gt;=5000000,DataPenjualan[[#This Row],[Harga Satuan]]&lt;=15000000),"Menengah",DataPenjualan[[#This Row],[Harga Satuan]]&gt;15000000,"Premium")</f>
        <v>Terjangkau</v>
      </c>
      <c r="M310">
        <v>0</v>
      </c>
      <c r="N310" t="s">
        <v>6</v>
      </c>
      <c r="O310" t="str" cm="1">
        <f t="array" ref="O310">_xlfn.IFS(LEFT(DataPenjualan[[#This Row],[Kode Status Pengiriman]],3)="DLV","Terkirim",LEFT(DataPenjualan[[#This Row],[Kode Status Pengiriman]],3)="SHP","Dikirim",LEFT(DataPenjualan[[#This Row],[Kode Status Pengiriman]],3)="RTN","Return",LEFT(DataPenjualan[[#This Row],[Kode Status Pengiriman]],3)="CNL","Dibatalkan")</f>
        <v>Terkirim</v>
      </c>
      <c r="P310" s="3">
        <f>DataPenjualan[[#This Row],[Jumlah Beli]]*DataPenjualan[[#This Row],[Harga Satuan]]</f>
        <v>4000000</v>
      </c>
      <c r="Q310" s="2">
        <f>(DataPenjualan[[#This Row],[Diskon Persen]]/100)*DataPenjualan[[#This Row],[Harga Satuan]]</f>
        <v>0</v>
      </c>
      <c r="R310" s="2">
        <f>DataPenjualan[[#This Row],[Pendapatan Kotor]]-DataPenjualan[[#This Row],[Nilai Diskon]]</f>
        <v>4000000</v>
      </c>
    </row>
    <row r="311" spans="1:18" x14ac:dyDescent="0.35">
      <c r="A311" t="s">
        <v>361</v>
      </c>
      <c r="B311" s="1">
        <v>45413.795138888891</v>
      </c>
      <c r="C311" t="str">
        <f>TEXT(DataPenjualan[[#This Row],[Tanggal Transaksi]],"mmmm")</f>
        <v>May</v>
      </c>
      <c r="D311" s="1" t="str">
        <f>TEXT(DataPenjualan[[#This Row],[Tanggal Transaksi]],"m")</f>
        <v>5</v>
      </c>
      <c r="E311" t="s">
        <v>48</v>
      </c>
      <c r="F311" t="s">
        <v>18</v>
      </c>
      <c r="G311" t="s">
        <v>28</v>
      </c>
      <c r="H311" t="s">
        <v>4</v>
      </c>
      <c r="I311" t="s">
        <v>10</v>
      </c>
      <c r="J311">
        <v>1</v>
      </c>
      <c r="K311" s="2">
        <v>29500000</v>
      </c>
      <c r="L311" t="str" cm="1">
        <f t="array" ref="L311">_xlfn.IFS(DataPenjualan[[#This Row],[Harga Satuan]]&lt;5000000,"Terjangkau",AND(DataPenjualan[[#This Row],[Harga Satuan]]&gt;=5000000,DataPenjualan[[#This Row],[Harga Satuan]]&lt;=15000000),"Menengah",DataPenjualan[[#This Row],[Harga Satuan]]&gt;15000000,"Premium")</f>
        <v>Premium</v>
      </c>
      <c r="M311">
        <v>15</v>
      </c>
      <c r="N311" t="s">
        <v>6</v>
      </c>
      <c r="O311" t="str" cm="1">
        <f t="array" ref="O311">_xlfn.IFS(LEFT(DataPenjualan[[#This Row],[Kode Status Pengiriman]],3)="DLV","Terkirim",LEFT(DataPenjualan[[#This Row],[Kode Status Pengiriman]],3)="SHP","Dikirim",LEFT(DataPenjualan[[#This Row],[Kode Status Pengiriman]],3)="RTN","Return",LEFT(DataPenjualan[[#This Row],[Kode Status Pengiriman]],3)="CNL","Dibatalkan")</f>
        <v>Terkirim</v>
      </c>
      <c r="P311" s="3">
        <f>DataPenjualan[[#This Row],[Jumlah Beli]]*DataPenjualan[[#This Row],[Harga Satuan]]</f>
        <v>29500000</v>
      </c>
      <c r="Q311" s="2">
        <f>(DataPenjualan[[#This Row],[Diskon Persen]]/100)*DataPenjualan[[#This Row],[Harga Satuan]]</f>
        <v>4425000</v>
      </c>
      <c r="R311" s="2">
        <f>DataPenjualan[[#This Row],[Pendapatan Kotor]]-DataPenjualan[[#This Row],[Nilai Diskon]]</f>
        <v>25075000</v>
      </c>
    </row>
    <row r="312" spans="1:18" x14ac:dyDescent="0.35">
      <c r="A312" t="s">
        <v>362</v>
      </c>
      <c r="B312" s="1">
        <v>45445.357638888891</v>
      </c>
      <c r="C312" t="str">
        <f>TEXT(DataPenjualan[[#This Row],[Tanggal Transaksi]],"mmmm")</f>
        <v>June</v>
      </c>
      <c r="D312" s="1" t="str">
        <f>TEXT(DataPenjualan[[#This Row],[Tanggal Transaksi]],"m")</f>
        <v>6</v>
      </c>
      <c r="E312" t="s">
        <v>51</v>
      </c>
      <c r="F312" t="s">
        <v>24</v>
      </c>
      <c r="G312" t="s">
        <v>14</v>
      </c>
      <c r="H312" t="s">
        <v>4</v>
      </c>
      <c r="I312" t="s">
        <v>5</v>
      </c>
      <c r="J312">
        <v>1</v>
      </c>
      <c r="K312" s="2">
        <v>500000</v>
      </c>
      <c r="L312" t="str" cm="1">
        <f t="array" ref="L312">_xlfn.IFS(DataPenjualan[[#This Row],[Harga Satuan]]&lt;5000000,"Terjangkau",AND(DataPenjualan[[#This Row],[Harga Satuan]]&gt;=5000000,DataPenjualan[[#This Row],[Harga Satuan]]&lt;=15000000),"Menengah",DataPenjualan[[#This Row],[Harga Satuan]]&gt;15000000,"Premium")</f>
        <v>Terjangkau</v>
      </c>
      <c r="M312">
        <v>5</v>
      </c>
      <c r="N312" t="s">
        <v>6</v>
      </c>
      <c r="O312" t="str" cm="1">
        <f t="array" ref="O312">_xlfn.IFS(LEFT(DataPenjualan[[#This Row],[Kode Status Pengiriman]],3)="DLV","Terkirim",LEFT(DataPenjualan[[#This Row],[Kode Status Pengiriman]],3)="SHP","Dikirim",LEFT(DataPenjualan[[#This Row],[Kode Status Pengiriman]],3)="RTN","Return",LEFT(DataPenjualan[[#This Row],[Kode Status Pengiriman]],3)="CNL","Dibatalkan")</f>
        <v>Terkirim</v>
      </c>
      <c r="P312" s="3">
        <f>DataPenjualan[[#This Row],[Jumlah Beli]]*DataPenjualan[[#This Row],[Harga Satuan]]</f>
        <v>500000</v>
      </c>
      <c r="Q312" s="2">
        <f>(DataPenjualan[[#This Row],[Diskon Persen]]/100)*DataPenjualan[[#This Row],[Harga Satuan]]</f>
        <v>25000</v>
      </c>
      <c r="R312" s="2">
        <f>DataPenjualan[[#This Row],[Pendapatan Kotor]]-DataPenjualan[[#This Row],[Nilai Diskon]]</f>
        <v>475000</v>
      </c>
    </row>
    <row r="313" spans="1:18" x14ac:dyDescent="0.35">
      <c r="A313" t="s">
        <v>363</v>
      </c>
      <c r="B313" s="1">
        <v>45446.461805555555</v>
      </c>
      <c r="C313" t="str">
        <f>TEXT(DataPenjualan[[#This Row],[Tanggal Transaksi]],"mmmm")</f>
        <v>June</v>
      </c>
      <c r="D313" s="1" t="str">
        <f>TEXT(DataPenjualan[[#This Row],[Tanggal Transaksi]],"m")</f>
        <v>6</v>
      </c>
      <c r="E313" t="s">
        <v>53</v>
      </c>
      <c r="F313" t="s">
        <v>34</v>
      </c>
      <c r="G313" t="s">
        <v>19</v>
      </c>
      <c r="H313" t="s">
        <v>20</v>
      </c>
      <c r="I313" t="s">
        <v>15</v>
      </c>
      <c r="J313">
        <v>1</v>
      </c>
      <c r="K313" s="2">
        <v>9500000</v>
      </c>
      <c r="L313" t="str" cm="1">
        <f t="array" ref="L313">_xlfn.IFS(DataPenjualan[[#This Row],[Harga Satuan]]&lt;5000000,"Terjangkau",AND(DataPenjualan[[#This Row],[Harga Satuan]]&gt;=5000000,DataPenjualan[[#This Row],[Harga Satuan]]&lt;=15000000),"Menengah",DataPenjualan[[#This Row],[Harga Satuan]]&gt;15000000,"Premium")</f>
        <v>Menengah</v>
      </c>
      <c r="M313">
        <v>0</v>
      </c>
      <c r="N313" t="s">
        <v>6</v>
      </c>
      <c r="O313" t="str" cm="1">
        <f t="array" ref="O313">_xlfn.IFS(LEFT(DataPenjualan[[#This Row],[Kode Status Pengiriman]],3)="DLV","Terkirim",LEFT(DataPenjualan[[#This Row],[Kode Status Pengiriman]],3)="SHP","Dikirim",LEFT(DataPenjualan[[#This Row],[Kode Status Pengiriman]],3)="RTN","Return",LEFT(DataPenjualan[[#This Row],[Kode Status Pengiriman]],3)="CNL","Dibatalkan")</f>
        <v>Terkirim</v>
      </c>
      <c r="P313" s="3">
        <f>DataPenjualan[[#This Row],[Jumlah Beli]]*DataPenjualan[[#This Row],[Harga Satuan]]</f>
        <v>9500000</v>
      </c>
      <c r="Q313" s="2">
        <f>(DataPenjualan[[#This Row],[Diskon Persen]]/100)*DataPenjualan[[#This Row],[Harga Satuan]]</f>
        <v>0</v>
      </c>
      <c r="R313" s="2">
        <f>DataPenjualan[[#This Row],[Pendapatan Kotor]]-DataPenjualan[[#This Row],[Nilai Diskon]]</f>
        <v>9500000</v>
      </c>
    </row>
    <row r="314" spans="1:18" x14ac:dyDescent="0.35">
      <c r="A314" t="s">
        <v>364</v>
      </c>
      <c r="B314" s="1">
        <v>45447.576388888891</v>
      </c>
      <c r="C314" t="str">
        <f>TEXT(DataPenjualan[[#This Row],[Tanggal Transaksi]],"mmmm")</f>
        <v>June</v>
      </c>
      <c r="D314" s="1" t="str">
        <f>TEXT(DataPenjualan[[#This Row],[Tanggal Transaksi]],"m")</f>
        <v>6</v>
      </c>
      <c r="E314" t="s">
        <v>55</v>
      </c>
      <c r="F314" t="s">
        <v>3</v>
      </c>
      <c r="G314" t="s">
        <v>753</v>
      </c>
      <c r="H314" t="s">
        <v>25</v>
      </c>
      <c r="I314" t="s">
        <v>10</v>
      </c>
      <c r="J314">
        <v>1</v>
      </c>
      <c r="K314" s="2">
        <v>12000000</v>
      </c>
      <c r="L314" t="str" cm="1">
        <f t="array" ref="L314">_xlfn.IFS(DataPenjualan[[#This Row],[Harga Satuan]]&lt;5000000,"Terjangkau",AND(DataPenjualan[[#This Row],[Harga Satuan]]&gt;=5000000,DataPenjualan[[#This Row],[Harga Satuan]]&lt;=15000000),"Menengah",DataPenjualan[[#This Row],[Harga Satuan]]&gt;15000000,"Premium")</f>
        <v>Menengah</v>
      </c>
      <c r="M314">
        <v>5</v>
      </c>
      <c r="N314" t="s">
        <v>6</v>
      </c>
      <c r="O314" t="str" cm="1">
        <f t="array" ref="O314">_xlfn.IFS(LEFT(DataPenjualan[[#This Row],[Kode Status Pengiriman]],3)="DLV","Terkirim",LEFT(DataPenjualan[[#This Row],[Kode Status Pengiriman]],3)="SHP","Dikirim",LEFT(DataPenjualan[[#This Row],[Kode Status Pengiriman]],3)="RTN","Return",LEFT(DataPenjualan[[#This Row],[Kode Status Pengiriman]],3)="CNL","Dibatalkan")</f>
        <v>Terkirim</v>
      </c>
      <c r="P314" s="3">
        <f>DataPenjualan[[#This Row],[Jumlah Beli]]*DataPenjualan[[#This Row],[Harga Satuan]]</f>
        <v>12000000</v>
      </c>
      <c r="Q314" s="2">
        <f>(DataPenjualan[[#This Row],[Diskon Persen]]/100)*DataPenjualan[[#This Row],[Harga Satuan]]</f>
        <v>600000</v>
      </c>
      <c r="R314" s="2">
        <f>DataPenjualan[[#This Row],[Pendapatan Kotor]]-DataPenjualan[[#This Row],[Nilai Diskon]]</f>
        <v>11400000</v>
      </c>
    </row>
    <row r="315" spans="1:18" x14ac:dyDescent="0.35">
      <c r="A315" t="s">
        <v>365</v>
      </c>
      <c r="B315" s="1">
        <v>45448.690972222219</v>
      </c>
      <c r="C315" t="str">
        <f>TEXT(DataPenjualan[[#This Row],[Tanggal Transaksi]],"mmmm")</f>
        <v>June</v>
      </c>
      <c r="D315" s="1" t="str">
        <f>TEXT(DataPenjualan[[#This Row],[Tanggal Transaksi]],"m")</f>
        <v>6</v>
      </c>
      <c r="E315" t="s">
        <v>59</v>
      </c>
      <c r="F315" t="s">
        <v>18</v>
      </c>
      <c r="G315" t="s">
        <v>31</v>
      </c>
      <c r="H315" t="s">
        <v>9</v>
      </c>
      <c r="I315" t="s">
        <v>5</v>
      </c>
      <c r="J315">
        <v>1</v>
      </c>
      <c r="K315" s="2">
        <v>35000000</v>
      </c>
      <c r="L315" t="str" cm="1">
        <f t="array" ref="L315">_xlfn.IFS(DataPenjualan[[#This Row],[Harga Satuan]]&lt;5000000,"Terjangkau",AND(DataPenjualan[[#This Row],[Harga Satuan]]&gt;=5000000,DataPenjualan[[#This Row],[Harga Satuan]]&lt;=15000000),"Menengah",DataPenjualan[[#This Row],[Harga Satuan]]&gt;15000000,"Premium")</f>
        <v>Premium</v>
      </c>
      <c r="M315">
        <v>15</v>
      </c>
      <c r="N315" t="s">
        <v>21</v>
      </c>
      <c r="O315" t="str" cm="1">
        <f t="array" ref="O315">_xlfn.IFS(LEFT(DataPenjualan[[#This Row],[Kode Status Pengiriman]],3)="DLV","Terkirim",LEFT(DataPenjualan[[#This Row],[Kode Status Pengiriman]],3)="SHP","Dikirim",LEFT(DataPenjualan[[#This Row],[Kode Status Pengiriman]],3)="RTN","Return",LEFT(DataPenjualan[[#This Row],[Kode Status Pengiriman]],3)="CNL","Dibatalkan")</f>
        <v>Dikirim</v>
      </c>
      <c r="P315" s="3">
        <f>DataPenjualan[[#This Row],[Jumlah Beli]]*DataPenjualan[[#This Row],[Harga Satuan]]</f>
        <v>35000000</v>
      </c>
      <c r="Q315" s="2">
        <f>(DataPenjualan[[#This Row],[Diskon Persen]]/100)*DataPenjualan[[#This Row],[Harga Satuan]]</f>
        <v>5250000</v>
      </c>
      <c r="R315" s="2">
        <f>DataPenjualan[[#This Row],[Pendapatan Kotor]]-DataPenjualan[[#This Row],[Nilai Diskon]]</f>
        <v>29750000</v>
      </c>
    </row>
    <row r="316" spans="1:18" x14ac:dyDescent="0.35">
      <c r="A316" t="s">
        <v>366</v>
      </c>
      <c r="B316" s="1">
        <v>45449.763888888891</v>
      </c>
      <c r="C316" t="str">
        <f>TEXT(DataPenjualan[[#This Row],[Tanggal Transaksi]],"mmmm")</f>
        <v>June</v>
      </c>
      <c r="D316" s="1" t="str">
        <f>TEXT(DataPenjualan[[#This Row],[Tanggal Transaksi]],"m")</f>
        <v>6</v>
      </c>
      <c r="E316" t="s">
        <v>62</v>
      </c>
      <c r="F316" t="s">
        <v>13</v>
      </c>
      <c r="G316" t="s">
        <v>35</v>
      </c>
      <c r="H316" t="s">
        <v>20</v>
      </c>
      <c r="I316" t="s">
        <v>15</v>
      </c>
      <c r="J316">
        <v>1</v>
      </c>
      <c r="K316" s="2">
        <v>6200000</v>
      </c>
      <c r="L316" t="str" cm="1">
        <f t="array" ref="L316">_xlfn.IFS(DataPenjualan[[#This Row],[Harga Satuan]]&lt;5000000,"Terjangkau",AND(DataPenjualan[[#This Row],[Harga Satuan]]&gt;=5000000,DataPenjualan[[#This Row],[Harga Satuan]]&lt;=15000000),"Menengah",DataPenjualan[[#This Row],[Harga Satuan]]&gt;15000000,"Premium")</f>
        <v>Menengah</v>
      </c>
      <c r="M316">
        <v>0</v>
      </c>
      <c r="N316" t="s">
        <v>6</v>
      </c>
      <c r="O316" t="str" cm="1">
        <f t="array" ref="O316">_xlfn.IFS(LEFT(DataPenjualan[[#This Row],[Kode Status Pengiriman]],3)="DLV","Terkirim",LEFT(DataPenjualan[[#This Row],[Kode Status Pengiriman]],3)="SHP","Dikirim",LEFT(DataPenjualan[[#This Row],[Kode Status Pengiriman]],3)="RTN","Return",LEFT(DataPenjualan[[#This Row],[Kode Status Pengiriman]],3)="CNL","Dibatalkan")</f>
        <v>Terkirim</v>
      </c>
      <c r="P316" s="3">
        <f>DataPenjualan[[#This Row],[Jumlah Beli]]*DataPenjualan[[#This Row],[Harga Satuan]]</f>
        <v>6200000</v>
      </c>
      <c r="Q316" s="2">
        <f>(DataPenjualan[[#This Row],[Diskon Persen]]/100)*DataPenjualan[[#This Row],[Harga Satuan]]</f>
        <v>0</v>
      </c>
      <c r="R316" s="2">
        <f>DataPenjualan[[#This Row],[Pendapatan Kotor]]-DataPenjualan[[#This Row],[Nilai Diskon]]</f>
        <v>6200000</v>
      </c>
    </row>
    <row r="317" spans="1:18" x14ac:dyDescent="0.35">
      <c r="A317" t="s">
        <v>367</v>
      </c>
      <c r="B317" s="1">
        <v>45480.409722222219</v>
      </c>
      <c r="C317" t="str">
        <f>TEXT(DataPenjualan[[#This Row],[Tanggal Transaksi]],"mmmm")</f>
        <v>July</v>
      </c>
      <c r="D317" s="1" t="str">
        <f>TEXT(DataPenjualan[[#This Row],[Tanggal Transaksi]],"m")</f>
        <v>7</v>
      </c>
      <c r="E317" t="s">
        <v>65</v>
      </c>
      <c r="F317" t="s">
        <v>18</v>
      </c>
      <c r="G317" t="s">
        <v>38</v>
      </c>
      <c r="H317" t="s">
        <v>4</v>
      </c>
      <c r="I317" t="s">
        <v>10</v>
      </c>
      <c r="J317">
        <v>1</v>
      </c>
      <c r="K317" s="2">
        <v>26000000</v>
      </c>
      <c r="L317" t="str" cm="1">
        <f t="array" ref="L317">_xlfn.IFS(DataPenjualan[[#This Row],[Harga Satuan]]&lt;5000000,"Terjangkau",AND(DataPenjualan[[#This Row],[Harga Satuan]]&gt;=5000000,DataPenjualan[[#This Row],[Harga Satuan]]&lt;=15000000),"Menengah",DataPenjualan[[#This Row],[Harga Satuan]]&gt;15000000,"Premium")</f>
        <v>Premium</v>
      </c>
      <c r="M317">
        <v>10</v>
      </c>
      <c r="N317" t="s">
        <v>49</v>
      </c>
      <c r="O317" t="str" cm="1">
        <f t="array" ref="O317">_xlfn.IFS(LEFT(DataPenjualan[[#This Row],[Kode Status Pengiriman]],3)="DLV","Terkirim",LEFT(DataPenjualan[[#This Row],[Kode Status Pengiriman]],3)="SHP","Dikirim",LEFT(DataPenjualan[[#This Row],[Kode Status Pengiriman]],3)="RTN","Return",LEFT(DataPenjualan[[#This Row],[Kode Status Pengiriman]],3)="CNL","Dibatalkan")</f>
        <v>Dibatalkan</v>
      </c>
      <c r="P317" s="3">
        <f>DataPenjualan[[#This Row],[Jumlah Beli]]*DataPenjualan[[#This Row],[Harga Satuan]]</f>
        <v>26000000</v>
      </c>
      <c r="Q317" s="2">
        <f>(DataPenjualan[[#This Row],[Diskon Persen]]/100)*DataPenjualan[[#This Row],[Harga Satuan]]</f>
        <v>2600000</v>
      </c>
      <c r="R317" s="2">
        <f>DataPenjualan[[#This Row],[Pendapatan Kotor]]-DataPenjualan[[#This Row],[Nilai Diskon]]</f>
        <v>23400000</v>
      </c>
    </row>
    <row r="318" spans="1:18" x14ac:dyDescent="0.35">
      <c r="A318" t="s">
        <v>368</v>
      </c>
      <c r="B318" s="1">
        <v>45481.513888888891</v>
      </c>
      <c r="C318" t="str">
        <f>TEXT(DataPenjualan[[#This Row],[Tanggal Transaksi]],"mmmm")</f>
        <v>July</v>
      </c>
      <c r="D318" s="1" t="str">
        <f>TEXT(DataPenjualan[[#This Row],[Tanggal Transaksi]],"m")</f>
        <v>7</v>
      </c>
      <c r="E318" t="s">
        <v>68</v>
      </c>
      <c r="F318" t="s">
        <v>24</v>
      </c>
      <c r="G318" t="s">
        <v>42</v>
      </c>
      <c r="H318" t="s">
        <v>43</v>
      </c>
      <c r="I318" t="s">
        <v>5</v>
      </c>
      <c r="J318">
        <v>1</v>
      </c>
      <c r="K318" s="2">
        <v>5000000</v>
      </c>
      <c r="L318" t="str" cm="1">
        <f t="array" ref="L318">_xlfn.IFS(DataPenjualan[[#This Row],[Harga Satuan]]&lt;5000000,"Terjangkau",AND(DataPenjualan[[#This Row],[Harga Satuan]]&gt;=5000000,DataPenjualan[[#This Row],[Harga Satuan]]&lt;=15000000),"Menengah",DataPenjualan[[#This Row],[Harga Satuan]]&gt;15000000,"Premium")</f>
        <v>Menengah</v>
      </c>
      <c r="M318">
        <v>5</v>
      </c>
      <c r="N318" t="s">
        <v>6</v>
      </c>
      <c r="O318" t="str" cm="1">
        <f t="array" ref="O318">_xlfn.IFS(LEFT(DataPenjualan[[#This Row],[Kode Status Pengiriman]],3)="DLV","Terkirim",LEFT(DataPenjualan[[#This Row],[Kode Status Pengiriman]],3)="SHP","Dikirim",LEFT(DataPenjualan[[#This Row],[Kode Status Pengiriman]],3)="RTN","Return",LEFT(DataPenjualan[[#This Row],[Kode Status Pengiriman]],3)="CNL","Dibatalkan")</f>
        <v>Terkirim</v>
      </c>
      <c r="P318" s="3">
        <f>DataPenjualan[[#This Row],[Jumlah Beli]]*DataPenjualan[[#This Row],[Harga Satuan]]</f>
        <v>5000000</v>
      </c>
      <c r="Q318" s="2">
        <f>(DataPenjualan[[#This Row],[Diskon Persen]]/100)*DataPenjualan[[#This Row],[Harga Satuan]]</f>
        <v>250000</v>
      </c>
      <c r="R318" s="2">
        <f>DataPenjualan[[#This Row],[Pendapatan Kotor]]-DataPenjualan[[#This Row],[Nilai Diskon]]</f>
        <v>4750000</v>
      </c>
    </row>
    <row r="319" spans="1:18" x14ac:dyDescent="0.35">
      <c r="A319" t="s">
        <v>369</v>
      </c>
      <c r="B319" s="1">
        <v>45482.631944444445</v>
      </c>
      <c r="C319" t="str">
        <f>TEXT(DataPenjualan[[#This Row],[Tanggal Transaksi]],"mmmm")</f>
        <v>July</v>
      </c>
      <c r="D319" s="1" t="str">
        <f>TEXT(DataPenjualan[[#This Row],[Tanggal Transaksi]],"m")</f>
        <v>7</v>
      </c>
      <c r="E319" t="s">
        <v>71</v>
      </c>
      <c r="F319" t="s">
        <v>18</v>
      </c>
      <c r="G319" t="s">
        <v>46</v>
      </c>
      <c r="H319" t="s">
        <v>4</v>
      </c>
      <c r="I319" t="s">
        <v>15</v>
      </c>
      <c r="J319">
        <v>1</v>
      </c>
      <c r="K319" s="2">
        <v>42000000</v>
      </c>
      <c r="L319" t="str" cm="1">
        <f t="array" ref="L319">_xlfn.IFS(DataPenjualan[[#This Row],[Harga Satuan]]&lt;5000000,"Terjangkau",AND(DataPenjualan[[#This Row],[Harga Satuan]]&gt;=5000000,DataPenjualan[[#This Row],[Harga Satuan]]&lt;=15000000),"Menengah",DataPenjualan[[#This Row],[Harga Satuan]]&gt;15000000,"Premium")</f>
        <v>Premium</v>
      </c>
      <c r="M319">
        <v>0</v>
      </c>
      <c r="N319" t="s">
        <v>21</v>
      </c>
      <c r="O319" t="str" cm="1">
        <f t="array" ref="O319">_xlfn.IFS(LEFT(DataPenjualan[[#This Row],[Kode Status Pengiriman]],3)="DLV","Terkirim",LEFT(DataPenjualan[[#This Row],[Kode Status Pengiriman]],3)="SHP","Dikirim",LEFT(DataPenjualan[[#This Row],[Kode Status Pengiriman]],3)="RTN","Return",LEFT(DataPenjualan[[#This Row],[Kode Status Pengiriman]],3)="CNL","Dibatalkan")</f>
        <v>Dikirim</v>
      </c>
      <c r="P319" s="3">
        <f>DataPenjualan[[#This Row],[Jumlah Beli]]*DataPenjualan[[#This Row],[Harga Satuan]]</f>
        <v>42000000</v>
      </c>
      <c r="Q319" s="2">
        <f>(DataPenjualan[[#This Row],[Diskon Persen]]/100)*DataPenjualan[[#This Row],[Harga Satuan]]</f>
        <v>0</v>
      </c>
      <c r="R319" s="2">
        <f>DataPenjualan[[#This Row],[Pendapatan Kotor]]-DataPenjualan[[#This Row],[Nilai Diskon]]</f>
        <v>42000000</v>
      </c>
    </row>
    <row r="320" spans="1:18" x14ac:dyDescent="0.35">
      <c r="A320" t="s">
        <v>370</v>
      </c>
      <c r="B320" s="1">
        <v>45483.746527777781</v>
      </c>
      <c r="C320" t="str">
        <f>TEXT(DataPenjualan[[#This Row],[Tanggal Transaksi]],"mmmm")</f>
        <v>July</v>
      </c>
      <c r="D320" s="1" t="str">
        <f>TEXT(DataPenjualan[[#This Row],[Tanggal Transaksi]],"m")</f>
        <v>7</v>
      </c>
      <c r="E320" t="s">
        <v>2</v>
      </c>
      <c r="F320" t="s">
        <v>3</v>
      </c>
      <c r="G320" t="s">
        <v>56</v>
      </c>
      <c r="H320" t="s">
        <v>57</v>
      </c>
      <c r="I320" t="s">
        <v>10</v>
      </c>
      <c r="J320">
        <v>1</v>
      </c>
      <c r="K320" s="2">
        <v>21000000</v>
      </c>
      <c r="L320" t="str" cm="1">
        <f t="array" ref="L320">_xlfn.IFS(DataPenjualan[[#This Row],[Harga Satuan]]&lt;5000000,"Terjangkau",AND(DataPenjualan[[#This Row],[Harga Satuan]]&gt;=5000000,DataPenjualan[[#This Row],[Harga Satuan]]&lt;=15000000),"Menengah",DataPenjualan[[#This Row],[Harga Satuan]]&gt;15000000,"Premium")</f>
        <v>Premium</v>
      </c>
      <c r="M320">
        <v>10</v>
      </c>
      <c r="N320" t="s">
        <v>6</v>
      </c>
      <c r="O320" t="str" cm="1">
        <f t="array" ref="O320">_xlfn.IFS(LEFT(DataPenjualan[[#This Row],[Kode Status Pengiriman]],3)="DLV","Terkirim",LEFT(DataPenjualan[[#This Row],[Kode Status Pengiriman]],3)="SHP","Dikirim",LEFT(DataPenjualan[[#This Row],[Kode Status Pengiriman]],3)="RTN","Return",LEFT(DataPenjualan[[#This Row],[Kode Status Pengiriman]],3)="CNL","Dibatalkan")</f>
        <v>Terkirim</v>
      </c>
      <c r="P320" s="3">
        <f>DataPenjualan[[#This Row],[Jumlah Beli]]*DataPenjualan[[#This Row],[Harga Satuan]]</f>
        <v>21000000</v>
      </c>
      <c r="Q320" s="2">
        <f>(DataPenjualan[[#This Row],[Diskon Persen]]/100)*DataPenjualan[[#This Row],[Harga Satuan]]</f>
        <v>2100000</v>
      </c>
      <c r="R320" s="2">
        <f>DataPenjualan[[#This Row],[Pendapatan Kotor]]-DataPenjualan[[#This Row],[Nilai Diskon]]</f>
        <v>18900000</v>
      </c>
    </row>
    <row r="321" spans="1:18" x14ac:dyDescent="0.35">
      <c r="A321" t="s">
        <v>371</v>
      </c>
      <c r="B321" s="1">
        <v>45484.819444444445</v>
      </c>
      <c r="C321" t="str">
        <f>TEXT(DataPenjualan[[#This Row],[Tanggal Transaksi]],"mmmm")</f>
        <v>July</v>
      </c>
      <c r="D321" s="1" t="str">
        <f>TEXT(DataPenjualan[[#This Row],[Tanggal Transaksi]],"m")</f>
        <v>7</v>
      </c>
      <c r="E321" t="s">
        <v>8</v>
      </c>
      <c r="F321" t="s">
        <v>3</v>
      </c>
      <c r="G321" t="s">
        <v>60</v>
      </c>
      <c r="H321" t="s">
        <v>20</v>
      </c>
      <c r="I321" t="s">
        <v>5</v>
      </c>
      <c r="J321">
        <v>1</v>
      </c>
      <c r="K321" s="2">
        <v>18500000</v>
      </c>
      <c r="L321" t="str" cm="1">
        <f t="array" ref="L321">_xlfn.IFS(DataPenjualan[[#This Row],[Harga Satuan]]&lt;5000000,"Terjangkau",AND(DataPenjualan[[#This Row],[Harga Satuan]]&gt;=5000000,DataPenjualan[[#This Row],[Harga Satuan]]&lt;=15000000),"Menengah",DataPenjualan[[#This Row],[Harga Satuan]]&gt;15000000,"Premium")</f>
        <v>Premium</v>
      </c>
      <c r="M321">
        <v>10</v>
      </c>
      <c r="N321" t="s">
        <v>6</v>
      </c>
      <c r="O321" t="str" cm="1">
        <f t="array" ref="O321">_xlfn.IFS(LEFT(DataPenjualan[[#This Row],[Kode Status Pengiriman]],3)="DLV","Terkirim",LEFT(DataPenjualan[[#This Row],[Kode Status Pengiriman]],3)="SHP","Dikirim",LEFT(DataPenjualan[[#This Row],[Kode Status Pengiriman]],3)="RTN","Return",LEFT(DataPenjualan[[#This Row],[Kode Status Pengiriman]],3)="CNL","Dibatalkan")</f>
        <v>Terkirim</v>
      </c>
      <c r="P321" s="3">
        <f>DataPenjualan[[#This Row],[Jumlah Beli]]*DataPenjualan[[#This Row],[Harga Satuan]]</f>
        <v>18500000</v>
      </c>
      <c r="Q321" s="2">
        <f>(DataPenjualan[[#This Row],[Diskon Persen]]/100)*DataPenjualan[[#This Row],[Harga Satuan]]</f>
        <v>1850000</v>
      </c>
      <c r="R321" s="2">
        <f>DataPenjualan[[#This Row],[Pendapatan Kotor]]-DataPenjualan[[#This Row],[Nilai Diskon]]</f>
        <v>16650000</v>
      </c>
    </row>
    <row r="322" spans="1:18" x14ac:dyDescent="0.35">
      <c r="A322" t="s">
        <v>372</v>
      </c>
      <c r="B322" s="1">
        <v>45516.340277777781</v>
      </c>
      <c r="C322" t="str">
        <f>TEXT(DataPenjualan[[#This Row],[Tanggal Transaksi]],"mmmm")</f>
        <v>August</v>
      </c>
      <c r="D322" s="1" t="str">
        <f>TEXT(DataPenjualan[[#This Row],[Tanggal Transaksi]],"m")</f>
        <v>8</v>
      </c>
      <c r="E322" t="s">
        <v>12</v>
      </c>
      <c r="F322" t="s">
        <v>13</v>
      </c>
      <c r="G322" t="s">
        <v>63</v>
      </c>
      <c r="H322" t="s">
        <v>4</v>
      </c>
      <c r="I322" t="s">
        <v>15</v>
      </c>
      <c r="J322">
        <v>1</v>
      </c>
      <c r="K322" s="2">
        <v>5500000</v>
      </c>
      <c r="L322" t="str" cm="1">
        <f t="array" ref="L322">_xlfn.IFS(DataPenjualan[[#This Row],[Harga Satuan]]&lt;5000000,"Terjangkau",AND(DataPenjualan[[#This Row],[Harga Satuan]]&gt;=5000000,DataPenjualan[[#This Row],[Harga Satuan]]&lt;=15000000),"Menengah",DataPenjualan[[#This Row],[Harga Satuan]]&gt;15000000,"Premium")</f>
        <v>Menengah</v>
      </c>
      <c r="M322">
        <v>0</v>
      </c>
      <c r="N322" t="s">
        <v>6</v>
      </c>
      <c r="O322" t="str" cm="1">
        <f t="array" ref="O322">_xlfn.IFS(LEFT(DataPenjualan[[#This Row],[Kode Status Pengiriman]],3)="DLV","Terkirim",LEFT(DataPenjualan[[#This Row],[Kode Status Pengiriman]],3)="SHP","Dikirim",LEFT(DataPenjualan[[#This Row],[Kode Status Pengiriman]],3)="RTN","Return",LEFT(DataPenjualan[[#This Row],[Kode Status Pengiriman]],3)="CNL","Dibatalkan")</f>
        <v>Terkirim</v>
      </c>
      <c r="P322" s="3">
        <f>DataPenjualan[[#This Row],[Jumlah Beli]]*DataPenjualan[[#This Row],[Harga Satuan]]</f>
        <v>5500000</v>
      </c>
      <c r="Q322" s="2">
        <f>(DataPenjualan[[#This Row],[Diskon Persen]]/100)*DataPenjualan[[#This Row],[Harga Satuan]]</f>
        <v>0</v>
      </c>
      <c r="R322" s="2">
        <f>DataPenjualan[[#This Row],[Pendapatan Kotor]]-DataPenjualan[[#This Row],[Nilai Diskon]]</f>
        <v>5500000</v>
      </c>
    </row>
    <row r="323" spans="1:18" x14ac:dyDescent="0.35">
      <c r="A323" t="s">
        <v>373</v>
      </c>
      <c r="B323" s="1">
        <v>45517.444444444445</v>
      </c>
      <c r="C323" t="str">
        <f>TEXT(DataPenjualan[[#This Row],[Tanggal Transaksi]],"mmmm")</f>
        <v>August</v>
      </c>
      <c r="D323" s="1" t="str">
        <f>TEXT(DataPenjualan[[#This Row],[Tanggal Transaksi]],"m")</f>
        <v>8</v>
      </c>
      <c r="E323" t="s">
        <v>17</v>
      </c>
      <c r="F323" t="s">
        <v>18</v>
      </c>
      <c r="G323" t="s">
        <v>66</v>
      </c>
      <c r="H323" t="s">
        <v>9</v>
      </c>
      <c r="I323" t="s">
        <v>10</v>
      </c>
      <c r="J323">
        <v>1</v>
      </c>
      <c r="K323" s="2">
        <v>32000000</v>
      </c>
      <c r="L323" t="str" cm="1">
        <f t="array" ref="L323">_xlfn.IFS(DataPenjualan[[#This Row],[Harga Satuan]]&lt;5000000,"Terjangkau",AND(DataPenjualan[[#This Row],[Harga Satuan]]&gt;=5000000,DataPenjualan[[#This Row],[Harga Satuan]]&lt;=15000000),"Menengah",DataPenjualan[[#This Row],[Harga Satuan]]&gt;15000000,"Premium")</f>
        <v>Premium</v>
      </c>
      <c r="M323">
        <v>15</v>
      </c>
      <c r="N323" t="s">
        <v>21</v>
      </c>
      <c r="O323" t="str" cm="1">
        <f t="array" ref="O323">_xlfn.IFS(LEFT(DataPenjualan[[#This Row],[Kode Status Pengiriman]],3)="DLV","Terkirim",LEFT(DataPenjualan[[#This Row],[Kode Status Pengiriman]],3)="SHP","Dikirim",LEFT(DataPenjualan[[#This Row],[Kode Status Pengiriman]],3)="RTN","Return",LEFT(DataPenjualan[[#This Row],[Kode Status Pengiriman]],3)="CNL","Dibatalkan")</f>
        <v>Dikirim</v>
      </c>
      <c r="P323" s="3">
        <f>DataPenjualan[[#This Row],[Jumlah Beli]]*DataPenjualan[[#This Row],[Harga Satuan]]</f>
        <v>32000000</v>
      </c>
      <c r="Q323" s="2">
        <f>(DataPenjualan[[#This Row],[Diskon Persen]]/100)*DataPenjualan[[#This Row],[Harga Satuan]]</f>
        <v>4800000</v>
      </c>
      <c r="R323" s="2">
        <f>DataPenjualan[[#This Row],[Pendapatan Kotor]]-DataPenjualan[[#This Row],[Nilai Diskon]]</f>
        <v>27200000</v>
      </c>
    </row>
    <row r="324" spans="1:18" x14ac:dyDescent="0.35">
      <c r="A324" t="s">
        <v>374</v>
      </c>
      <c r="B324" s="1">
        <v>45518.559027777781</v>
      </c>
      <c r="C324" t="str">
        <f>TEXT(DataPenjualan[[#This Row],[Tanggal Transaksi]],"mmmm")</f>
        <v>August</v>
      </c>
      <c r="D324" s="1" t="str">
        <f>TEXT(DataPenjualan[[#This Row],[Tanggal Transaksi]],"m")</f>
        <v>8</v>
      </c>
      <c r="E324" t="s">
        <v>23</v>
      </c>
      <c r="F324" t="s">
        <v>24</v>
      </c>
      <c r="G324" t="s">
        <v>69</v>
      </c>
      <c r="H324" t="s">
        <v>4</v>
      </c>
      <c r="I324" t="s">
        <v>5</v>
      </c>
      <c r="J324">
        <v>1</v>
      </c>
      <c r="K324" s="2">
        <v>7500000</v>
      </c>
      <c r="L324" t="str" cm="1">
        <f t="array" ref="L324">_xlfn.IFS(DataPenjualan[[#This Row],[Harga Satuan]]&lt;5000000,"Terjangkau",AND(DataPenjualan[[#This Row],[Harga Satuan]]&gt;=5000000,DataPenjualan[[#This Row],[Harga Satuan]]&lt;=15000000),"Menengah",DataPenjualan[[#This Row],[Harga Satuan]]&gt;15000000,"Premium")</f>
        <v>Menengah</v>
      </c>
      <c r="M324">
        <v>5</v>
      </c>
      <c r="N324" t="s">
        <v>6</v>
      </c>
      <c r="O324" t="str" cm="1">
        <f t="array" ref="O324">_xlfn.IFS(LEFT(DataPenjualan[[#This Row],[Kode Status Pengiriman]],3)="DLV","Terkirim",LEFT(DataPenjualan[[#This Row],[Kode Status Pengiriman]],3)="SHP","Dikirim",LEFT(DataPenjualan[[#This Row],[Kode Status Pengiriman]],3)="RTN","Return",LEFT(DataPenjualan[[#This Row],[Kode Status Pengiriman]],3)="CNL","Dibatalkan")</f>
        <v>Terkirim</v>
      </c>
      <c r="P324" s="3">
        <f>DataPenjualan[[#This Row],[Jumlah Beli]]*DataPenjualan[[#This Row],[Harga Satuan]]</f>
        <v>7500000</v>
      </c>
      <c r="Q324" s="2">
        <f>(DataPenjualan[[#This Row],[Diskon Persen]]/100)*DataPenjualan[[#This Row],[Harga Satuan]]</f>
        <v>375000</v>
      </c>
      <c r="R324" s="2">
        <f>DataPenjualan[[#This Row],[Pendapatan Kotor]]-DataPenjualan[[#This Row],[Nilai Diskon]]</f>
        <v>7125000</v>
      </c>
    </row>
    <row r="325" spans="1:18" x14ac:dyDescent="0.35">
      <c r="A325" t="s">
        <v>375</v>
      </c>
      <c r="B325" s="1">
        <v>45519.673611111109</v>
      </c>
      <c r="C325" t="str">
        <f>TEXT(DataPenjualan[[#This Row],[Tanggal Transaksi]],"mmmm")</f>
        <v>August</v>
      </c>
      <c r="D325" s="1" t="str">
        <f>TEXT(DataPenjualan[[#This Row],[Tanggal Transaksi]],"m")</f>
        <v>8</v>
      </c>
      <c r="E325" t="s">
        <v>27</v>
      </c>
      <c r="F325" t="s">
        <v>18</v>
      </c>
      <c r="G325" t="s">
        <v>752</v>
      </c>
      <c r="H325" t="s">
        <v>9</v>
      </c>
      <c r="I325" t="s">
        <v>15</v>
      </c>
      <c r="J325">
        <v>1</v>
      </c>
      <c r="K325" s="2">
        <v>23000000</v>
      </c>
      <c r="L325" t="str" cm="1">
        <f t="array" ref="L325">_xlfn.IFS(DataPenjualan[[#This Row],[Harga Satuan]]&lt;5000000,"Terjangkau",AND(DataPenjualan[[#This Row],[Harga Satuan]]&gt;=5000000,DataPenjualan[[#This Row],[Harga Satuan]]&lt;=15000000),"Menengah",DataPenjualan[[#This Row],[Harga Satuan]]&gt;15000000,"Premium")</f>
        <v>Premium</v>
      </c>
      <c r="M325">
        <v>0</v>
      </c>
      <c r="N325" t="s">
        <v>6</v>
      </c>
      <c r="O325" t="str" cm="1">
        <f t="array" ref="O325">_xlfn.IFS(LEFT(DataPenjualan[[#This Row],[Kode Status Pengiriman]],3)="DLV","Terkirim",LEFT(DataPenjualan[[#This Row],[Kode Status Pengiriman]],3)="SHP","Dikirim",LEFT(DataPenjualan[[#This Row],[Kode Status Pengiriman]],3)="RTN","Return",LEFT(DataPenjualan[[#This Row],[Kode Status Pengiriman]],3)="CNL","Dibatalkan")</f>
        <v>Terkirim</v>
      </c>
      <c r="P325" s="3">
        <f>DataPenjualan[[#This Row],[Jumlah Beli]]*DataPenjualan[[#This Row],[Harga Satuan]]</f>
        <v>23000000</v>
      </c>
      <c r="Q325" s="2">
        <f>(DataPenjualan[[#This Row],[Diskon Persen]]/100)*DataPenjualan[[#This Row],[Harga Satuan]]</f>
        <v>0</v>
      </c>
      <c r="R325" s="2">
        <f>DataPenjualan[[#This Row],[Pendapatan Kotor]]-DataPenjualan[[#This Row],[Nilai Diskon]]</f>
        <v>23000000</v>
      </c>
    </row>
    <row r="326" spans="1:18" x14ac:dyDescent="0.35">
      <c r="A326" t="s">
        <v>376</v>
      </c>
      <c r="B326" s="1">
        <v>45520.75</v>
      </c>
      <c r="C326" t="str">
        <f>TEXT(DataPenjualan[[#This Row],[Tanggal Transaksi]],"mmmm")</f>
        <v>August</v>
      </c>
      <c r="D326" s="1" t="str">
        <f>TEXT(DataPenjualan[[#This Row],[Tanggal Transaksi]],"m")</f>
        <v>8</v>
      </c>
      <c r="E326" t="s">
        <v>30</v>
      </c>
      <c r="F326" t="s">
        <v>13</v>
      </c>
      <c r="G326" t="s">
        <v>28</v>
      </c>
      <c r="H326" t="s">
        <v>4</v>
      </c>
      <c r="I326" t="s">
        <v>10</v>
      </c>
      <c r="J326">
        <v>1</v>
      </c>
      <c r="K326" s="2">
        <v>2500000</v>
      </c>
      <c r="L326" t="str" cm="1">
        <f t="array" ref="L326">_xlfn.IFS(DataPenjualan[[#This Row],[Harga Satuan]]&lt;5000000,"Terjangkau",AND(DataPenjualan[[#This Row],[Harga Satuan]]&gt;=5000000,DataPenjualan[[#This Row],[Harga Satuan]]&lt;=15000000),"Menengah",DataPenjualan[[#This Row],[Harga Satuan]]&gt;15000000,"Premium")</f>
        <v>Terjangkau</v>
      </c>
      <c r="M326">
        <v>5</v>
      </c>
      <c r="N326" t="s">
        <v>6</v>
      </c>
      <c r="O326" t="str" cm="1">
        <f t="array" ref="O326">_xlfn.IFS(LEFT(DataPenjualan[[#This Row],[Kode Status Pengiriman]],3)="DLV","Terkirim",LEFT(DataPenjualan[[#This Row],[Kode Status Pengiriman]],3)="SHP","Dikirim",LEFT(DataPenjualan[[#This Row],[Kode Status Pengiriman]],3)="RTN","Return",LEFT(DataPenjualan[[#This Row],[Kode Status Pengiriman]],3)="CNL","Dibatalkan")</f>
        <v>Terkirim</v>
      </c>
      <c r="P326" s="3">
        <f>DataPenjualan[[#This Row],[Jumlah Beli]]*DataPenjualan[[#This Row],[Harga Satuan]]</f>
        <v>2500000</v>
      </c>
      <c r="Q326" s="2">
        <f>(DataPenjualan[[#This Row],[Diskon Persen]]/100)*DataPenjualan[[#This Row],[Harga Satuan]]</f>
        <v>125000</v>
      </c>
      <c r="R326" s="2">
        <f>DataPenjualan[[#This Row],[Pendapatan Kotor]]-DataPenjualan[[#This Row],[Nilai Diskon]]</f>
        <v>2375000</v>
      </c>
    </row>
    <row r="327" spans="1:18" x14ac:dyDescent="0.35">
      <c r="A327" t="s">
        <v>377</v>
      </c>
      <c r="B327" s="1">
        <v>45552.399305555555</v>
      </c>
      <c r="C327" t="str">
        <f>TEXT(DataPenjualan[[#This Row],[Tanggal Transaksi]],"mmmm")</f>
        <v>September</v>
      </c>
      <c r="D327" s="1" t="str">
        <f>TEXT(DataPenjualan[[#This Row],[Tanggal Transaksi]],"m")</f>
        <v>9</v>
      </c>
      <c r="E327" t="s">
        <v>33</v>
      </c>
      <c r="F327" t="s">
        <v>34</v>
      </c>
      <c r="G327" t="s">
        <v>14</v>
      </c>
      <c r="H327" t="s">
        <v>4</v>
      </c>
      <c r="I327" t="s">
        <v>5</v>
      </c>
      <c r="J327">
        <v>1</v>
      </c>
      <c r="K327" s="2">
        <v>28000000</v>
      </c>
      <c r="L327" t="str" cm="1">
        <f t="array" ref="L327">_xlfn.IFS(DataPenjualan[[#This Row],[Harga Satuan]]&lt;5000000,"Terjangkau",AND(DataPenjualan[[#This Row],[Harga Satuan]]&gt;=5000000,DataPenjualan[[#This Row],[Harga Satuan]]&lt;=15000000),"Menengah",DataPenjualan[[#This Row],[Harga Satuan]]&gt;15000000,"Premium")</f>
        <v>Premium</v>
      </c>
      <c r="M327">
        <v>15</v>
      </c>
      <c r="N327" t="s">
        <v>21</v>
      </c>
      <c r="O327" t="str" cm="1">
        <f t="array" ref="O327">_xlfn.IFS(LEFT(DataPenjualan[[#This Row],[Kode Status Pengiriman]],3)="DLV","Terkirim",LEFT(DataPenjualan[[#This Row],[Kode Status Pengiriman]],3)="SHP","Dikirim",LEFT(DataPenjualan[[#This Row],[Kode Status Pengiriman]],3)="RTN","Return",LEFT(DataPenjualan[[#This Row],[Kode Status Pengiriman]],3)="CNL","Dibatalkan")</f>
        <v>Dikirim</v>
      </c>
      <c r="P327" s="3">
        <f>DataPenjualan[[#This Row],[Jumlah Beli]]*DataPenjualan[[#This Row],[Harga Satuan]]</f>
        <v>28000000</v>
      </c>
      <c r="Q327" s="2">
        <f>(DataPenjualan[[#This Row],[Diskon Persen]]/100)*DataPenjualan[[#This Row],[Harga Satuan]]</f>
        <v>4200000</v>
      </c>
      <c r="R327" s="2">
        <f>DataPenjualan[[#This Row],[Pendapatan Kotor]]-DataPenjualan[[#This Row],[Nilai Diskon]]</f>
        <v>23800000</v>
      </c>
    </row>
    <row r="328" spans="1:18" x14ac:dyDescent="0.35">
      <c r="A328" t="s">
        <v>378</v>
      </c>
      <c r="B328" s="1">
        <v>45553.503472222219</v>
      </c>
      <c r="C328" t="str">
        <f>TEXT(DataPenjualan[[#This Row],[Tanggal Transaksi]],"mmmm")</f>
        <v>September</v>
      </c>
      <c r="D328" s="1" t="str">
        <f>TEXT(DataPenjualan[[#This Row],[Tanggal Transaksi]],"m")</f>
        <v>9</v>
      </c>
      <c r="E328" t="s">
        <v>37</v>
      </c>
      <c r="F328" t="s">
        <v>24</v>
      </c>
      <c r="G328" t="s">
        <v>19</v>
      </c>
      <c r="H328" t="s">
        <v>20</v>
      </c>
      <c r="I328" t="s">
        <v>15</v>
      </c>
      <c r="J328">
        <v>1</v>
      </c>
      <c r="K328" s="2">
        <v>1800000</v>
      </c>
      <c r="L328" t="str" cm="1">
        <f t="array" ref="L328">_xlfn.IFS(DataPenjualan[[#This Row],[Harga Satuan]]&lt;5000000,"Terjangkau",AND(DataPenjualan[[#This Row],[Harga Satuan]]&gt;=5000000,DataPenjualan[[#This Row],[Harga Satuan]]&lt;=15000000),"Menengah",DataPenjualan[[#This Row],[Harga Satuan]]&gt;15000000,"Premium")</f>
        <v>Terjangkau</v>
      </c>
      <c r="M328">
        <v>0</v>
      </c>
      <c r="N328" t="s">
        <v>6</v>
      </c>
      <c r="O328" t="str" cm="1">
        <f t="array" ref="O328">_xlfn.IFS(LEFT(DataPenjualan[[#This Row],[Kode Status Pengiriman]],3)="DLV","Terkirim",LEFT(DataPenjualan[[#This Row],[Kode Status Pengiriman]],3)="SHP","Dikirim",LEFT(DataPenjualan[[#This Row],[Kode Status Pengiriman]],3)="RTN","Return",LEFT(DataPenjualan[[#This Row],[Kode Status Pengiriman]],3)="CNL","Dibatalkan")</f>
        <v>Terkirim</v>
      </c>
      <c r="P328" s="3">
        <f>DataPenjualan[[#This Row],[Jumlah Beli]]*DataPenjualan[[#This Row],[Harga Satuan]]</f>
        <v>1800000</v>
      </c>
      <c r="Q328" s="2">
        <f>(DataPenjualan[[#This Row],[Diskon Persen]]/100)*DataPenjualan[[#This Row],[Harga Satuan]]</f>
        <v>0</v>
      </c>
      <c r="R328" s="2">
        <f>DataPenjualan[[#This Row],[Pendapatan Kotor]]-DataPenjualan[[#This Row],[Nilai Diskon]]</f>
        <v>1800000</v>
      </c>
    </row>
    <row r="329" spans="1:18" x14ac:dyDescent="0.35">
      <c r="A329" t="s">
        <v>379</v>
      </c>
      <c r="B329" s="1">
        <v>45554.618055555555</v>
      </c>
      <c r="C329" t="str">
        <f>TEXT(DataPenjualan[[#This Row],[Tanggal Transaksi]],"mmmm")</f>
        <v>September</v>
      </c>
      <c r="D329" s="1" t="str">
        <f>TEXT(DataPenjualan[[#This Row],[Tanggal Transaksi]],"m")</f>
        <v>9</v>
      </c>
      <c r="E329" t="s">
        <v>41</v>
      </c>
      <c r="F329" t="s">
        <v>3</v>
      </c>
      <c r="G329" t="s">
        <v>753</v>
      </c>
      <c r="H329" t="s">
        <v>25</v>
      </c>
      <c r="I329" t="s">
        <v>10</v>
      </c>
      <c r="J329">
        <v>1</v>
      </c>
      <c r="K329" s="2">
        <v>15000000</v>
      </c>
      <c r="L329" t="str" cm="1">
        <f t="array" ref="L329">_xlfn.IFS(DataPenjualan[[#This Row],[Harga Satuan]]&lt;5000000,"Terjangkau",AND(DataPenjualan[[#This Row],[Harga Satuan]]&gt;=5000000,DataPenjualan[[#This Row],[Harga Satuan]]&lt;=15000000),"Menengah",DataPenjualan[[#This Row],[Harga Satuan]]&gt;15000000,"Premium")</f>
        <v>Menengah</v>
      </c>
      <c r="M329">
        <v>10</v>
      </c>
      <c r="N329" t="s">
        <v>6</v>
      </c>
      <c r="O329" t="str" cm="1">
        <f t="array" ref="O329">_xlfn.IFS(LEFT(DataPenjualan[[#This Row],[Kode Status Pengiriman]],3)="DLV","Terkirim",LEFT(DataPenjualan[[#This Row],[Kode Status Pengiriman]],3)="SHP","Dikirim",LEFT(DataPenjualan[[#This Row],[Kode Status Pengiriman]],3)="RTN","Return",LEFT(DataPenjualan[[#This Row],[Kode Status Pengiriman]],3)="CNL","Dibatalkan")</f>
        <v>Terkirim</v>
      </c>
      <c r="P329" s="3">
        <f>DataPenjualan[[#This Row],[Jumlah Beli]]*DataPenjualan[[#This Row],[Harga Satuan]]</f>
        <v>15000000</v>
      </c>
      <c r="Q329" s="2">
        <f>(DataPenjualan[[#This Row],[Diskon Persen]]/100)*DataPenjualan[[#This Row],[Harga Satuan]]</f>
        <v>1500000</v>
      </c>
      <c r="R329" s="2">
        <f>DataPenjualan[[#This Row],[Pendapatan Kotor]]-DataPenjualan[[#This Row],[Nilai Diskon]]</f>
        <v>13500000</v>
      </c>
    </row>
    <row r="330" spans="1:18" x14ac:dyDescent="0.35">
      <c r="A330" t="s">
        <v>380</v>
      </c>
      <c r="B330" s="1">
        <v>45555.732638888891</v>
      </c>
      <c r="C330" t="str">
        <f>TEXT(DataPenjualan[[#This Row],[Tanggal Transaksi]],"mmmm")</f>
        <v>September</v>
      </c>
      <c r="D330" s="1" t="str">
        <f>TEXT(DataPenjualan[[#This Row],[Tanggal Transaksi]],"m")</f>
        <v>9</v>
      </c>
      <c r="E330" t="s">
        <v>45</v>
      </c>
      <c r="F330" t="s">
        <v>13</v>
      </c>
      <c r="G330" t="s">
        <v>31</v>
      </c>
      <c r="H330" t="s">
        <v>9</v>
      </c>
      <c r="I330" t="s">
        <v>5</v>
      </c>
      <c r="J330">
        <v>1</v>
      </c>
      <c r="K330" s="2">
        <v>4000000</v>
      </c>
      <c r="L330" t="str" cm="1">
        <f t="array" ref="L330">_xlfn.IFS(DataPenjualan[[#This Row],[Harga Satuan]]&lt;5000000,"Terjangkau",AND(DataPenjualan[[#This Row],[Harga Satuan]]&gt;=5000000,DataPenjualan[[#This Row],[Harga Satuan]]&lt;=15000000),"Menengah",DataPenjualan[[#This Row],[Harga Satuan]]&gt;15000000,"Premium")</f>
        <v>Terjangkau</v>
      </c>
      <c r="M330">
        <v>5</v>
      </c>
      <c r="N330" t="s">
        <v>6</v>
      </c>
      <c r="O330" t="str" cm="1">
        <f t="array" ref="O330">_xlfn.IFS(LEFT(DataPenjualan[[#This Row],[Kode Status Pengiriman]],3)="DLV","Terkirim",LEFT(DataPenjualan[[#This Row],[Kode Status Pengiriman]],3)="SHP","Dikirim",LEFT(DataPenjualan[[#This Row],[Kode Status Pengiriman]],3)="RTN","Return",LEFT(DataPenjualan[[#This Row],[Kode Status Pengiriman]],3)="CNL","Dibatalkan")</f>
        <v>Terkirim</v>
      </c>
      <c r="P330" s="3">
        <f>DataPenjualan[[#This Row],[Jumlah Beli]]*DataPenjualan[[#This Row],[Harga Satuan]]</f>
        <v>4000000</v>
      </c>
      <c r="Q330" s="2">
        <f>(DataPenjualan[[#This Row],[Diskon Persen]]/100)*DataPenjualan[[#This Row],[Harga Satuan]]</f>
        <v>200000</v>
      </c>
      <c r="R330" s="2">
        <f>DataPenjualan[[#This Row],[Pendapatan Kotor]]-DataPenjualan[[#This Row],[Nilai Diskon]]</f>
        <v>3800000</v>
      </c>
    </row>
    <row r="331" spans="1:18" x14ac:dyDescent="0.35">
      <c r="A331" t="s">
        <v>381</v>
      </c>
      <c r="B331" s="1">
        <v>45556.805555555555</v>
      </c>
      <c r="C331" t="str">
        <f>TEXT(DataPenjualan[[#This Row],[Tanggal Transaksi]],"mmmm")</f>
        <v>September</v>
      </c>
      <c r="D331" s="1" t="str">
        <f>TEXT(DataPenjualan[[#This Row],[Tanggal Transaksi]],"m")</f>
        <v>9</v>
      </c>
      <c r="E331" t="s">
        <v>48</v>
      </c>
      <c r="F331" t="s">
        <v>18</v>
      </c>
      <c r="G331" t="s">
        <v>35</v>
      </c>
      <c r="H331" t="s">
        <v>20</v>
      </c>
      <c r="I331" t="s">
        <v>15</v>
      </c>
      <c r="J331">
        <v>1</v>
      </c>
      <c r="K331" s="2">
        <v>29500000</v>
      </c>
      <c r="L331" t="str" cm="1">
        <f t="array" ref="L331">_xlfn.IFS(DataPenjualan[[#This Row],[Harga Satuan]]&lt;5000000,"Terjangkau",AND(DataPenjualan[[#This Row],[Harga Satuan]]&gt;=5000000,DataPenjualan[[#This Row],[Harga Satuan]]&lt;=15000000),"Menengah",DataPenjualan[[#This Row],[Harga Satuan]]&gt;15000000,"Premium")</f>
        <v>Premium</v>
      </c>
      <c r="M331">
        <v>0</v>
      </c>
      <c r="N331" t="s">
        <v>6</v>
      </c>
      <c r="O331" t="str" cm="1">
        <f t="array" ref="O331">_xlfn.IFS(LEFT(DataPenjualan[[#This Row],[Kode Status Pengiriman]],3)="DLV","Terkirim",LEFT(DataPenjualan[[#This Row],[Kode Status Pengiriman]],3)="SHP","Dikirim",LEFT(DataPenjualan[[#This Row],[Kode Status Pengiriman]],3)="RTN","Return",LEFT(DataPenjualan[[#This Row],[Kode Status Pengiriman]],3)="CNL","Dibatalkan")</f>
        <v>Terkirim</v>
      </c>
      <c r="P331" s="3">
        <f>DataPenjualan[[#This Row],[Jumlah Beli]]*DataPenjualan[[#This Row],[Harga Satuan]]</f>
        <v>29500000</v>
      </c>
      <c r="Q331" s="2">
        <f>(DataPenjualan[[#This Row],[Diskon Persen]]/100)*DataPenjualan[[#This Row],[Harga Satuan]]</f>
        <v>0</v>
      </c>
      <c r="R331" s="2">
        <f>DataPenjualan[[#This Row],[Pendapatan Kotor]]-DataPenjualan[[#This Row],[Nilai Diskon]]</f>
        <v>29500000</v>
      </c>
    </row>
    <row r="332" spans="1:18" x14ac:dyDescent="0.35">
      <c r="A332" t="s">
        <v>382</v>
      </c>
      <c r="B332" s="1">
        <v>45587.371527777781</v>
      </c>
      <c r="C332" t="str">
        <f>TEXT(DataPenjualan[[#This Row],[Tanggal Transaksi]],"mmmm")</f>
        <v>October</v>
      </c>
      <c r="D332" s="1" t="str">
        <f>TEXT(DataPenjualan[[#This Row],[Tanggal Transaksi]],"m")</f>
        <v>10</v>
      </c>
      <c r="E332" t="s">
        <v>51</v>
      </c>
      <c r="F332" t="s">
        <v>24</v>
      </c>
      <c r="G332" t="s">
        <v>38</v>
      </c>
      <c r="H332" t="s">
        <v>4</v>
      </c>
      <c r="I332" t="s">
        <v>10</v>
      </c>
      <c r="J332">
        <v>1</v>
      </c>
      <c r="K332" s="2">
        <v>500000</v>
      </c>
      <c r="L332" t="str" cm="1">
        <f t="array" ref="L332">_xlfn.IFS(DataPenjualan[[#This Row],[Harga Satuan]]&lt;5000000,"Terjangkau",AND(DataPenjualan[[#This Row],[Harga Satuan]]&gt;=5000000,DataPenjualan[[#This Row],[Harga Satuan]]&lt;=15000000),"Menengah",DataPenjualan[[#This Row],[Harga Satuan]]&gt;15000000,"Premium")</f>
        <v>Terjangkau</v>
      </c>
      <c r="M332">
        <v>5</v>
      </c>
      <c r="N332" t="s">
        <v>39</v>
      </c>
      <c r="O332" t="str" cm="1">
        <f t="array" ref="O332">_xlfn.IFS(LEFT(DataPenjualan[[#This Row],[Kode Status Pengiriman]],3)="DLV","Terkirim",LEFT(DataPenjualan[[#This Row],[Kode Status Pengiriman]],3)="SHP","Dikirim",LEFT(DataPenjualan[[#This Row],[Kode Status Pengiriman]],3)="RTN","Return",LEFT(DataPenjualan[[#This Row],[Kode Status Pengiriman]],3)="CNL","Dibatalkan")</f>
        <v>Return</v>
      </c>
      <c r="P332" s="3">
        <f>DataPenjualan[[#This Row],[Jumlah Beli]]*DataPenjualan[[#This Row],[Harga Satuan]]</f>
        <v>500000</v>
      </c>
      <c r="Q332" s="2">
        <f>(DataPenjualan[[#This Row],[Diskon Persen]]/100)*DataPenjualan[[#This Row],[Harga Satuan]]</f>
        <v>25000</v>
      </c>
      <c r="R332" s="2">
        <f>DataPenjualan[[#This Row],[Pendapatan Kotor]]-DataPenjualan[[#This Row],[Nilai Diskon]]</f>
        <v>475000</v>
      </c>
    </row>
    <row r="333" spans="1:18" x14ac:dyDescent="0.35">
      <c r="A333" t="s">
        <v>383</v>
      </c>
      <c r="B333" s="1">
        <v>45588.475694444445</v>
      </c>
      <c r="C333" t="str">
        <f>TEXT(DataPenjualan[[#This Row],[Tanggal Transaksi]],"mmmm")</f>
        <v>October</v>
      </c>
      <c r="D333" s="1" t="str">
        <f>TEXT(DataPenjualan[[#This Row],[Tanggal Transaksi]],"m")</f>
        <v>10</v>
      </c>
      <c r="E333" t="s">
        <v>53</v>
      </c>
      <c r="F333" t="s">
        <v>34</v>
      </c>
      <c r="G333" t="s">
        <v>42</v>
      </c>
      <c r="H333" t="s">
        <v>43</v>
      </c>
      <c r="I333" t="s">
        <v>5</v>
      </c>
      <c r="J333">
        <v>1</v>
      </c>
      <c r="K333" s="2">
        <v>9500000</v>
      </c>
      <c r="L333" t="str" cm="1">
        <f t="array" ref="L333">_xlfn.IFS(DataPenjualan[[#This Row],[Harga Satuan]]&lt;5000000,"Terjangkau",AND(DataPenjualan[[#This Row],[Harga Satuan]]&gt;=5000000,DataPenjualan[[#This Row],[Harga Satuan]]&lt;=15000000),"Menengah",DataPenjualan[[#This Row],[Harga Satuan]]&gt;15000000,"Premium")</f>
        <v>Menengah</v>
      </c>
      <c r="M333">
        <v>10</v>
      </c>
      <c r="N333" t="s">
        <v>6</v>
      </c>
      <c r="O333" t="str" cm="1">
        <f t="array" ref="O333">_xlfn.IFS(LEFT(DataPenjualan[[#This Row],[Kode Status Pengiriman]],3)="DLV","Terkirim",LEFT(DataPenjualan[[#This Row],[Kode Status Pengiriman]],3)="SHP","Dikirim",LEFT(DataPenjualan[[#This Row],[Kode Status Pengiriman]],3)="RTN","Return",LEFT(DataPenjualan[[#This Row],[Kode Status Pengiriman]],3)="CNL","Dibatalkan")</f>
        <v>Terkirim</v>
      </c>
      <c r="P333" s="3">
        <f>DataPenjualan[[#This Row],[Jumlah Beli]]*DataPenjualan[[#This Row],[Harga Satuan]]</f>
        <v>9500000</v>
      </c>
      <c r="Q333" s="2">
        <f>(DataPenjualan[[#This Row],[Diskon Persen]]/100)*DataPenjualan[[#This Row],[Harga Satuan]]</f>
        <v>950000</v>
      </c>
      <c r="R333" s="2">
        <f>DataPenjualan[[#This Row],[Pendapatan Kotor]]-DataPenjualan[[#This Row],[Nilai Diskon]]</f>
        <v>8550000</v>
      </c>
    </row>
    <row r="334" spans="1:18" x14ac:dyDescent="0.35">
      <c r="A334" t="s">
        <v>384</v>
      </c>
      <c r="B334" s="1">
        <v>45589.59375</v>
      </c>
      <c r="C334" t="str">
        <f>TEXT(DataPenjualan[[#This Row],[Tanggal Transaksi]],"mmmm")</f>
        <v>October</v>
      </c>
      <c r="D334" s="1" t="str">
        <f>TEXT(DataPenjualan[[#This Row],[Tanggal Transaksi]],"m")</f>
        <v>10</v>
      </c>
      <c r="E334" t="s">
        <v>55</v>
      </c>
      <c r="F334" t="s">
        <v>3</v>
      </c>
      <c r="G334" t="s">
        <v>46</v>
      </c>
      <c r="H334" t="s">
        <v>4</v>
      </c>
      <c r="I334" t="s">
        <v>15</v>
      </c>
      <c r="J334">
        <v>1</v>
      </c>
      <c r="K334" s="2">
        <v>12000000</v>
      </c>
      <c r="L334" t="str" cm="1">
        <f t="array" ref="L334">_xlfn.IFS(DataPenjualan[[#This Row],[Harga Satuan]]&lt;5000000,"Terjangkau",AND(DataPenjualan[[#This Row],[Harga Satuan]]&gt;=5000000,DataPenjualan[[#This Row],[Harga Satuan]]&lt;=15000000),"Menengah",DataPenjualan[[#This Row],[Harga Satuan]]&gt;15000000,"Premium")</f>
        <v>Menengah</v>
      </c>
      <c r="M334">
        <v>0</v>
      </c>
      <c r="N334" t="s">
        <v>6</v>
      </c>
      <c r="O334" t="str" cm="1">
        <f t="array" ref="O334">_xlfn.IFS(LEFT(DataPenjualan[[#This Row],[Kode Status Pengiriman]],3)="DLV","Terkirim",LEFT(DataPenjualan[[#This Row],[Kode Status Pengiriman]],3)="SHP","Dikirim",LEFT(DataPenjualan[[#This Row],[Kode Status Pengiriman]],3)="RTN","Return",LEFT(DataPenjualan[[#This Row],[Kode Status Pengiriman]],3)="CNL","Dibatalkan")</f>
        <v>Terkirim</v>
      </c>
      <c r="P334" s="3">
        <f>DataPenjualan[[#This Row],[Jumlah Beli]]*DataPenjualan[[#This Row],[Harga Satuan]]</f>
        <v>12000000</v>
      </c>
      <c r="Q334" s="2">
        <f>(DataPenjualan[[#This Row],[Diskon Persen]]/100)*DataPenjualan[[#This Row],[Harga Satuan]]</f>
        <v>0</v>
      </c>
      <c r="R334" s="2">
        <f>DataPenjualan[[#This Row],[Pendapatan Kotor]]-DataPenjualan[[#This Row],[Nilai Diskon]]</f>
        <v>12000000</v>
      </c>
    </row>
    <row r="335" spans="1:18" x14ac:dyDescent="0.35">
      <c r="A335" t="s">
        <v>385</v>
      </c>
      <c r="B335" s="1">
        <v>45590.701388888891</v>
      </c>
      <c r="C335" t="str">
        <f>TEXT(DataPenjualan[[#This Row],[Tanggal Transaksi]],"mmmm")</f>
        <v>October</v>
      </c>
      <c r="D335" s="1" t="str">
        <f>TEXT(DataPenjualan[[#This Row],[Tanggal Transaksi]],"m")</f>
        <v>10</v>
      </c>
      <c r="E335" t="s">
        <v>59</v>
      </c>
      <c r="F335" t="s">
        <v>18</v>
      </c>
      <c r="G335" t="s">
        <v>56</v>
      </c>
      <c r="H335" t="s">
        <v>57</v>
      </c>
      <c r="I335" t="s">
        <v>10</v>
      </c>
      <c r="J335">
        <v>1</v>
      </c>
      <c r="K335" s="2">
        <v>35000000</v>
      </c>
      <c r="L335" t="str" cm="1">
        <f t="array" ref="L335">_xlfn.IFS(DataPenjualan[[#This Row],[Harga Satuan]]&lt;5000000,"Terjangkau",AND(DataPenjualan[[#This Row],[Harga Satuan]]&gt;=5000000,DataPenjualan[[#This Row],[Harga Satuan]]&lt;=15000000),"Menengah",DataPenjualan[[#This Row],[Harga Satuan]]&gt;15000000,"Premium")</f>
        <v>Premium</v>
      </c>
      <c r="M335">
        <v>15</v>
      </c>
      <c r="N335" t="s">
        <v>21</v>
      </c>
      <c r="O335" t="str" cm="1">
        <f t="array" ref="O335">_xlfn.IFS(LEFT(DataPenjualan[[#This Row],[Kode Status Pengiriman]],3)="DLV","Terkirim",LEFT(DataPenjualan[[#This Row],[Kode Status Pengiriman]],3)="SHP","Dikirim",LEFT(DataPenjualan[[#This Row],[Kode Status Pengiriman]],3)="RTN","Return",LEFT(DataPenjualan[[#This Row],[Kode Status Pengiriman]],3)="CNL","Dibatalkan")</f>
        <v>Dikirim</v>
      </c>
      <c r="P335" s="3">
        <f>DataPenjualan[[#This Row],[Jumlah Beli]]*DataPenjualan[[#This Row],[Harga Satuan]]</f>
        <v>35000000</v>
      </c>
      <c r="Q335" s="2">
        <f>(DataPenjualan[[#This Row],[Diskon Persen]]/100)*DataPenjualan[[#This Row],[Harga Satuan]]</f>
        <v>5250000</v>
      </c>
      <c r="R335" s="2">
        <f>DataPenjualan[[#This Row],[Pendapatan Kotor]]-DataPenjualan[[#This Row],[Nilai Diskon]]</f>
        <v>29750000</v>
      </c>
    </row>
    <row r="336" spans="1:18" x14ac:dyDescent="0.35">
      <c r="A336" t="s">
        <v>386</v>
      </c>
      <c r="B336" s="1">
        <v>45591.774305555555</v>
      </c>
      <c r="C336" t="str">
        <f>TEXT(DataPenjualan[[#This Row],[Tanggal Transaksi]],"mmmm")</f>
        <v>October</v>
      </c>
      <c r="D336" s="1" t="str">
        <f>TEXT(DataPenjualan[[#This Row],[Tanggal Transaksi]],"m")</f>
        <v>10</v>
      </c>
      <c r="E336" t="s">
        <v>62</v>
      </c>
      <c r="F336" t="s">
        <v>13</v>
      </c>
      <c r="G336" t="s">
        <v>60</v>
      </c>
      <c r="H336" t="s">
        <v>20</v>
      </c>
      <c r="I336" t="s">
        <v>5</v>
      </c>
      <c r="J336">
        <v>1</v>
      </c>
      <c r="K336" s="2">
        <v>6200000</v>
      </c>
      <c r="L336" t="str" cm="1">
        <f t="array" ref="L336">_xlfn.IFS(DataPenjualan[[#This Row],[Harga Satuan]]&lt;5000000,"Terjangkau",AND(DataPenjualan[[#This Row],[Harga Satuan]]&gt;=5000000,DataPenjualan[[#This Row],[Harga Satuan]]&lt;=15000000),"Menengah",DataPenjualan[[#This Row],[Harga Satuan]]&gt;15000000,"Premium")</f>
        <v>Menengah</v>
      </c>
      <c r="M336">
        <v>5</v>
      </c>
      <c r="N336" t="s">
        <v>6</v>
      </c>
      <c r="O336" t="str" cm="1">
        <f t="array" ref="O336">_xlfn.IFS(LEFT(DataPenjualan[[#This Row],[Kode Status Pengiriman]],3)="DLV","Terkirim",LEFT(DataPenjualan[[#This Row],[Kode Status Pengiriman]],3)="SHP","Dikirim",LEFT(DataPenjualan[[#This Row],[Kode Status Pengiriman]],3)="RTN","Return",LEFT(DataPenjualan[[#This Row],[Kode Status Pengiriman]],3)="CNL","Dibatalkan")</f>
        <v>Terkirim</v>
      </c>
      <c r="P336" s="3">
        <f>DataPenjualan[[#This Row],[Jumlah Beli]]*DataPenjualan[[#This Row],[Harga Satuan]]</f>
        <v>6200000</v>
      </c>
      <c r="Q336" s="2">
        <f>(DataPenjualan[[#This Row],[Diskon Persen]]/100)*DataPenjualan[[#This Row],[Harga Satuan]]</f>
        <v>310000</v>
      </c>
      <c r="R336" s="2">
        <f>DataPenjualan[[#This Row],[Pendapatan Kotor]]-DataPenjualan[[#This Row],[Nilai Diskon]]</f>
        <v>5890000</v>
      </c>
    </row>
    <row r="337" spans="1:18" x14ac:dyDescent="0.35">
      <c r="A337" t="s">
        <v>387</v>
      </c>
      <c r="B337" s="1">
        <v>45623.378472222219</v>
      </c>
      <c r="C337" t="str">
        <f>TEXT(DataPenjualan[[#This Row],[Tanggal Transaksi]],"mmmm")</f>
        <v>November</v>
      </c>
      <c r="D337" s="1" t="str">
        <f>TEXT(DataPenjualan[[#This Row],[Tanggal Transaksi]],"m")</f>
        <v>11</v>
      </c>
      <c r="E337" t="s">
        <v>65</v>
      </c>
      <c r="F337" t="s">
        <v>18</v>
      </c>
      <c r="G337" t="s">
        <v>63</v>
      </c>
      <c r="H337" t="s">
        <v>4</v>
      </c>
      <c r="I337" t="s">
        <v>15</v>
      </c>
      <c r="J337">
        <v>1</v>
      </c>
      <c r="K337" s="2">
        <v>26000000</v>
      </c>
      <c r="L337" t="str" cm="1">
        <f t="array" ref="L337">_xlfn.IFS(DataPenjualan[[#This Row],[Harga Satuan]]&lt;5000000,"Terjangkau",AND(DataPenjualan[[#This Row],[Harga Satuan]]&gt;=5000000,DataPenjualan[[#This Row],[Harga Satuan]]&lt;=15000000),"Menengah",DataPenjualan[[#This Row],[Harga Satuan]]&gt;15000000,"Premium")</f>
        <v>Premium</v>
      </c>
      <c r="M337">
        <v>0</v>
      </c>
      <c r="N337" t="s">
        <v>6</v>
      </c>
      <c r="O337" t="str" cm="1">
        <f t="array" ref="O337">_xlfn.IFS(LEFT(DataPenjualan[[#This Row],[Kode Status Pengiriman]],3)="DLV","Terkirim",LEFT(DataPenjualan[[#This Row],[Kode Status Pengiriman]],3)="SHP","Dikirim",LEFT(DataPenjualan[[#This Row],[Kode Status Pengiriman]],3)="RTN","Return",LEFT(DataPenjualan[[#This Row],[Kode Status Pengiriman]],3)="CNL","Dibatalkan")</f>
        <v>Terkirim</v>
      </c>
      <c r="P337" s="3">
        <f>DataPenjualan[[#This Row],[Jumlah Beli]]*DataPenjualan[[#This Row],[Harga Satuan]]</f>
        <v>26000000</v>
      </c>
      <c r="Q337" s="2">
        <f>(DataPenjualan[[#This Row],[Diskon Persen]]/100)*DataPenjualan[[#This Row],[Harga Satuan]]</f>
        <v>0</v>
      </c>
      <c r="R337" s="2">
        <f>DataPenjualan[[#This Row],[Pendapatan Kotor]]-DataPenjualan[[#This Row],[Nilai Diskon]]</f>
        <v>26000000</v>
      </c>
    </row>
    <row r="338" spans="1:18" x14ac:dyDescent="0.35">
      <c r="A338" t="s">
        <v>388</v>
      </c>
      <c r="B338" s="1">
        <v>45624.482638888891</v>
      </c>
      <c r="C338" t="str">
        <f>TEXT(DataPenjualan[[#This Row],[Tanggal Transaksi]],"mmmm")</f>
        <v>November</v>
      </c>
      <c r="D338" s="1" t="str">
        <f>TEXT(DataPenjualan[[#This Row],[Tanggal Transaksi]],"m")</f>
        <v>11</v>
      </c>
      <c r="E338" t="s">
        <v>68</v>
      </c>
      <c r="F338" t="s">
        <v>24</v>
      </c>
      <c r="G338" t="s">
        <v>66</v>
      </c>
      <c r="H338" t="s">
        <v>9</v>
      </c>
      <c r="I338" t="s">
        <v>10</v>
      </c>
      <c r="J338">
        <v>1</v>
      </c>
      <c r="K338" s="2">
        <v>5000000</v>
      </c>
      <c r="L338" t="str" cm="1">
        <f t="array" ref="L338">_xlfn.IFS(DataPenjualan[[#This Row],[Harga Satuan]]&lt;5000000,"Terjangkau",AND(DataPenjualan[[#This Row],[Harga Satuan]]&gt;=5000000,DataPenjualan[[#This Row],[Harga Satuan]]&lt;=15000000),"Menengah",DataPenjualan[[#This Row],[Harga Satuan]]&gt;15000000,"Premium")</f>
        <v>Menengah</v>
      </c>
      <c r="M338">
        <v>5</v>
      </c>
      <c r="N338" t="s">
        <v>6</v>
      </c>
      <c r="O338" t="str" cm="1">
        <f t="array" ref="O338">_xlfn.IFS(LEFT(DataPenjualan[[#This Row],[Kode Status Pengiriman]],3)="DLV","Terkirim",LEFT(DataPenjualan[[#This Row],[Kode Status Pengiriman]],3)="SHP","Dikirim",LEFT(DataPenjualan[[#This Row],[Kode Status Pengiriman]],3)="RTN","Return",LEFT(DataPenjualan[[#This Row],[Kode Status Pengiriman]],3)="CNL","Dibatalkan")</f>
        <v>Terkirim</v>
      </c>
      <c r="P338" s="3">
        <f>DataPenjualan[[#This Row],[Jumlah Beli]]*DataPenjualan[[#This Row],[Harga Satuan]]</f>
        <v>5000000</v>
      </c>
      <c r="Q338" s="2">
        <f>(DataPenjualan[[#This Row],[Diskon Persen]]/100)*DataPenjualan[[#This Row],[Harga Satuan]]</f>
        <v>250000</v>
      </c>
      <c r="R338" s="2">
        <f>DataPenjualan[[#This Row],[Pendapatan Kotor]]-DataPenjualan[[#This Row],[Nilai Diskon]]</f>
        <v>4750000</v>
      </c>
    </row>
    <row r="339" spans="1:18" x14ac:dyDescent="0.35">
      <c r="A339" t="s">
        <v>389</v>
      </c>
      <c r="B339" s="1">
        <v>45625.600694444445</v>
      </c>
      <c r="C339" t="str">
        <f>TEXT(DataPenjualan[[#This Row],[Tanggal Transaksi]],"mmmm")</f>
        <v>November</v>
      </c>
      <c r="D339" s="1" t="str">
        <f>TEXT(DataPenjualan[[#This Row],[Tanggal Transaksi]],"m")</f>
        <v>11</v>
      </c>
      <c r="E339" t="s">
        <v>71</v>
      </c>
      <c r="F339" t="s">
        <v>18</v>
      </c>
      <c r="G339" t="s">
        <v>69</v>
      </c>
      <c r="H339" t="s">
        <v>4</v>
      </c>
      <c r="I339" t="s">
        <v>5</v>
      </c>
      <c r="J339">
        <v>1</v>
      </c>
      <c r="K339" s="2">
        <v>42000000</v>
      </c>
      <c r="L339" t="str" cm="1">
        <f t="array" ref="L339">_xlfn.IFS(DataPenjualan[[#This Row],[Harga Satuan]]&lt;5000000,"Terjangkau",AND(DataPenjualan[[#This Row],[Harga Satuan]]&gt;=5000000,DataPenjualan[[#This Row],[Harga Satuan]]&lt;=15000000),"Menengah",DataPenjualan[[#This Row],[Harga Satuan]]&gt;15000000,"Premium")</f>
        <v>Premium</v>
      </c>
      <c r="M339">
        <v>15</v>
      </c>
      <c r="N339" t="s">
        <v>21</v>
      </c>
      <c r="O339" t="str" cm="1">
        <f t="array" ref="O339">_xlfn.IFS(LEFT(DataPenjualan[[#This Row],[Kode Status Pengiriman]],3)="DLV","Terkirim",LEFT(DataPenjualan[[#This Row],[Kode Status Pengiriman]],3)="SHP","Dikirim",LEFT(DataPenjualan[[#This Row],[Kode Status Pengiriman]],3)="RTN","Return",LEFT(DataPenjualan[[#This Row],[Kode Status Pengiriman]],3)="CNL","Dibatalkan")</f>
        <v>Dikirim</v>
      </c>
      <c r="P339" s="3">
        <f>DataPenjualan[[#This Row],[Jumlah Beli]]*DataPenjualan[[#This Row],[Harga Satuan]]</f>
        <v>42000000</v>
      </c>
      <c r="Q339" s="2">
        <f>(DataPenjualan[[#This Row],[Diskon Persen]]/100)*DataPenjualan[[#This Row],[Harga Satuan]]</f>
        <v>6300000</v>
      </c>
      <c r="R339" s="2">
        <f>DataPenjualan[[#This Row],[Pendapatan Kotor]]-DataPenjualan[[#This Row],[Nilai Diskon]]</f>
        <v>35700000</v>
      </c>
    </row>
    <row r="340" spans="1:18" x14ac:dyDescent="0.35">
      <c r="A340" t="s">
        <v>390</v>
      </c>
      <c r="B340" s="1">
        <v>45626.715277777781</v>
      </c>
      <c r="C340" t="str">
        <f>TEXT(DataPenjualan[[#This Row],[Tanggal Transaksi]],"mmmm")</f>
        <v>November</v>
      </c>
      <c r="D340" s="1" t="str">
        <f>TEXT(DataPenjualan[[#This Row],[Tanggal Transaksi]],"m")</f>
        <v>11</v>
      </c>
      <c r="E340" t="s">
        <v>2</v>
      </c>
      <c r="F340" t="s">
        <v>3</v>
      </c>
      <c r="G340" t="s">
        <v>752</v>
      </c>
      <c r="H340" t="s">
        <v>9</v>
      </c>
      <c r="I340" t="s">
        <v>15</v>
      </c>
      <c r="J340">
        <v>1</v>
      </c>
      <c r="K340" s="2">
        <v>21000000</v>
      </c>
      <c r="L340" t="str" cm="1">
        <f t="array" ref="L340">_xlfn.IFS(DataPenjualan[[#This Row],[Harga Satuan]]&lt;5000000,"Terjangkau",AND(DataPenjualan[[#This Row],[Harga Satuan]]&gt;=5000000,DataPenjualan[[#This Row],[Harga Satuan]]&lt;=15000000),"Menengah",DataPenjualan[[#This Row],[Harga Satuan]]&gt;15000000,"Premium")</f>
        <v>Premium</v>
      </c>
      <c r="M340">
        <v>0</v>
      </c>
      <c r="N340" t="s">
        <v>6</v>
      </c>
      <c r="O340" t="str" cm="1">
        <f t="array" ref="O340">_xlfn.IFS(LEFT(DataPenjualan[[#This Row],[Kode Status Pengiriman]],3)="DLV","Terkirim",LEFT(DataPenjualan[[#This Row],[Kode Status Pengiriman]],3)="SHP","Dikirim",LEFT(DataPenjualan[[#This Row],[Kode Status Pengiriman]],3)="RTN","Return",LEFT(DataPenjualan[[#This Row],[Kode Status Pengiriman]],3)="CNL","Dibatalkan")</f>
        <v>Terkirim</v>
      </c>
      <c r="P340" s="3">
        <f>DataPenjualan[[#This Row],[Jumlah Beli]]*DataPenjualan[[#This Row],[Harga Satuan]]</f>
        <v>21000000</v>
      </c>
      <c r="Q340" s="2">
        <f>(DataPenjualan[[#This Row],[Diskon Persen]]/100)*DataPenjualan[[#This Row],[Harga Satuan]]</f>
        <v>0</v>
      </c>
      <c r="R340" s="2">
        <f>DataPenjualan[[#This Row],[Pendapatan Kotor]]-DataPenjualan[[#This Row],[Nilai Diskon]]</f>
        <v>21000000</v>
      </c>
    </row>
    <row r="341" spans="1:18" x14ac:dyDescent="0.35">
      <c r="A341" t="s">
        <v>391</v>
      </c>
      <c r="B341" s="1">
        <v>45627.791666666664</v>
      </c>
      <c r="C341" t="str">
        <f>TEXT(DataPenjualan[[#This Row],[Tanggal Transaksi]],"mmmm")</f>
        <v>December</v>
      </c>
      <c r="D341" s="1" t="str">
        <f>TEXT(DataPenjualan[[#This Row],[Tanggal Transaksi]],"m")</f>
        <v>12</v>
      </c>
      <c r="E341" t="s">
        <v>8</v>
      </c>
      <c r="F341" t="s">
        <v>3</v>
      </c>
      <c r="G341" t="s">
        <v>28</v>
      </c>
      <c r="H341" t="s">
        <v>4</v>
      </c>
      <c r="I341" t="s">
        <v>10</v>
      </c>
      <c r="J341">
        <v>1</v>
      </c>
      <c r="K341" s="2">
        <v>18500000</v>
      </c>
      <c r="L341" t="str" cm="1">
        <f t="array" ref="L341">_xlfn.IFS(DataPenjualan[[#This Row],[Harga Satuan]]&lt;5000000,"Terjangkau",AND(DataPenjualan[[#This Row],[Harga Satuan]]&gt;=5000000,DataPenjualan[[#This Row],[Harga Satuan]]&lt;=15000000),"Menengah",DataPenjualan[[#This Row],[Harga Satuan]]&gt;15000000,"Premium")</f>
        <v>Premium</v>
      </c>
      <c r="M341">
        <v>10</v>
      </c>
      <c r="N341" t="s">
        <v>6</v>
      </c>
      <c r="O341" t="str" cm="1">
        <f t="array" ref="O341">_xlfn.IFS(LEFT(DataPenjualan[[#This Row],[Kode Status Pengiriman]],3)="DLV","Terkirim",LEFT(DataPenjualan[[#This Row],[Kode Status Pengiriman]],3)="SHP","Dikirim",LEFT(DataPenjualan[[#This Row],[Kode Status Pengiriman]],3)="RTN","Return",LEFT(DataPenjualan[[#This Row],[Kode Status Pengiriman]],3)="CNL","Dibatalkan")</f>
        <v>Terkirim</v>
      </c>
      <c r="P341" s="3">
        <f>DataPenjualan[[#This Row],[Jumlah Beli]]*DataPenjualan[[#This Row],[Harga Satuan]]</f>
        <v>18500000</v>
      </c>
      <c r="Q341" s="2">
        <f>(DataPenjualan[[#This Row],[Diskon Persen]]/100)*DataPenjualan[[#This Row],[Harga Satuan]]</f>
        <v>1850000</v>
      </c>
      <c r="R341" s="2">
        <f>DataPenjualan[[#This Row],[Pendapatan Kotor]]-DataPenjualan[[#This Row],[Nilai Diskon]]</f>
        <v>16650000</v>
      </c>
    </row>
    <row r="342" spans="1:18" x14ac:dyDescent="0.35">
      <c r="A342" t="s">
        <v>392</v>
      </c>
      <c r="B342" s="1">
        <v>45311.347222222219</v>
      </c>
      <c r="C342" t="str">
        <f>TEXT(DataPenjualan[[#This Row],[Tanggal Transaksi]],"mmmm")</f>
        <v>January</v>
      </c>
      <c r="D342" s="1" t="str">
        <f>TEXT(DataPenjualan[[#This Row],[Tanggal Transaksi]],"m")</f>
        <v>1</v>
      </c>
      <c r="E342" t="s">
        <v>12</v>
      </c>
      <c r="F342" t="s">
        <v>13</v>
      </c>
      <c r="G342" t="s">
        <v>14</v>
      </c>
      <c r="H342" t="s">
        <v>4</v>
      </c>
      <c r="I342" t="s">
        <v>5</v>
      </c>
      <c r="J342">
        <v>1</v>
      </c>
      <c r="K342" s="2">
        <v>5500000</v>
      </c>
      <c r="L342" t="str" cm="1">
        <f t="array" ref="L342">_xlfn.IFS(DataPenjualan[[#This Row],[Harga Satuan]]&lt;5000000,"Terjangkau",AND(DataPenjualan[[#This Row],[Harga Satuan]]&gt;=5000000,DataPenjualan[[#This Row],[Harga Satuan]]&lt;=15000000),"Menengah",DataPenjualan[[#This Row],[Harga Satuan]]&gt;15000000,"Premium")</f>
        <v>Menengah</v>
      </c>
      <c r="M342">
        <v>5</v>
      </c>
      <c r="N342" t="s">
        <v>6</v>
      </c>
      <c r="O342" t="str" cm="1">
        <f t="array" ref="O342">_xlfn.IFS(LEFT(DataPenjualan[[#This Row],[Kode Status Pengiriman]],3)="DLV","Terkirim",LEFT(DataPenjualan[[#This Row],[Kode Status Pengiriman]],3)="SHP","Dikirim",LEFT(DataPenjualan[[#This Row],[Kode Status Pengiriman]],3)="RTN","Return",LEFT(DataPenjualan[[#This Row],[Kode Status Pengiriman]],3)="CNL","Dibatalkan")</f>
        <v>Terkirim</v>
      </c>
      <c r="P342" s="3">
        <f>DataPenjualan[[#This Row],[Jumlah Beli]]*DataPenjualan[[#This Row],[Harga Satuan]]</f>
        <v>5500000</v>
      </c>
      <c r="Q342" s="2">
        <f>(DataPenjualan[[#This Row],[Diskon Persen]]/100)*DataPenjualan[[#This Row],[Harga Satuan]]</f>
        <v>275000</v>
      </c>
      <c r="R342" s="2">
        <f>DataPenjualan[[#This Row],[Pendapatan Kotor]]-DataPenjualan[[#This Row],[Nilai Diskon]]</f>
        <v>5225000</v>
      </c>
    </row>
    <row r="343" spans="1:18" x14ac:dyDescent="0.35">
      <c r="A343" t="s">
        <v>393</v>
      </c>
      <c r="B343" s="1">
        <v>45312.454861111109</v>
      </c>
      <c r="C343" t="str">
        <f>TEXT(DataPenjualan[[#This Row],[Tanggal Transaksi]],"mmmm")</f>
        <v>January</v>
      </c>
      <c r="D343" s="1" t="str">
        <f>TEXT(DataPenjualan[[#This Row],[Tanggal Transaksi]],"m")</f>
        <v>1</v>
      </c>
      <c r="E343" t="s">
        <v>17</v>
      </c>
      <c r="F343" t="s">
        <v>18</v>
      </c>
      <c r="G343" t="s">
        <v>19</v>
      </c>
      <c r="H343" t="s">
        <v>20</v>
      </c>
      <c r="I343" t="s">
        <v>15</v>
      </c>
      <c r="J343">
        <v>1</v>
      </c>
      <c r="K343" s="2">
        <v>32000000</v>
      </c>
      <c r="L343" t="str" cm="1">
        <f t="array" ref="L343">_xlfn.IFS(DataPenjualan[[#This Row],[Harga Satuan]]&lt;5000000,"Terjangkau",AND(DataPenjualan[[#This Row],[Harga Satuan]]&gt;=5000000,DataPenjualan[[#This Row],[Harga Satuan]]&lt;=15000000),"Menengah",DataPenjualan[[#This Row],[Harga Satuan]]&gt;15000000,"Premium")</f>
        <v>Premium</v>
      </c>
      <c r="M343">
        <v>0</v>
      </c>
      <c r="N343" t="s">
        <v>21</v>
      </c>
      <c r="O343" t="str" cm="1">
        <f t="array" ref="O343">_xlfn.IFS(LEFT(DataPenjualan[[#This Row],[Kode Status Pengiriman]],3)="DLV","Terkirim",LEFT(DataPenjualan[[#This Row],[Kode Status Pengiriman]],3)="SHP","Dikirim",LEFT(DataPenjualan[[#This Row],[Kode Status Pengiriman]],3)="RTN","Return",LEFT(DataPenjualan[[#This Row],[Kode Status Pengiriman]],3)="CNL","Dibatalkan")</f>
        <v>Dikirim</v>
      </c>
      <c r="P343" s="3">
        <f>DataPenjualan[[#This Row],[Jumlah Beli]]*DataPenjualan[[#This Row],[Harga Satuan]]</f>
        <v>32000000</v>
      </c>
      <c r="Q343" s="2">
        <f>(DataPenjualan[[#This Row],[Diskon Persen]]/100)*DataPenjualan[[#This Row],[Harga Satuan]]</f>
        <v>0</v>
      </c>
      <c r="R343" s="2">
        <f>DataPenjualan[[#This Row],[Pendapatan Kotor]]-DataPenjualan[[#This Row],[Nilai Diskon]]</f>
        <v>32000000</v>
      </c>
    </row>
    <row r="344" spans="1:18" x14ac:dyDescent="0.35">
      <c r="A344" t="s">
        <v>394</v>
      </c>
      <c r="B344" s="1">
        <v>45313.572916666664</v>
      </c>
      <c r="C344" t="str">
        <f>TEXT(DataPenjualan[[#This Row],[Tanggal Transaksi]],"mmmm")</f>
        <v>January</v>
      </c>
      <c r="D344" s="1" t="str">
        <f>TEXT(DataPenjualan[[#This Row],[Tanggal Transaksi]],"m")</f>
        <v>1</v>
      </c>
      <c r="E344" t="s">
        <v>23</v>
      </c>
      <c r="F344" t="s">
        <v>24</v>
      </c>
      <c r="G344" t="s">
        <v>753</v>
      </c>
      <c r="H344" t="s">
        <v>25</v>
      </c>
      <c r="I344" t="s">
        <v>10</v>
      </c>
      <c r="J344">
        <v>1</v>
      </c>
      <c r="K344" s="2">
        <v>7500000</v>
      </c>
      <c r="L344" t="str" cm="1">
        <f t="array" ref="L344">_xlfn.IFS(DataPenjualan[[#This Row],[Harga Satuan]]&lt;5000000,"Terjangkau",AND(DataPenjualan[[#This Row],[Harga Satuan]]&gt;=5000000,DataPenjualan[[#This Row],[Harga Satuan]]&lt;=15000000),"Menengah",DataPenjualan[[#This Row],[Harga Satuan]]&gt;15000000,"Premium")</f>
        <v>Menengah</v>
      </c>
      <c r="M344">
        <v>5</v>
      </c>
      <c r="N344" t="s">
        <v>6</v>
      </c>
      <c r="O344" t="str" cm="1">
        <f t="array" ref="O344">_xlfn.IFS(LEFT(DataPenjualan[[#This Row],[Kode Status Pengiriman]],3)="DLV","Terkirim",LEFT(DataPenjualan[[#This Row],[Kode Status Pengiriman]],3)="SHP","Dikirim",LEFT(DataPenjualan[[#This Row],[Kode Status Pengiriman]],3)="RTN","Return",LEFT(DataPenjualan[[#This Row],[Kode Status Pengiriman]],3)="CNL","Dibatalkan")</f>
        <v>Terkirim</v>
      </c>
      <c r="P344" s="3">
        <f>DataPenjualan[[#This Row],[Jumlah Beli]]*DataPenjualan[[#This Row],[Harga Satuan]]</f>
        <v>7500000</v>
      </c>
      <c r="Q344" s="2">
        <f>(DataPenjualan[[#This Row],[Diskon Persen]]/100)*DataPenjualan[[#This Row],[Harga Satuan]]</f>
        <v>375000</v>
      </c>
      <c r="R344" s="2">
        <f>DataPenjualan[[#This Row],[Pendapatan Kotor]]-DataPenjualan[[#This Row],[Nilai Diskon]]</f>
        <v>7125000</v>
      </c>
    </row>
    <row r="345" spans="1:18" x14ac:dyDescent="0.35">
      <c r="A345" t="s">
        <v>395</v>
      </c>
      <c r="B345" s="1">
        <v>45314.6875</v>
      </c>
      <c r="C345" t="str">
        <f>TEXT(DataPenjualan[[#This Row],[Tanggal Transaksi]],"mmmm")</f>
        <v>January</v>
      </c>
      <c r="D345" s="1" t="str">
        <f>TEXT(DataPenjualan[[#This Row],[Tanggal Transaksi]],"m")</f>
        <v>1</v>
      </c>
      <c r="E345" t="s">
        <v>27</v>
      </c>
      <c r="F345" t="s">
        <v>18</v>
      </c>
      <c r="G345" t="s">
        <v>31</v>
      </c>
      <c r="H345" t="s">
        <v>9</v>
      </c>
      <c r="I345" t="s">
        <v>5</v>
      </c>
      <c r="J345">
        <v>1</v>
      </c>
      <c r="K345" s="2">
        <v>23000000</v>
      </c>
      <c r="L345" t="str" cm="1">
        <f t="array" ref="L345">_xlfn.IFS(DataPenjualan[[#This Row],[Harga Satuan]]&lt;5000000,"Terjangkau",AND(DataPenjualan[[#This Row],[Harga Satuan]]&gt;=5000000,DataPenjualan[[#This Row],[Harga Satuan]]&lt;=15000000),"Menengah",DataPenjualan[[#This Row],[Harga Satuan]]&gt;15000000,"Premium")</f>
        <v>Premium</v>
      </c>
      <c r="M345">
        <v>10</v>
      </c>
      <c r="N345" t="s">
        <v>49</v>
      </c>
      <c r="O345" t="str" cm="1">
        <f t="array" ref="O345">_xlfn.IFS(LEFT(DataPenjualan[[#This Row],[Kode Status Pengiriman]],3)="DLV","Terkirim",LEFT(DataPenjualan[[#This Row],[Kode Status Pengiriman]],3)="SHP","Dikirim",LEFT(DataPenjualan[[#This Row],[Kode Status Pengiriman]],3)="RTN","Return",LEFT(DataPenjualan[[#This Row],[Kode Status Pengiriman]],3)="CNL","Dibatalkan")</f>
        <v>Dibatalkan</v>
      </c>
      <c r="P345" s="3">
        <f>DataPenjualan[[#This Row],[Jumlah Beli]]*DataPenjualan[[#This Row],[Harga Satuan]]</f>
        <v>23000000</v>
      </c>
      <c r="Q345" s="2">
        <f>(DataPenjualan[[#This Row],[Diskon Persen]]/100)*DataPenjualan[[#This Row],[Harga Satuan]]</f>
        <v>2300000</v>
      </c>
      <c r="R345" s="2">
        <f>DataPenjualan[[#This Row],[Pendapatan Kotor]]-DataPenjualan[[#This Row],[Nilai Diskon]]</f>
        <v>20700000</v>
      </c>
    </row>
    <row r="346" spans="1:18" x14ac:dyDescent="0.35">
      <c r="A346" t="s">
        <v>396</v>
      </c>
      <c r="B346" s="1">
        <v>45315.760416666664</v>
      </c>
      <c r="C346" t="str">
        <f>TEXT(DataPenjualan[[#This Row],[Tanggal Transaksi]],"mmmm")</f>
        <v>January</v>
      </c>
      <c r="D346" s="1" t="str">
        <f>TEXT(DataPenjualan[[#This Row],[Tanggal Transaksi]],"m")</f>
        <v>1</v>
      </c>
      <c r="E346" t="s">
        <v>30</v>
      </c>
      <c r="F346" t="s">
        <v>13</v>
      </c>
      <c r="G346" t="s">
        <v>35</v>
      </c>
      <c r="H346" t="s">
        <v>20</v>
      </c>
      <c r="I346" t="s">
        <v>15</v>
      </c>
      <c r="J346">
        <v>1</v>
      </c>
      <c r="K346" s="2">
        <v>2500000</v>
      </c>
      <c r="L346" t="str" cm="1">
        <f t="array" ref="L346">_xlfn.IFS(DataPenjualan[[#This Row],[Harga Satuan]]&lt;5000000,"Terjangkau",AND(DataPenjualan[[#This Row],[Harga Satuan]]&gt;=5000000,DataPenjualan[[#This Row],[Harga Satuan]]&lt;=15000000),"Menengah",DataPenjualan[[#This Row],[Harga Satuan]]&gt;15000000,"Premium")</f>
        <v>Terjangkau</v>
      </c>
      <c r="M346">
        <v>0</v>
      </c>
      <c r="N346" t="s">
        <v>6</v>
      </c>
      <c r="O346" t="str" cm="1">
        <f t="array" ref="O346">_xlfn.IFS(LEFT(DataPenjualan[[#This Row],[Kode Status Pengiriman]],3)="DLV","Terkirim",LEFT(DataPenjualan[[#This Row],[Kode Status Pengiriman]],3)="SHP","Dikirim",LEFT(DataPenjualan[[#This Row],[Kode Status Pengiriman]],3)="RTN","Return",LEFT(DataPenjualan[[#This Row],[Kode Status Pengiriman]],3)="CNL","Dibatalkan")</f>
        <v>Terkirim</v>
      </c>
      <c r="P346" s="3">
        <f>DataPenjualan[[#This Row],[Jumlah Beli]]*DataPenjualan[[#This Row],[Harga Satuan]]</f>
        <v>2500000</v>
      </c>
      <c r="Q346" s="2">
        <f>(DataPenjualan[[#This Row],[Diskon Persen]]/100)*DataPenjualan[[#This Row],[Harga Satuan]]</f>
        <v>0</v>
      </c>
      <c r="R346" s="2">
        <f>DataPenjualan[[#This Row],[Pendapatan Kotor]]-DataPenjualan[[#This Row],[Nilai Diskon]]</f>
        <v>2500000</v>
      </c>
    </row>
    <row r="347" spans="1:18" x14ac:dyDescent="0.35">
      <c r="A347" t="s">
        <v>397</v>
      </c>
      <c r="B347" s="1">
        <v>45347.402777777781</v>
      </c>
      <c r="C347" t="str">
        <f>TEXT(DataPenjualan[[#This Row],[Tanggal Transaksi]],"mmmm")</f>
        <v>February</v>
      </c>
      <c r="D347" s="1" t="str">
        <f>TEXT(DataPenjualan[[#This Row],[Tanggal Transaksi]],"m")</f>
        <v>2</v>
      </c>
      <c r="E347" t="s">
        <v>33</v>
      </c>
      <c r="F347" t="s">
        <v>34</v>
      </c>
      <c r="G347" t="s">
        <v>38</v>
      </c>
      <c r="H347" t="s">
        <v>4</v>
      </c>
      <c r="I347" t="s">
        <v>10</v>
      </c>
      <c r="J347">
        <v>1</v>
      </c>
      <c r="K347" s="2">
        <v>28000000</v>
      </c>
      <c r="L347" t="str" cm="1">
        <f t="array" ref="L347">_xlfn.IFS(DataPenjualan[[#This Row],[Harga Satuan]]&lt;5000000,"Terjangkau",AND(DataPenjualan[[#This Row],[Harga Satuan]]&gt;=5000000,DataPenjualan[[#This Row],[Harga Satuan]]&lt;=15000000),"Menengah",DataPenjualan[[#This Row],[Harga Satuan]]&gt;15000000,"Premium")</f>
        <v>Premium</v>
      </c>
      <c r="M347">
        <v>15</v>
      </c>
      <c r="N347" t="s">
        <v>21</v>
      </c>
      <c r="O347" t="str" cm="1">
        <f t="array" ref="O347">_xlfn.IFS(LEFT(DataPenjualan[[#This Row],[Kode Status Pengiriman]],3)="DLV","Terkirim",LEFT(DataPenjualan[[#This Row],[Kode Status Pengiriman]],3)="SHP","Dikirim",LEFT(DataPenjualan[[#This Row],[Kode Status Pengiriman]],3)="RTN","Return",LEFT(DataPenjualan[[#This Row],[Kode Status Pengiriman]],3)="CNL","Dibatalkan")</f>
        <v>Dikirim</v>
      </c>
      <c r="P347" s="3">
        <f>DataPenjualan[[#This Row],[Jumlah Beli]]*DataPenjualan[[#This Row],[Harga Satuan]]</f>
        <v>28000000</v>
      </c>
      <c r="Q347" s="2">
        <f>(DataPenjualan[[#This Row],[Diskon Persen]]/100)*DataPenjualan[[#This Row],[Harga Satuan]]</f>
        <v>4200000</v>
      </c>
      <c r="R347" s="2">
        <f>DataPenjualan[[#This Row],[Pendapatan Kotor]]-DataPenjualan[[#This Row],[Nilai Diskon]]</f>
        <v>23800000</v>
      </c>
    </row>
    <row r="348" spans="1:18" x14ac:dyDescent="0.35">
      <c r="A348" t="s">
        <v>398</v>
      </c>
      <c r="B348" s="1">
        <v>45348.506944444445</v>
      </c>
      <c r="C348" t="str">
        <f>TEXT(DataPenjualan[[#This Row],[Tanggal Transaksi]],"mmmm")</f>
        <v>February</v>
      </c>
      <c r="D348" s="1" t="str">
        <f>TEXT(DataPenjualan[[#This Row],[Tanggal Transaksi]],"m")</f>
        <v>2</v>
      </c>
      <c r="E348" t="s">
        <v>37</v>
      </c>
      <c r="F348" t="s">
        <v>24</v>
      </c>
      <c r="G348" t="s">
        <v>42</v>
      </c>
      <c r="H348" t="s">
        <v>43</v>
      </c>
      <c r="I348" t="s">
        <v>5</v>
      </c>
      <c r="J348">
        <v>1</v>
      </c>
      <c r="K348" s="2">
        <v>1800000</v>
      </c>
      <c r="L348" t="str" cm="1">
        <f t="array" ref="L348">_xlfn.IFS(DataPenjualan[[#This Row],[Harga Satuan]]&lt;5000000,"Terjangkau",AND(DataPenjualan[[#This Row],[Harga Satuan]]&gt;=5000000,DataPenjualan[[#This Row],[Harga Satuan]]&lt;=15000000),"Menengah",DataPenjualan[[#This Row],[Harga Satuan]]&gt;15000000,"Premium")</f>
        <v>Terjangkau</v>
      </c>
      <c r="M348">
        <v>5</v>
      </c>
      <c r="N348" t="s">
        <v>6</v>
      </c>
      <c r="O348" t="str" cm="1">
        <f t="array" ref="O348">_xlfn.IFS(LEFT(DataPenjualan[[#This Row],[Kode Status Pengiriman]],3)="DLV","Terkirim",LEFT(DataPenjualan[[#This Row],[Kode Status Pengiriman]],3)="SHP","Dikirim",LEFT(DataPenjualan[[#This Row],[Kode Status Pengiriman]],3)="RTN","Return",LEFT(DataPenjualan[[#This Row],[Kode Status Pengiriman]],3)="CNL","Dibatalkan")</f>
        <v>Terkirim</v>
      </c>
      <c r="P348" s="3">
        <f>DataPenjualan[[#This Row],[Jumlah Beli]]*DataPenjualan[[#This Row],[Harga Satuan]]</f>
        <v>1800000</v>
      </c>
      <c r="Q348" s="2">
        <f>(DataPenjualan[[#This Row],[Diskon Persen]]/100)*DataPenjualan[[#This Row],[Harga Satuan]]</f>
        <v>90000</v>
      </c>
      <c r="R348" s="2">
        <f>DataPenjualan[[#This Row],[Pendapatan Kotor]]-DataPenjualan[[#This Row],[Nilai Diskon]]</f>
        <v>1710000</v>
      </c>
    </row>
    <row r="349" spans="1:18" x14ac:dyDescent="0.35">
      <c r="A349" t="s">
        <v>399</v>
      </c>
      <c r="B349" s="1">
        <v>45349.625</v>
      </c>
      <c r="C349" t="str">
        <f>TEXT(DataPenjualan[[#This Row],[Tanggal Transaksi]],"mmmm")</f>
        <v>February</v>
      </c>
      <c r="D349" s="1" t="str">
        <f>TEXT(DataPenjualan[[#This Row],[Tanggal Transaksi]],"m")</f>
        <v>2</v>
      </c>
      <c r="E349" t="s">
        <v>41</v>
      </c>
      <c r="F349" t="s">
        <v>3</v>
      </c>
      <c r="G349" t="s">
        <v>46</v>
      </c>
      <c r="H349" t="s">
        <v>4</v>
      </c>
      <c r="I349" t="s">
        <v>15</v>
      </c>
      <c r="J349">
        <v>1</v>
      </c>
      <c r="K349" s="2">
        <v>15000000</v>
      </c>
      <c r="L349" t="str" cm="1">
        <f t="array" ref="L349">_xlfn.IFS(DataPenjualan[[#This Row],[Harga Satuan]]&lt;5000000,"Terjangkau",AND(DataPenjualan[[#This Row],[Harga Satuan]]&gt;=5000000,DataPenjualan[[#This Row],[Harga Satuan]]&lt;=15000000),"Menengah",DataPenjualan[[#This Row],[Harga Satuan]]&gt;15000000,"Premium")</f>
        <v>Menengah</v>
      </c>
      <c r="M349">
        <v>0</v>
      </c>
      <c r="N349" t="s">
        <v>6</v>
      </c>
      <c r="O349" t="str" cm="1">
        <f t="array" ref="O349">_xlfn.IFS(LEFT(DataPenjualan[[#This Row],[Kode Status Pengiriman]],3)="DLV","Terkirim",LEFT(DataPenjualan[[#This Row],[Kode Status Pengiriman]],3)="SHP","Dikirim",LEFT(DataPenjualan[[#This Row],[Kode Status Pengiriman]],3)="RTN","Return",LEFT(DataPenjualan[[#This Row],[Kode Status Pengiriman]],3)="CNL","Dibatalkan")</f>
        <v>Terkirim</v>
      </c>
      <c r="P349" s="3">
        <f>DataPenjualan[[#This Row],[Jumlah Beli]]*DataPenjualan[[#This Row],[Harga Satuan]]</f>
        <v>15000000</v>
      </c>
      <c r="Q349" s="2">
        <f>(DataPenjualan[[#This Row],[Diskon Persen]]/100)*DataPenjualan[[#This Row],[Harga Satuan]]</f>
        <v>0</v>
      </c>
      <c r="R349" s="2">
        <f>DataPenjualan[[#This Row],[Pendapatan Kotor]]-DataPenjualan[[#This Row],[Nilai Diskon]]</f>
        <v>15000000</v>
      </c>
    </row>
    <row r="350" spans="1:18" x14ac:dyDescent="0.35">
      <c r="A350" t="s">
        <v>400</v>
      </c>
      <c r="B350" s="1">
        <v>45350.739583333336</v>
      </c>
      <c r="C350" t="str">
        <f>TEXT(DataPenjualan[[#This Row],[Tanggal Transaksi]],"mmmm")</f>
        <v>February</v>
      </c>
      <c r="D350" s="1" t="str">
        <f>TEXT(DataPenjualan[[#This Row],[Tanggal Transaksi]],"m")</f>
        <v>2</v>
      </c>
      <c r="E350" t="s">
        <v>45</v>
      </c>
      <c r="F350" t="s">
        <v>13</v>
      </c>
      <c r="G350" t="s">
        <v>56</v>
      </c>
      <c r="H350" t="s">
        <v>57</v>
      </c>
      <c r="I350" t="s">
        <v>10</v>
      </c>
      <c r="J350">
        <v>1</v>
      </c>
      <c r="K350" s="2">
        <v>4000000</v>
      </c>
      <c r="L350" t="str" cm="1">
        <f t="array" ref="L350">_xlfn.IFS(DataPenjualan[[#This Row],[Harga Satuan]]&lt;5000000,"Terjangkau",AND(DataPenjualan[[#This Row],[Harga Satuan]]&gt;=5000000,DataPenjualan[[#This Row],[Harga Satuan]]&lt;=15000000),"Menengah",DataPenjualan[[#This Row],[Harga Satuan]]&gt;15000000,"Premium")</f>
        <v>Terjangkau</v>
      </c>
      <c r="M350">
        <v>5</v>
      </c>
      <c r="N350" t="s">
        <v>6</v>
      </c>
      <c r="O350" t="str" cm="1">
        <f t="array" ref="O350">_xlfn.IFS(LEFT(DataPenjualan[[#This Row],[Kode Status Pengiriman]],3)="DLV","Terkirim",LEFT(DataPenjualan[[#This Row],[Kode Status Pengiriman]],3)="SHP","Dikirim",LEFT(DataPenjualan[[#This Row],[Kode Status Pengiriman]],3)="RTN","Return",LEFT(DataPenjualan[[#This Row],[Kode Status Pengiriman]],3)="CNL","Dibatalkan")</f>
        <v>Terkirim</v>
      </c>
      <c r="P350" s="3">
        <f>DataPenjualan[[#This Row],[Jumlah Beli]]*DataPenjualan[[#This Row],[Harga Satuan]]</f>
        <v>4000000</v>
      </c>
      <c r="Q350" s="2">
        <f>(DataPenjualan[[#This Row],[Diskon Persen]]/100)*DataPenjualan[[#This Row],[Harga Satuan]]</f>
        <v>200000</v>
      </c>
      <c r="R350" s="2">
        <f>DataPenjualan[[#This Row],[Pendapatan Kotor]]-DataPenjualan[[#This Row],[Nilai Diskon]]</f>
        <v>3800000</v>
      </c>
    </row>
    <row r="351" spans="1:18" x14ac:dyDescent="0.35">
      <c r="A351" t="s">
        <v>401</v>
      </c>
      <c r="B351" s="1">
        <v>45351.8125</v>
      </c>
      <c r="C351" t="str">
        <f>TEXT(DataPenjualan[[#This Row],[Tanggal Transaksi]],"mmmm")</f>
        <v>February</v>
      </c>
      <c r="D351" s="1" t="str">
        <f>TEXT(DataPenjualan[[#This Row],[Tanggal Transaksi]],"m")</f>
        <v>2</v>
      </c>
      <c r="E351" t="s">
        <v>48</v>
      </c>
      <c r="F351" t="s">
        <v>18</v>
      </c>
      <c r="G351" t="s">
        <v>60</v>
      </c>
      <c r="H351" t="s">
        <v>20</v>
      </c>
      <c r="I351" t="s">
        <v>5</v>
      </c>
      <c r="J351">
        <v>1</v>
      </c>
      <c r="K351" s="2">
        <v>29500000</v>
      </c>
      <c r="L351" t="str" cm="1">
        <f t="array" ref="L351">_xlfn.IFS(DataPenjualan[[#This Row],[Harga Satuan]]&lt;5000000,"Terjangkau",AND(DataPenjualan[[#This Row],[Harga Satuan]]&gt;=5000000,DataPenjualan[[#This Row],[Harga Satuan]]&lt;=15000000),"Menengah",DataPenjualan[[#This Row],[Harga Satuan]]&gt;15000000,"Premium")</f>
        <v>Premium</v>
      </c>
      <c r="M351">
        <v>15</v>
      </c>
      <c r="N351" t="s">
        <v>6</v>
      </c>
      <c r="O351" t="str" cm="1">
        <f t="array" ref="O351">_xlfn.IFS(LEFT(DataPenjualan[[#This Row],[Kode Status Pengiriman]],3)="DLV","Terkirim",LEFT(DataPenjualan[[#This Row],[Kode Status Pengiriman]],3)="SHP","Dikirim",LEFT(DataPenjualan[[#This Row],[Kode Status Pengiriman]],3)="RTN","Return",LEFT(DataPenjualan[[#This Row],[Kode Status Pengiriman]],3)="CNL","Dibatalkan")</f>
        <v>Terkirim</v>
      </c>
      <c r="P351" s="3">
        <f>DataPenjualan[[#This Row],[Jumlah Beli]]*DataPenjualan[[#This Row],[Harga Satuan]]</f>
        <v>29500000</v>
      </c>
      <c r="Q351" s="2">
        <f>(DataPenjualan[[#This Row],[Diskon Persen]]/100)*DataPenjualan[[#This Row],[Harga Satuan]]</f>
        <v>4425000</v>
      </c>
      <c r="R351" s="2">
        <f>DataPenjualan[[#This Row],[Pendapatan Kotor]]-DataPenjualan[[#This Row],[Nilai Diskon]]</f>
        <v>25075000</v>
      </c>
    </row>
    <row r="352" spans="1:18" x14ac:dyDescent="0.35">
      <c r="A352" t="s">
        <v>402</v>
      </c>
      <c r="B352" s="1">
        <v>45352.336805555555</v>
      </c>
      <c r="C352" t="str">
        <f>TEXT(DataPenjualan[[#This Row],[Tanggal Transaksi]],"mmmm")</f>
        <v>March</v>
      </c>
      <c r="D352" s="1" t="str">
        <f>TEXT(DataPenjualan[[#This Row],[Tanggal Transaksi]],"m")</f>
        <v>3</v>
      </c>
      <c r="E352" t="s">
        <v>51</v>
      </c>
      <c r="F352" t="s">
        <v>24</v>
      </c>
      <c r="G352" t="s">
        <v>63</v>
      </c>
      <c r="H352" t="s">
        <v>4</v>
      </c>
      <c r="I352" t="s">
        <v>15</v>
      </c>
      <c r="J352">
        <v>1</v>
      </c>
      <c r="K352" s="2">
        <v>500000</v>
      </c>
      <c r="L352" t="str" cm="1">
        <f t="array" ref="L352">_xlfn.IFS(DataPenjualan[[#This Row],[Harga Satuan]]&lt;5000000,"Terjangkau",AND(DataPenjualan[[#This Row],[Harga Satuan]]&gt;=5000000,DataPenjualan[[#This Row],[Harga Satuan]]&lt;=15000000),"Menengah",DataPenjualan[[#This Row],[Harga Satuan]]&gt;15000000,"Premium")</f>
        <v>Terjangkau</v>
      </c>
      <c r="M352">
        <v>0</v>
      </c>
      <c r="N352" t="s">
        <v>39</v>
      </c>
      <c r="O352" t="str" cm="1">
        <f t="array" ref="O352">_xlfn.IFS(LEFT(DataPenjualan[[#This Row],[Kode Status Pengiriman]],3)="DLV","Terkirim",LEFT(DataPenjualan[[#This Row],[Kode Status Pengiriman]],3)="SHP","Dikirim",LEFT(DataPenjualan[[#This Row],[Kode Status Pengiriman]],3)="RTN","Return",LEFT(DataPenjualan[[#This Row],[Kode Status Pengiriman]],3)="CNL","Dibatalkan")</f>
        <v>Return</v>
      </c>
      <c r="P352" s="3">
        <f>DataPenjualan[[#This Row],[Jumlah Beli]]*DataPenjualan[[#This Row],[Harga Satuan]]</f>
        <v>500000</v>
      </c>
      <c r="Q352" s="2">
        <f>(DataPenjualan[[#This Row],[Diskon Persen]]/100)*DataPenjualan[[#This Row],[Harga Satuan]]</f>
        <v>0</v>
      </c>
      <c r="R352" s="2">
        <f>DataPenjualan[[#This Row],[Pendapatan Kotor]]-DataPenjualan[[#This Row],[Nilai Diskon]]</f>
        <v>500000</v>
      </c>
    </row>
    <row r="353" spans="1:18" x14ac:dyDescent="0.35">
      <c r="A353" t="s">
        <v>403</v>
      </c>
      <c r="B353" s="1">
        <v>45353.440972222219</v>
      </c>
      <c r="C353" t="str">
        <f>TEXT(DataPenjualan[[#This Row],[Tanggal Transaksi]],"mmmm")</f>
        <v>March</v>
      </c>
      <c r="D353" s="1" t="str">
        <f>TEXT(DataPenjualan[[#This Row],[Tanggal Transaksi]],"m")</f>
        <v>3</v>
      </c>
      <c r="E353" t="s">
        <v>53</v>
      </c>
      <c r="F353" t="s">
        <v>34</v>
      </c>
      <c r="G353" t="s">
        <v>66</v>
      </c>
      <c r="H353" t="s">
        <v>9</v>
      </c>
      <c r="I353" t="s">
        <v>10</v>
      </c>
      <c r="J353">
        <v>1</v>
      </c>
      <c r="K353" s="2">
        <v>9500000</v>
      </c>
      <c r="L353" t="str" cm="1">
        <f t="array" ref="L353">_xlfn.IFS(DataPenjualan[[#This Row],[Harga Satuan]]&lt;5000000,"Terjangkau",AND(DataPenjualan[[#This Row],[Harga Satuan]]&gt;=5000000,DataPenjualan[[#This Row],[Harga Satuan]]&lt;=15000000),"Menengah",DataPenjualan[[#This Row],[Harga Satuan]]&gt;15000000,"Premium")</f>
        <v>Menengah</v>
      </c>
      <c r="M353">
        <v>10</v>
      </c>
      <c r="N353" t="s">
        <v>6</v>
      </c>
      <c r="O353" t="str" cm="1">
        <f t="array" ref="O353">_xlfn.IFS(LEFT(DataPenjualan[[#This Row],[Kode Status Pengiriman]],3)="DLV","Terkirim",LEFT(DataPenjualan[[#This Row],[Kode Status Pengiriman]],3)="SHP","Dikirim",LEFT(DataPenjualan[[#This Row],[Kode Status Pengiriman]],3)="RTN","Return",LEFT(DataPenjualan[[#This Row],[Kode Status Pengiriman]],3)="CNL","Dibatalkan")</f>
        <v>Terkirim</v>
      </c>
      <c r="P353" s="3">
        <f>DataPenjualan[[#This Row],[Jumlah Beli]]*DataPenjualan[[#This Row],[Harga Satuan]]</f>
        <v>9500000</v>
      </c>
      <c r="Q353" s="2">
        <f>(DataPenjualan[[#This Row],[Diskon Persen]]/100)*DataPenjualan[[#This Row],[Harga Satuan]]</f>
        <v>950000</v>
      </c>
      <c r="R353" s="2">
        <f>DataPenjualan[[#This Row],[Pendapatan Kotor]]-DataPenjualan[[#This Row],[Nilai Diskon]]</f>
        <v>8550000</v>
      </c>
    </row>
    <row r="354" spans="1:18" x14ac:dyDescent="0.35">
      <c r="A354" t="s">
        <v>404</v>
      </c>
      <c r="B354" s="1">
        <v>45354.555555555555</v>
      </c>
      <c r="C354" t="str">
        <f>TEXT(DataPenjualan[[#This Row],[Tanggal Transaksi]],"mmmm")</f>
        <v>March</v>
      </c>
      <c r="D354" s="1" t="str">
        <f>TEXT(DataPenjualan[[#This Row],[Tanggal Transaksi]],"m")</f>
        <v>3</v>
      </c>
      <c r="E354" t="s">
        <v>55</v>
      </c>
      <c r="F354" t="s">
        <v>3</v>
      </c>
      <c r="G354" t="s">
        <v>69</v>
      </c>
      <c r="H354" t="s">
        <v>4</v>
      </c>
      <c r="I354" t="s">
        <v>5</v>
      </c>
      <c r="J354">
        <v>1</v>
      </c>
      <c r="K354" s="2">
        <v>12000000</v>
      </c>
      <c r="L354" t="str" cm="1">
        <f t="array" ref="L354">_xlfn.IFS(DataPenjualan[[#This Row],[Harga Satuan]]&lt;5000000,"Terjangkau",AND(DataPenjualan[[#This Row],[Harga Satuan]]&gt;=5000000,DataPenjualan[[#This Row],[Harga Satuan]]&lt;=15000000),"Menengah",DataPenjualan[[#This Row],[Harga Satuan]]&gt;15000000,"Premium")</f>
        <v>Menengah</v>
      </c>
      <c r="M354">
        <v>5</v>
      </c>
      <c r="N354" t="s">
        <v>6</v>
      </c>
      <c r="O354" t="str" cm="1">
        <f t="array" ref="O354">_xlfn.IFS(LEFT(DataPenjualan[[#This Row],[Kode Status Pengiriman]],3)="DLV","Terkirim",LEFT(DataPenjualan[[#This Row],[Kode Status Pengiriman]],3)="SHP","Dikirim",LEFT(DataPenjualan[[#This Row],[Kode Status Pengiriman]],3)="RTN","Return",LEFT(DataPenjualan[[#This Row],[Kode Status Pengiriman]],3)="CNL","Dibatalkan")</f>
        <v>Terkirim</v>
      </c>
      <c r="P354" s="3">
        <f>DataPenjualan[[#This Row],[Jumlah Beli]]*DataPenjualan[[#This Row],[Harga Satuan]]</f>
        <v>12000000</v>
      </c>
      <c r="Q354" s="2">
        <f>(DataPenjualan[[#This Row],[Diskon Persen]]/100)*DataPenjualan[[#This Row],[Harga Satuan]]</f>
        <v>600000</v>
      </c>
      <c r="R354" s="2">
        <f>DataPenjualan[[#This Row],[Pendapatan Kotor]]-DataPenjualan[[#This Row],[Nilai Diskon]]</f>
        <v>11400000</v>
      </c>
    </row>
    <row r="355" spans="1:18" x14ac:dyDescent="0.35">
      <c r="A355" t="s">
        <v>405</v>
      </c>
      <c r="B355" s="1">
        <v>45355.670138888891</v>
      </c>
      <c r="C355" t="str">
        <f>TEXT(DataPenjualan[[#This Row],[Tanggal Transaksi]],"mmmm")</f>
        <v>March</v>
      </c>
      <c r="D355" s="1" t="str">
        <f>TEXT(DataPenjualan[[#This Row],[Tanggal Transaksi]],"m")</f>
        <v>3</v>
      </c>
      <c r="E355" t="s">
        <v>59</v>
      </c>
      <c r="F355" t="s">
        <v>18</v>
      </c>
      <c r="G355" t="s">
        <v>752</v>
      </c>
      <c r="H355" t="s">
        <v>9</v>
      </c>
      <c r="I355" t="s">
        <v>15</v>
      </c>
      <c r="J355">
        <v>1</v>
      </c>
      <c r="K355" s="2">
        <v>35000000</v>
      </c>
      <c r="L355" t="str" cm="1">
        <f t="array" ref="L355">_xlfn.IFS(DataPenjualan[[#This Row],[Harga Satuan]]&lt;5000000,"Terjangkau",AND(DataPenjualan[[#This Row],[Harga Satuan]]&gt;=5000000,DataPenjualan[[#This Row],[Harga Satuan]]&lt;=15000000),"Menengah",DataPenjualan[[#This Row],[Harga Satuan]]&gt;15000000,"Premium")</f>
        <v>Premium</v>
      </c>
      <c r="M355">
        <v>0</v>
      </c>
      <c r="N355" t="s">
        <v>21</v>
      </c>
      <c r="O355" t="str" cm="1">
        <f t="array" ref="O355">_xlfn.IFS(LEFT(DataPenjualan[[#This Row],[Kode Status Pengiriman]],3)="DLV","Terkirim",LEFT(DataPenjualan[[#This Row],[Kode Status Pengiriman]],3)="SHP","Dikirim",LEFT(DataPenjualan[[#This Row],[Kode Status Pengiriman]],3)="RTN","Return",LEFT(DataPenjualan[[#This Row],[Kode Status Pengiriman]],3)="CNL","Dibatalkan")</f>
        <v>Dikirim</v>
      </c>
      <c r="P355" s="3">
        <f>DataPenjualan[[#This Row],[Jumlah Beli]]*DataPenjualan[[#This Row],[Harga Satuan]]</f>
        <v>35000000</v>
      </c>
      <c r="Q355" s="2">
        <f>(DataPenjualan[[#This Row],[Diskon Persen]]/100)*DataPenjualan[[#This Row],[Harga Satuan]]</f>
        <v>0</v>
      </c>
      <c r="R355" s="2">
        <f>DataPenjualan[[#This Row],[Pendapatan Kotor]]-DataPenjualan[[#This Row],[Nilai Diskon]]</f>
        <v>35000000</v>
      </c>
    </row>
    <row r="356" spans="1:18" x14ac:dyDescent="0.35">
      <c r="A356" t="s">
        <v>406</v>
      </c>
      <c r="B356" s="1">
        <v>45356.743055555555</v>
      </c>
      <c r="C356" t="str">
        <f>TEXT(DataPenjualan[[#This Row],[Tanggal Transaksi]],"mmmm")</f>
        <v>March</v>
      </c>
      <c r="D356" s="1" t="str">
        <f>TEXT(DataPenjualan[[#This Row],[Tanggal Transaksi]],"m")</f>
        <v>3</v>
      </c>
      <c r="E356" t="s">
        <v>62</v>
      </c>
      <c r="F356" t="s">
        <v>13</v>
      </c>
      <c r="G356" t="s">
        <v>28</v>
      </c>
      <c r="H356" t="s">
        <v>4</v>
      </c>
      <c r="I356" t="s">
        <v>10</v>
      </c>
      <c r="J356">
        <v>1</v>
      </c>
      <c r="K356" s="2">
        <v>6200000</v>
      </c>
      <c r="L356" t="str" cm="1">
        <f t="array" ref="L356">_xlfn.IFS(DataPenjualan[[#This Row],[Harga Satuan]]&lt;5000000,"Terjangkau",AND(DataPenjualan[[#This Row],[Harga Satuan]]&gt;=5000000,DataPenjualan[[#This Row],[Harga Satuan]]&lt;=15000000),"Menengah",DataPenjualan[[#This Row],[Harga Satuan]]&gt;15000000,"Premium")</f>
        <v>Menengah</v>
      </c>
      <c r="M356">
        <v>5</v>
      </c>
      <c r="N356" t="s">
        <v>6</v>
      </c>
      <c r="O356" t="str" cm="1">
        <f t="array" ref="O356">_xlfn.IFS(LEFT(DataPenjualan[[#This Row],[Kode Status Pengiriman]],3)="DLV","Terkirim",LEFT(DataPenjualan[[#This Row],[Kode Status Pengiriman]],3)="SHP","Dikirim",LEFT(DataPenjualan[[#This Row],[Kode Status Pengiriman]],3)="RTN","Return",LEFT(DataPenjualan[[#This Row],[Kode Status Pengiriman]],3)="CNL","Dibatalkan")</f>
        <v>Terkirim</v>
      </c>
      <c r="P356" s="3">
        <f>DataPenjualan[[#This Row],[Jumlah Beli]]*DataPenjualan[[#This Row],[Harga Satuan]]</f>
        <v>6200000</v>
      </c>
      <c r="Q356" s="2">
        <f>(DataPenjualan[[#This Row],[Diskon Persen]]/100)*DataPenjualan[[#This Row],[Harga Satuan]]</f>
        <v>310000</v>
      </c>
      <c r="R356" s="2">
        <f>DataPenjualan[[#This Row],[Pendapatan Kotor]]-DataPenjualan[[#This Row],[Nilai Diskon]]</f>
        <v>5890000</v>
      </c>
    </row>
    <row r="357" spans="1:18" x14ac:dyDescent="0.35">
      <c r="A357" t="s">
        <v>407</v>
      </c>
      <c r="B357" s="1">
        <v>45388.388888888891</v>
      </c>
      <c r="C357" t="str">
        <f>TEXT(DataPenjualan[[#This Row],[Tanggal Transaksi]],"mmmm")</f>
        <v>April</v>
      </c>
      <c r="D357" s="1" t="str">
        <f>TEXT(DataPenjualan[[#This Row],[Tanggal Transaksi]],"m")</f>
        <v>4</v>
      </c>
      <c r="E357" t="s">
        <v>65</v>
      </c>
      <c r="F357" t="s">
        <v>18</v>
      </c>
      <c r="G357" t="s">
        <v>14</v>
      </c>
      <c r="H357" t="s">
        <v>4</v>
      </c>
      <c r="I357" t="s">
        <v>5</v>
      </c>
      <c r="J357">
        <v>1</v>
      </c>
      <c r="K357" s="2">
        <v>26000000</v>
      </c>
      <c r="L357" t="str" cm="1">
        <f t="array" ref="L357">_xlfn.IFS(DataPenjualan[[#This Row],[Harga Satuan]]&lt;5000000,"Terjangkau",AND(DataPenjualan[[#This Row],[Harga Satuan]]&gt;=5000000,DataPenjualan[[#This Row],[Harga Satuan]]&lt;=15000000),"Menengah",DataPenjualan[[#This Row],[Harga Satuan]]&gt;15000000,"Premium")</f>
        <v>Premium</v>
      </c>
      <c r="M357">
        <v>10</v>
      </c>
      <c r="N357" t="s">
        <v>6</v>
      </c>
      <c r="O357" t="str" cm="1">
        <f t="array" ref="O357">_xlfn.IFS(LEFT(DataPenjualan[[#This Row],[Kode Status Pengiriman]],3)="DLV","Terkirim",LEFT(DataPenjualan[[#This Row],[Kode Status Pengiriman]],3)="SHP","Dikirim",LEFT(DataPenjualan[[#This Row],[Kode Status Pengiriman]],3)="RTN","Return",LEFT(DataPenjualan[[#This Row],[Kode Status Pengiriman]],3)="CNL","Dibatalkan")</f>
        <v>Terkirim</v>
      </c>
      <c r="P357" s="3">
        <f>DataPenjualan[[#This Row],[Jumlah Beli]]*DataPenjualan[[#This Row],[Harga Satuan]]</f>
        <v>26000000</v>
      </c>
      <c r="Q357" s="2">
        <f>(DataPenjualan[[#This Row],[Diskon Persen]]/100)*DataPenjualan[[#This Row],[Harga Satuan]]</f>
        <v>2600000</v>
      </c>
      <c r="R357" s="2">
        <f>DataPenjualan[[#This Row],[Pendapatan Kotor]]-DataPenjualan[[#This Row],[Nilai Diskon]]</f>
        <v>23400000</v>
      </c>
    </row>
    <row r="358" spans="1:18" x14ac:dyDescent="0.35">
      <c r="A358" t="s">
        <v>408</v>
      </c>
      <c r="B358" s="1">
        <v>45389.496527777781</v>
      </c>
      <c r="C358" t="str">
        <f>TEXT(DataPenjualan[[#This Row],[Tanggal Transaksi]],"mmmm")</f>
        <v>April</v>
      </c>
      <c r="D358" s="1" t="str">
        <f>TEXT(DataPenjualan[[#This Row],[Tanggal Transaksi]],"m")</f>
        <v>4</v>
      </c>
      <c r="E358" t="s">
        <v>68</v>
      </c>
      <c r="F358" t="s">
        <v>24</v>
      </c>
      <c r="G358" t="s">
        <v>19</v>
      </c>
      <c r="H358" t="s">
        <v>20</v>
      </c>
      <c r="I358" t="s">
        <v>15</v>
      </c>
      <c r="J358">
        <v>1</v>
      </c>
      <c r="K358" s="2">
        <v>5000000</v>
      </c>
      <c r="L358" t="str" cm="1">
        <f t="array" ref="L358">_xlfn.IFS(DataPenjualan[[#This Row],[Harga Satuan]]&lt;5000000,"Terjangkau",AND(DataPenjualan[[#This Row],[Harga Satuan]]&gt;=5000000,DataPenjualan[[#This Row],[Harga Satuan]]&lt;=15000000),"Menengah",DataPenjualan[[#This Row],[Harga Satuan]]&gt;15000000,"Premium")</f>
        <v>Menengah</v>
      </c>
      <c r="M358">
        <v>0</v>
      </c>
      <c r="N358" t="s">
        <v>6</v>
      </c>
      <c r="O358" t="str" cm="1">
        <f t="array" ref="O358">_xlfn.IFS(LEFT(DataPenjualan[[#This Row],[Kode Status Pengiriman]],3)="DLV","Terkirim",LEFT(DataPenjualan[[#This Row],[Kode Status Pengiriman]],3)="SHP","Dikirim",LEFT(DataPenjualan[[#This Row],[Kode Status Pengiriman]],3)="RTN","Return",LEFT(DataPenjualan[[#This Row],[Kode Status Pengiriman]],3)="CNL","Dibatalkan")</f>
        <v>Terkirim</v>
      </c>
      <c r="P358" s="3">
        <f>DataPenjualan[[#This Row],[Jumlah Beli]]*DataPenjualan[[#This Row],[Harga Satuan]]</f>
        <v>5000000</v>
      </c>
      <c r="Q358" s="2">
        <f>(DataPenjualan[[#This Row],[Diskon Persen]]/100)*DataPenjualan[[#This Row],[Harga Satuan]]</f>
        <v>0</v>
      </c>
      <c r="R358" s="2">
        <f>DataPenjualan[[#This Row],[Pendapatan Kotor]]-DataPenjualan[[#This Row],[Nilai Diskon]]</f>
        <v>5000000</v>
      </c>
    </row>
    <row r="359" spans="1:18" x14ac:dyDescent="0.35">
      <c r="A359" t="s">
        <v>409</v>
      </c>
      <c r="B359" s="1">
        <v>45390.611111111109</v>
      </c>
      <c r="C359" t="str">
        <f>TEXT(DataPenjualan[[#This Row],[Tanggal Transaksi]],"mmmm")</f>
        <v>April</v>
      </c>
      <c r="D359" s="1" t="str">
        <f>TEXT(DataPenjualan[[#This Row],[Tanggal Transaksi]],"m")</f>
        <v>4</v>
      </c>
      <c r="E359" t="s">
        <v>71</v>
      </c>
      <c r="F359" t="s">
        <v>18</v>
      </c>
      <c r="G359" t="s">
        <v>753</v>
      </c>
      <c r="H359" t="s">
        <v>25</v>
      </c>
      <c r="I359" t="s">
        <v>10</v>
      </c>
      <c r="J359">
        <v>1</v>
      </c>
      <c r="K359" s="2">
        <v>42000000</v>
      </c>
      <c r="L359" t="str" cm="1">
        <f t="array" ref="L359">_xlfn.IFS(DataPenjualan[[#This Row],[Harga Satuan]]&lt;5000000,"Terjangkau",AND(DataPenjualan[[#This Row],[Harga Satuan]]&gt;=5000000,DataPenjualan[[#This Row],[Harga Satuan]]&lt;=15000000),"Menengah",DataPenjualan[[#This Row],[Harga Satuan]]&gt;15000000,"Premium")</f>
        <v>Premium</v>
      </c>
      <c r="M359">
        <v>15</v>
      </c>
      <c r="N359" t="s">
        <v>21</v>
      </c>
      <c r="O359" t="str" cm="1">
        <f t="array" ref="O359">_xlfn.IFS(LEFT(DataPenjualan[[#This Row],[Kode Status Pengiriman]],3)="DLV","Terkirim",LEFT(DataPenjualan[[#This Row],[Kode Status Pengiriman]],3)="SHP","Dikirim",LEFT(DataPenjualan[[#This Row],[Kode Status Pengiriman]],3)="RTN","Return",LEFT(DataPenjualan[[#This Row],[Kode Status Pengiriman]],3)="CNL","Dibatalkan")</f>
        <v>Dikirim</v>
      </c>
      <c r="P359" s="3">
        <f>DataPenjualan[[#This Row],[Jumlah Beli]]*DataPenjualan[[#This Row],[Harga Satuan]]</f>
        <v>42000000</v>
      </c>
      <c r="Q359" s="2">
        <f>(DataPenjualan[[#This Row],[Diskon Persen]]/100)*DataPenjualan[[#This Row],[Harga Satuan]]</f>
        <v>6300000</v>
      </c>
      <c r="R359" s="2">
        <f>DataPenjualan[[#This Row],[Pendapatan Kotor]]-DataPenjualan[[#This Row],[Nilai Diskon]]</f>
        <v>35700000</v>
      </c>
    </row>
    <row r="360" spans="1:18" x14ac:dyDescent="0.35">
      <c r="A360" t="s">
        <v>410</v>
      </c>
      <c r="B360" s="1">
        <v>45391.725694444445</v>
      </c>
      <c r="C360" t="str">
        <f>TEXT(DataPenjualan[[#This Row],[Tanggal Transaksi]],"mmmm")</f>
        <v>April</v>
      </c>
      <c r="D360" s="1" t="str">
        <f>TEXT(DataPenjualan[[#This Row],[Tanggal Transaksi]],"m")</f>
        <v>4</v>
      </c>
      <c r="E360" t="s">
        <v>2</v>
      </c>
      <c r="F360" t="s">
        <v>3</v>
      </c>
      <c r="G360" t="s">
        <v>31</v>
      </c>
      <c r="H360" t="s">
        <v>9</v>
      </c>
      <c r="I360" t="s">
        <v>5</v>
      </c>
      <c r="J360">
        <v>1</v>
      </c>
      <c r="K360" s="2">
        <v>21000000</v>
      </c>
      <c r="L360" t="str" cm="1">
        <f t="array" ref="L360">_xlfn.IFS(DataPenjualan[[#This Row],[Harga Satuan]]&lt;5000000,"Terjangkau",AND(DataPenjualan[[#This Row],[Harga Satuan]]&gt;=5000000,DataPenjualan[[#This Row],[Harga Satuan]]&lt;=15000000),"Menengah",DataPenjualan[[#This Row],[Harga Satuan]]&gt;15000000,"Premium")</f>
        <v>Premium</v>
      </c>
      <c r="M360">
        <v>10</v>
      </c>
      <c r="N360" t="s">
        <v>6</v>
      </c>
      <c r="O360" t="str" cm="1">
        <f t="array" ref="O360">_xlfn.IFS(LEFT(DataPenjualan[[#This Row],[Kode Status Pengiriman]],3)="DLV","Terkirim",LEFT(DataPenjualan[[#This Row],[Kode Status Pengiriman]],3)="SHP","Dikirim",LEFT(DataPenjualan[[#This Row],[Kode Status Pengiriman]],3)="RTN","Return",LEFT(DataPenjualan[[#This Row],[Kode Status Pengiriman]],3)="CNL","Dibatalkan")</f>
        <v>Terkirim</v>
      </c>
      <c r="P360" s="3">
        <f>DataPenjualan[[#This Row],[Jumlah Beli]]*DataPenjualan[[#This Row],[Harga Satuan]]</f>
        <v>21000000</v>
      </c>
      <c r="Q360" s="2">
        <f>(DataPenjualan[[#This Row],[Diskon Persen]]/100)*DataPenjualan[[#This Row],[Harga Satuan]]</f>
        <v>2100000</v>
      </c>
      <c r="R360" s="2">
        <f>DataPenjualan[[#This Row],[Pendapatan Kotor]]-DataPenjualan[[#This Row],[Nilai Diskon]]</f>
        <v>18900000</v>
      </c>
    </row>
    <row r="361" spans="1:18" x14ac:dyDescent="0.35">
      <c r="A361" t="s">
        <v>411</v>
      </c>
      <c r="B361" s="1">
        <v>45392.798611111109</v>
      </c>
      <c r="C361" t="str">
        <f>TEXT(DataPenjualan[[#This Row],[Tanggal Transaksi]],"mmmm")</f>
        <v>April</v>
      </c>
      <c r="D361" s="1" t="str">
        <f>TEXT(DataPenjualan[[#This Row],[Tanggal Transaksi]],"m")</f>
        <v>4</v>
      </c>
      <c r="E361" t="s">
        <v>8</v>
      </c>
      <c r="F361" t="s">
        <v>3</v>
      </c>
      <c r="G361" t="s">
        <v>35</v>
      </c>
      <c r="H361" t="s">
        <v>20</v>
      </c>
      <c r="I361" t="s">
        <v>15</v>
      </c>
      <c r="J361">
        <v>1</v>
      </c>
      <c r="K361" s="2">
        <v>18500000</v>
      </c>
      <c r="L361" t="str" cm="1">
        <f t="array" ref="L361">_xlfn.IFS(DataPenjualan[[#This Row],[Harga Satuan]]&lt;5000000,"Terjangkau",AND(DataPenjualan[[#This Row],[Harga Satuan]]&gt;=5000000,DataPenjualan[[#This Row],[Harga Satuan]]&lt;=15000000),"Menengah",DataPenjualan[[#This Row],[Harga Satuan]]&gt;15000000,"Premium")</f>
        <v>Premium</v>
      </c>
      <c r="M361">
        <v>0</v>
      </c>
      <c r="N361" t="s">
        <v>6</v>
      </c>
      <c r="O361" t="str" cm="1">
        <f t="array" ref="O361">_xlfn.IFS(LEFT(DataPenjualan[[#This Row],[Kode Status Pengiriman]],3)="DLV","Terkirim",LEFT(DataPenjualan[[#This Row],[Kode Status Pengiriman]],3)="SHP","Dikirim",LEFT(DataPenjualan[[#This Row],[Kode Status Pengiriman]],3)="RTN","Return",LEFT(DataPenjualan[[#This Row],[Kode Status Pengiriman]],3)="CNL","Dibatalkan")</f>
        <v>Terkirim</v>
      </c>
      <c r="P361" s="3">
        <f>DataPenjualan[[#This Row],[Jumlah Beli]]*DataPenjualan[[#This Row],[Harga Satuan]]</f>
        <v>18500000</v>
      </c>
      <c r="Q361" s="2">
        <f>(DataPenjualan[[#This Row],[Diskon Persen]]/100)*DataPenjualan[[#This Row],[Harga Satuan]]</f>
        <v>0</v>
      </c>
      <c r="R361" s="2">
        <f>DataPenjualan[[#This Row],[Pendapatan Kotor]]-DataPenjualan[[#This Row],[Nilai Diskon]]</f>
        <v>18500000</v>
      </c>
    </row>
    <row r="362" spans="1:18" x14ac:dyDescent="0.35">
      <c r="A362" t="s">
        <v>412</v>
      </c>
      <c r="B362" s="1">
        <v>45423.364583333336</v>
      </c>
      <c r="C362" t="str">
        <f>TEXT(DataPenjualan[[#This Row],[Tanggal Transaksi]],"mmmm")</f>
        <v>May</v>
      </c>
      <c r="D362" s="1" t="str">
        <f>TEXT(DataPenjualan[[#This Row],[Tanggal Transaksi]],"m")</f>
        <v>5</v>
      </c>
      <c r="E362" t="s">
        <v>12</v>
      </c>
      <c r="F362" t="s">
        <v>13</v>
      </c>
      <c r="G362" t="s">
        <v>38</v>
      </c>
      <c r="H362" t="s">
        <v>4</v>
      </c>
      <c r="I362" t="s">
        <v>10</v>
      </c>
      <c r="J362">
        <v>1</v>
      </c>
      <c r="K362" s="2">
        <v>5500000</v>
      </c>
      <c r="L362" t="str" cm="1">
        <f t="array" ref="L362">_xlfn.IFS(DataPenjualan[[#This Row],[Harga Satuan]]&lt;5000000,"Terjangkau",AND(DataPenjualan[[#This Row],[Harga Satuan]]&gt;=5000000,DataPenjualan[[#This Row],[Harga Satuan]]&lt;=15000000),"Menengah",DataPenjualan[[#This Row],[Harga Satuan]]&gt;15000000,"Premium")</f>
        <v>Menengah</v>
      </c>
      <c r="M362">
        <v>5</v>
      </c>
      <c r="N362" t="s">
        <v>6</v>
      </c>
      <c r="O362" t="str" cm="1">
        <f t="array" ref="O362">_xlfn.IFS(LEFT(DataPenjualan[[#This Row],[Kode Status Pengiriman]],3)="DLV","Terkirim",LEFT(DataPenjualan[[#This Row],[Kode Status Pengiriman]],3)="SHP","Dikirim",LEFT(DataPenjualan[[#This Row],[Kode Status Pengiriman]],3)="RTN","Return",LEFT(DataPenjualan[[#This Row],[Kode Status Pengiriman]],3)="CNL","Dibatalkan")</f>
        <v>Terkirim</v>
      </c>
      <c r="P362" s="3">
        <f>DataPenjualan[[#This Row],[Jumlah Beli]]*DataPenjualan[[#This Row],[Harga Satuan]]</f>
        <v>5500000</v>
      </c>
      <c r="Q362" s="2">
        <f>(DataPenjualan[[#This Row],[Diskon Persen]]/100)*DataPenjualan[[#This Row],[Harga Satuan]]</f>
        <v>275000</v>
      </c>
      <c r="R362" s="2">
        <f>DataPenjualan[[#This Row],[Pendapatan Kotor]]-DataPenjualan[[#This Row],[Nilai Diskon]]</f>
        <v>5225000</v>
      </c>
    </row>
    <row r="363" spans="1:18" x14ac:dyDescent="0.35">
      <c r="A363" t="s">
        <v>413</v>
      </c>
      <c r="B363" s="1">
        <v>45424.46875</v>
      </c>
      <c r="C363" t="str">
        <f>TEXT(DataPenjualan[[#This Row],[Tanggal Transaksi]],"mmmm")</f>
        <v>May</v>
      </c>
      <c r="D363" s="1" t="str">
        <f>TEXT(DataPenjualan[[#This Row],[Tanggal Transaksi]],"m")</f>
        <v>5</v>
      </c>
      <c r="E363" t="s">
        <v>17</v>
      </c>
      <c r="F363" t="s">
        <v>18</v>
      </c>
      <c r="G363" t="s">
        <v>42</v>
      </c>
      <c r="H363" t="s">
        <v>43</v>
      </c>
      <c r="I363" t="s">
        <v>5</v>
      </c>
      <c r="J363">
        <v>1</v>
      </c>
      <c r="K363" s="2">
        <v>32000000</v>
      </c>
      <c r="L363" t="str" cm="1">
        <f t="array" ref="L363">_xlfn.IFS(DataPenjualan[[#This Row],[Harga Satuan]]&lt;5000000,"Terjangkau",AND(DataPenjualan[[#This Row],[Harga Satuan]]&gt;=5000000,DataPenjualan[[#This Row],[Harga Satuan]]&lt;=15000000),"Menengah",DataPenjualan[[#This Row],[Harga Satuan]]&gt;15000000,"Premium")</f>
        <v>Premium</v>
      </c>
      <c r="M363">
        <v>15</v>
      </c>
      <c r="N363" t="s">
        <v>21</v>
      </c>
      <c r="O363" t="str" cm="1">
        <f t="array" ref="O363">_xlfn.IFS(LEFT(DataPenjualan[[#This Row],[Kode Status Pengiriman]],3)="DLV","Terkirim",LEFT(DataPenjualan[[#This Row],[Kode Status Pengiriman]],3)="SHP","Dikirim",LEFT(DataPenjualan[[#This Row],[Kode Status Pengiriman]],3)="RTN","Return",LEFT(DataPenjualan[[#This Row],[Kode Status Pengiriman]],3)="CNL","Dibatalkan")</f>
        <v>Dikirim</v>
      </c>
      <c r="P363" s="3">
        <f>DataPenjualan[[#This Row],[Jumlah Beli]]*DataPenjualan[[#This Row],[Harga Satuan]]</f>
        <v>32000000</v>
      </c>
      <c r="Q363" s="2">
        <f>(DataPenjualan[[#This Row],[Diskon Persen]]/100)*DataPenjualan[[#This Row],[Harga Satuan]]</f>
        <v>4800000</v>
      </c>
      <c r="R363" s="2">
        <f>DataPenjualan[[#This Row],[Pendapatan Kotor]]-DataPenjualan[[#This Row],[Nilai Diskon]]</f>
        <v>27200000</v>
      </c>
    </row>
    <row r="364" spans="1:18" x14ac:dyDescent="0.35">
      <c r="A364" t="s">
        <v>414</v>
      </c>
      <c r="B364" s="1">
        <v>45425.583333333336</v>
      </c>
      <c r="C364" t="str">
        <f>TEXT(DataPenjualan[[#This Row],[Tanggal Transaksi]],"mmmm")</f>
        <v>May</v>
      </c>
      <c r="D364" s="1" t="str">
        <f>TEXT(DataPenjualan[[#This Row],[Tanggal Transaksi]],"m")</f>
        <v>5</v>
      </c>
      <c r="E364" t="s">
        <v>23</v>
      </c>
      <c r="F364" t="s">
        <v>24</v>
      </c>
      <c r="G364" t="s">
        <v>46</v>
      </c>
      <c r="H364" t="s">
        <v>4</v>
      </c>
      <c r="I364" t="s">
        <v>15</v>
      </c>
      <c r="J364">
        <v>1</v>
      </c>
      <c r="K364" s="2">
        <v>7500000</v>
      </c>
      <c r="L364" t="str" cm="1">
        <f t="array" ref="L364">_xlfn.IFS(DataPenjualan[[#This Row],[Harga Satuan]]&lt;5000000,"Terjangkau",AND(DataPenjualan[[#This Row],[Harga Satuan]]&gt;=5000000,DataPenjualan[[#This Row],[Harga Satuan]]&lt;=15000000),"Menengah",DataPenjualan[[#This Row],[Harga Satuan]]&gt;15000000,"Premium")</f>
        <v>Menengah</v>
      </c>
      <c r="M364">
        <v>0</v>
      </c>
      <c r="N364" t="s">
        <v>6</v>
      </c>
      <c r="O364" t="str" cm="1">
        <f t="array" ref="O364">_xlfn.IFS(LEFT(DataPenjualan[[#This Row],[Kode Status Pengiriman]],3)="DLV","Terkirim",LEFT(DataPenjualan[[#This Row],[Kode Status Pengiriman]],3)="SHP","Dikirim",LEFT(DataPenjualan[[#This Row],[Kode Status Pengiriman]],3)="RTN","Return",LEFT(DataPenjualan[[#This Row],[Kode Status Pengiriman]],3)="CNL","Dibatalkan")</f>
        <v>Terkirim</v>
      </c>
      <c r="P364" s="3">
        <f>DataPenjualan[[#This Row],[Jumlah Beli]]*DataPenjualan[[#This Row],[Harga Satuan]]</f>
        <v>7500000</v>
      </c>
      <c r="Q364" s="2">
        <f>(DataPenjualan[[#This Row],[Diskon Persen]]/100)*DataPenjualan[[#This Row],[Harga Satuan]]</f>
        <v>0</v>
      </c>
      <c r="R364" s="2">
        <f>DataPenjualan[[#This Row],[Pendapatan Kotor]]-DataPenjualan[[#This Row],[Nilai Diskon]]</f>
        <v>7500000</v>
      </c>
    </row>
    <row r="365" spans="1:18" x14ac:dyDescent="0.35">
      <c r="A365" t="s">
        <v>415</v>
      </c>
      <c r="B365" s="1">
        <v>45426.697916666664</v>
      </c>
      <c r="C365" t="str">
        <f>TEXT(DataPenjualan[[#This Row],[Tanggal Transaksi]],"mmmm")</f>
        <v>May</v>
      </c>
      <c r="D365" s="1" t="str">
        <f>TEXT(DataPenjualan[[#This Row],[Tanggal Transaksi]],"m")</f>
        <v>5</v>
      </c>
      <c r="E365" t="s">
        <v>27</v>
      </c>
      <c r="F365" t="s">
        <v>18</v>
      </c>
      <c r="G365" t="s">
        <v>56</v>
      </c>
      <c r="H365" t="s">
        <v>57</v>
      </c>
      <c r="I365" t="s">
        <v>10</v>
      </c>
      <c r="J365">
        <v>1</v>
      </c>
      <c r="K365" s="2">
        <v>23000000</v>
      </c>
      <c r="L365" t="str" cm="1">
        <f t="array" ref="L365">_xlfn.IFS(DataPenjualan[[#This Row],[Harga Satuan]]&lt;5000000,"Terjangkau",AND(DataPenjualan[[#This Row],[Harga Satuan]]&gt;=5000000,DataPenjualan[[#This Row],[Harga Satuan]]&lt;=15000000),"Menengah",DataPenjualan[[#This Row],[Harga Satuan]]&gt;15000000,"Premium")</f>
        <v>Premium</v>
      </c>
      <c r="M365">
        <v>10</v>
      </c>
      <c r="N365" t="s">
        <v>6</v>
      </c>
      <c r="O365" t="str" cm="1">
        <f t="array" ref="O365">_xlfn.IFS(LEFT(DataPenjualan[[#This Row],[Kode Status Pengiriman]],3)="DLV","Terkirim",LEFT(DataPenjualan[[#This Row],[Kode Status Pengiriman]],3)="SHP","Dikirim",LEFT(DataPenjualan[[#This Row],[Kode Status Pengiriman]],3)="RTN","Return",LEFT(DataPenjualan[[#This Row],[Kode Status Pengiriman]],3)="CNL","Dibatalkan")</f>
        <v>Terkirim</v>
      </c>
      <c r="P365" s="3">
        <f>DataPenjualan[[#This Row],[Jumlah Beli]]*DataPenjualan[[#This Row],[Harga Satuan]]</f>
        <v>23000000</v>
      </c>
      <c r="Q365" s="2">
        <f>(DataPenjualan[[#This Row],[Diskon Persen]]/100)*DataPenjualan[[#This Row],[Harga Satuan]]</f>
        <v>2300000</v>
      </c>
      <c r="R365" s="2">
        <f>DataPenjualan[[#This Row],[Pendapatan Kotor]]-DataPenjualan[[#This Row],[Nilai Diskon]]</f>
        <v>20700000</v>
      </c>
    </row>
    <row r="366" spans="1:18" x14ac:dyDescent="0.35">
      <c r="A366" t="s">
        <v>416</v>
      </c>
      <c r="B366" s="1">
        <v>45427.770833333336</v>
      </c>
      <c r="C366" t="str">
        <f>TEXT(DataPenjualan[[#This Row],[Tanggal Transaksi]],"mmmm")</f>
        <v>May</v>
      </c>
      <c r="D366" s="1" t="str">
        <f>TEXT(DataPenjualan[[#This Row],[Tanggal Transaksi]],"m")</f>
        <v>5</v>
      </c>
      <c r="E366" t="s">
        <v>30</v>
      </c>
      <c r="F366" t="s">
        <v>13</v>
      </c>
      <c r="G366" t="s">
        <v>60</v>
      </c>
      <c r="H366" t="s">
        <v>20</v>
      </c>
      <c r="I366" t="s">
        <v>5</v>
      </c>
      <c r="J366">
        <v>1</v>
      </c>
      <c r="K366" s="2">
        <v>2500000</v>
      </c>
      <c r="L366" t="str" cm="1">
        <f t="array" ref="L366">_xlfn.IFS(DataPenjualan[[#This Row],[Harga Satuan]]&lt;5000000,"Terjangkau",AND(DataPenjualan[[#This Row],[Harga Satuan]]&gt;=5000000,DataPenjualan[[#This Row],[Harga Satuan]]&lt;=15000000),"Menengah",DataPenjualan[[#This Row],[Harga Satuan]]&gt;15000000,"Premium")</f>
        <v>Terjangkau</v>
      </c>
      <c r="M366">
        <v>5</v>
      </c>
      <c r="N366" t="s">
        <v>6</v>
      </c>
      <c r="O366" t="str" cm="1">
        <f t="array" ref="O366">_xlfn.IFS(LEFT(DataPenjualan[[#This Row],[Kode Status Pengiriman]],3)="DLV","Terkirim",LEFT(DataPenjualan[[#This Row],[Kode Status Pengiriman]],3)="SHP","Dikirim",LEFT(DataPenjualan[[#This Row],[Kode Status Pengiriman]],3)="RTN","Return",LEFT(DataPenjualan[[#This Row],[Kode Status Pengiriman]],3)="CNL","Dibatalkan")</f>
        <v>Terkirim</v>
      </c>
      <c r="P366" s="3">
        <f>DataPenjualan[[#This Row],[Jumlah Beli]]*DataPenjualan[[#This Row],[Harga Satuan]]</f>
        <v>2500000</v>
      </c>
      <c r="Q366" s="2">
        <f>(DataPenjualan[[#This Row],[Diskon Persen]]/100)*DataPenjualan[[#This Row],[Harga Satuan]]</f>
        <v>125000</v>
      </c>
      <c r="R366" s="2">
        <f>DataPenjualan[[#This Row],[Pendapatan Kotor]]-DataPenjualan[[#This Row],[Nilai Diskon]]</f>
        <v>2375000</v>
      </c>
    </row>
    <row r="367" spans="1:18" x14ac:dyDescent="0.35">
      <c r="A367" t="s">
        <v>417</v>
      </c>
      <c r="B367" s="1">
        <v>45459.378472222219</v>
      </c>
      <c r="C367" t="str">
        <f>TEXT(DataPenjualan[[#This Row],[Tanggal Transaksi]],"mmmm")</f>
        <v>June</v>
      </c>
      <c r="D367" s="1" t="str">
        <f>TEXT(DataPenjualan[[#This Row],[Tanggal Transaksi]],"m")</f>
        <v>6</v>
      </c>
      <c r="E367" t="s">
        <v>33</v>
      </c>
      <c r="F367" t="s">
        <v>34</v>
      </c>
      <c r="G367" t="s">
        <v>63</v>
      </c>
      <c r="H367" t="s">
        <v>4</v>
      </c>
      <c r="I367" t="s">
        <v>15</v>
      </c>
      <c r="J367">
        <v>1</v>
      </c>
      <c r="K367" s="2">
        <v>28000000</v>
      </c>
      <c r="L367" t="str" cm="1">
        <f t="array" ref="L367">_xlfn.IFS(DataPenjualan[[#This Row],[Harga Satuan]]&lt;5000000,"Terjangkau",AND(DataPenjualan[[#This Row],[Harga Satuan]]&gt;=5000000,DataPenjualan[[#This Row],[Harga Satuan]]&lt;=15000000),"Menengah",DataPenjualan[[#This Row],[Harga Satuan]]&gt;15000000,"Premium")</f>
        <v>Premium</v>
      </c>
      <c r="M367">
        <v>0</v>
      </c>
      <c r="N367" t="s">
        <v>21</v>
      </c>
      <c r="O367" t="str" cm="1">
        <f t="array" ref="O367">_xlfn.IFS(LEFT(DataPenjualan[[#This Row],[Kode Status Pengiriman]],3)="DLV","Terkirim",LEFT(DataPenjualan[[#This Row],[Kode Status Pengiriman]],3)="SHP","Dikirim",LEFT(DataPenjualan[[#This Row],[Kode Status Pengiriman]],3)="RTN","Return",LEFT(DataPenjualan[[#This Row],[Kode Status Pengiriman]],3)="CNL","Dibatalkan")</f>
        <v>Dikirim</v>
      </c>
      <c r="P367" s="3">
        <f>DataPenjualan[[#This Row],[Jumlah Beli]]*DataPenjualan[[#This Row],[Harga Satuan]]</f>
        <v>28000000</v>
      </c>
      <c r="Q367" s="2">
        <f>(DataPenjualan[[#This Row],[Diskon Persen]]/100)*DataPenjualan[[#This Row],[Harga Satuan]]</f>
        <v>0</v>
      </c>
      <c r="R367" s="2">
        <f>DataPenjualan[[#This Row],[Pendapatan Kotor]]-DataPenjualan[[#This Row],[Nilai Diskon]]</f>
        <v>28000000</v>
      </c>
    </row>
    <row r="368" spans="1:18" x14ac:dyDescent="0.35">
      <c r="A368" t="s">
        <v>418</v>
      </c>
      <c r="B368" s="1">
        <v>45460.486111111109</v>
      </c>
      <c r="C368" t="str">
        <f>TEXT(DataPenjualan[[#This Row],[Tanggal Transaksi]],"mmmm")</f>
        <v>June</v>
      </c>
      <c r="D368" s="1" t="str">
        <f>TEXT(DataPenjualan[[#This Row],[Tanggal Transaksi]],"m")</f>
        <v>6</v>
      </c>
      <c r="E368" t="s">
        <v>37</v>
      </c>
      <c r="F368" t="s">
        <v>24</v>
      </c>
      <c r="G368" t="s">
        <v>66</v>
      </c>
      <c r="H368" t="s">
        <v>9</v>
      </c>
      <c r="I368" t="s">
        <v>10</v>
      </c>
      <c r="J368">
        <v>1</v>
      </c>
      <c r="K368" s="2">
        <v>1800000</v>
      </c>
      <c r="L368" t="str" cm="1">
        <f t="array" ref="L368">_xlfn.IFS(DataPenjualan[[#This Row],[Harga Satuan]]&lt;5000000,"Terjangkau",AND(DataPenjualan[[#This Row],[Harga Satuan]]&gt;=5000000,DataPenjualan[[#This Row],[Harga Satuan]]&lt;=15000000),"Menengah",DataPenjualan[[#This Row],[Harga Satuan]]&gt;15000000,"Premium")</f>
        <v>Terjangkau</v>
      </c>
      <c r="M368">
        <v>5</v>
      </c>
      <c r="N368" t="s">
        <v>6</v>
      </c>
      <c r="O368" t="str" cm="1">
        <f t="array" ref="O368">_xlfn.IFS(LEFT(DataPenjualan[[#This Row],[Kode Status Pengiriman]],3)="DLV","Terkirim",LEFT(DataPenjualan[[#This Row],[Kode Status Pengiriman]],3)="SHP","Dikirim",LEFT(DataPenjualan[[#This Row],[Kode Status Pengiriman]],3)="RTN","Return",LEFT(DataPenjualan[[#This Row],[Kode Status Pengiriman]],3)="CNL","Dibatalkan")</f>
        <v>Terkirim</v>
      </c>
      <c r="P368" s="3">
        <f>DataPenjualan[[#This Row],[Jumlah Beli]]*DataPenjualan[[#This Row],[Harga Satuan]]</f>
        <v>1800000</v>
      </c>
      <c r="Q368" s="2">
        <f>(DataPenjualan[[#This Row],[Diskon Persen]]/100)*DataPenjualan[[#This Row],[Harga Satuan]]</f>
        <v>90000</v>
      </c>
      <c r="R368" s="2">
        <f>DataPenjualan[[#This Row],[Pendapatan Kotor]]-DataPenjualan[[#This Row],[Nilai Diskon]]</f>
        <v>1710000</v>
      </c>
    </row>
    <row r="369" spans="1:18" x14ac:dyDescent="0.35">
      <c r="A369" t="s">
        <v>419</v>
      </c>
      <c r="B369" s="1">
        <v>45461.600694444445</v>
      </c>
      <c r="C369" t="str">
        <f>TEXT(DataPenjualan[[#This Row],[Tanggal Transaksi]],"mmmm")</f>
        <v>June</v>
      </c>
      <c r="D369" s="1" t="str">
        <f>TEXT(DataPenjualan[[#This Row],[Tanggal Transaksi]],"m")</f>
        <v>6</v>
      </c>
      <c r="E369" t="s">
        <v>41</v>
      </c>
      <c r="F369" t="s">
        <v>3</v>
      </c>
      <c r="G369" t="s">
        <v>69</v>
      </c>
      <c r="H369" t="s">
        <v>4</v>
      </c>
      <c r="I369" t="s">
        <v>5</v>
      </c>
      <c r="J369">
        <v>1</v>
      </c>
      <c r="K369" s="2">
        <v>15000000</v>
      </c>
      <c r="L369" t="str" cm="1">
        <f t="array" ref="L369">_xlfn.IFS(DataPenjualan[[#This Row],[Harga Satuan]]&lt;5000000,"Terjangkau",AND(DataPenjualan[[#This Row],[Harga Satuan]]&gt;=5000000,DataPenjualan[[#This Row],[Harga Satuan]]&lt;=15000000),"Menengah",DataPenjualan[[#This Row],[Harga Satuan]]&gt;15000000,"Premium")</f>
        <v>Menengah</v>
      </c>
      <c r="M369">
        <v>10</v>
      </c>
      <c r="N369" t="s">
        <v>6</v>
      </c>
      <c r="O369" t="str" cm="1">
        <f t="array" ref="O369">_xlfn.IFS(LEFT(DataPenjualan[[#This Row],[Kode Status Pengiriman]],3)="DLV","Terkirim",LEFT(DataPenjualan[[#This Row],[Kode Status Pengiriman]],3)="SHP","Dikirim",LEFT(DataPenjualan[[#This Row],[Kode Status Pengiriman]],3)="RTN","Return",LEFT(DataPenjualan[[#This Row],[Kode Status Pengiriman]],3)="CNL","Dibatalkan")</f>
        <v>Terkirim</v>
      </c>
      <c r="P369" s="3">
        <f>DataPenjualan[[#This Row],[Jumlah Beli]]*DataPenjualan[[#This Row],[Harga Satuan]]</f>
        <v>15000000</v>
      </c>
      <c r="Q369" s="2">
        <f>(DataPenjualan[[#This Row],[Diskon Persen]]/100)*DataPenjualan[[#This Row],[Harga Satuan]]</f>
        <v>1500000</v>
      </c>
      <c r="R369" s="2">
        <f>DataPenjualan[[#This Row],[Pendapatan Kotor]]-DataPenjualan[[#This Row],[Nilai Diskon]]</f>
        <v>13500000</v>
      </c>
    </row>
    <row r="370" spans="1:18" x14ac:dyDescent="0.35">
      <c r="A370" t="s">
        <v>420</v>
      </c>
      <c r="B370" s="1">
        <v>45462.715277777781</v>
      </c>
      <c r="C370" t="str">
        <f>TEXT(DataPenjualan[[#This Row],[Tanggal Transaksi]],"mmmm")</f>
        <v>June</v>
      </c>
      <c r="D370" s="1" t="str">
        <f>TEXT(DataPenjualan[[#This Row],[Tanggal Transaksi]],"m")</f>
        <v>6</v>
      </c>
      <c r="E370" t="s">
        <v>45</v>
      </c>
      <c r="F370" t="s">
        <v>13</v>
      </c>
      <c r="G370" t="s">
        <v>752</v>
      </c>
      <c r="H370" t="s">
        <v>9</v>
      </c>
      <c r="I370" t="s">
        <v>15</v>
      </c>
      <c r="J370">
        <v>1</v>
      </c>
      <c r="K370" s="2">
        <v>4000000</v>
      </c>
      <c r="L370" t="str" cm="1">
        <f t="array" ref="L370">_xlfn.IFS(DataPenjualan[[#This Row],[Harga Satuan]]&lt;5000000,"Terjangkau",AND(DataPenjualan[[#This Row],[Harga Satuan]]&gt;=5000000,DataPenjualan[[#This Row],[Harga Satuan]]&lt;=15000000),"Menengah",DataPenjualan[[#This Row],[Harga Satuan]]&gt;15000000,"Premium")</f>
        <v>Terjangkau</v>
      </c>
      <c r="M370">
        <v>0</v>
      </c>
      <c r="N370" t="s">
        <v>6</v>
      </c>
      <c r="O370" t="str" cm="1">
        <f t="array" ref="O370">_xlfn.IFS(LEFT(DataPenjualan[[#This Row],[Kode Status Pengiriman]],3)="DLV","Terkirim",LEFT(DataPenjualan[[#This Row],[Kode Status Pengiriman]],3)="SHP","Dikirim",LEFT(DataPenjualan[[#This Row],[Kode Status Pengiriman]],3)="RTN","Return",LEFT(DataPenjualan[[#This Row],[Kode Status Pengiriman]],3)="CNL","Dibatalkan")</f>
        <v>Terkirim</v>
      </c>
      <c r="P370" s="3">
        <f>DataPenjualan[[#This Row],[Jumlah Beli]]*DataPenjualan[[#This Row],[Harga Satuan]]</f>
        <v>4000000</v>
      </c>
      <c r="Q370" s="2">
        <f>(DataPenjualan[[#This Row],[Diskon Persen]]/100)*DataPenjualan[[#This Row],[Harga Satuan]]</f>
        <v>0</v>
      </c>
      <c r="R370" s="2">
        <f>DataPenjualan[[#This Row],[Pendapatan Kotor]]-DataPenjualan[[#This Row],[Nilai Diskon]]</f>
        <v>4000000</v>
      </c>
    </row>
    <row r="371" spans="1:18" x14ac:dyDescent="0.35">
      <c r="A371" t="s">
        <v>421</v>
      </c>
      <c r="B371" s="1">
        <v>45463.788194444445</v>
      </c>
      <c r="C371" t="str">
        <f>TEXT(DataPenjualan[[#This Row],[Tanggal Transaksi]],"mmmm")</f>
        <v>June</v>
      </c>
      <c r="D371" s="1" t="str">
        <f>TEXT(DataPenjualan[[#This Row],[Tanggal Transaksi]],"m")</f>
        <v>6</v>
      </c>
      <c r="E371" t="s">
        <v>48</v>
      </c>
      <c r="F371" t="s">
        <v>18</v>
      </c>
      <c r="G371" t="s">
        <v>28</v>
      </c>
      <c r="H371" t="s">
        <v>4</v>
      </c>
      <c r="I371" t="s">
        <v>10</v>
      </c>
      <c r="J371">
        <v>1</v>
      </c>
      <c r="K371" s="2">
        <v>29500000</v>
      </c>
      <c r="L371" t="str" cm="1">
        <f t="array" ref="L371">_xlfn.IFS(DataPenjualan[[#This Row],[Harga Satuan]]&lt;5000000,"Terjangkau",AND(DataPenjualan[[#This Row],[Harga Satuan]]&gt;=5000000,DataPenjualan[[#This Row],[Harga Satuan]]&lt;=15000000),"Menengah",DataPenjualan[[#This Row],[Harga Satuan]]&gt;15000000,"Premium")</f>
        <v>Premium</v>
      </c>
      <c r="M371">
        <v>15</v>
      </c>
      <c r="N371" t="s">
        <v>6</v>
      </c>
      <c r="O371" t="str" cm="1">
        <f t="array" ref="O371">_xlfn.IFS(LEFT(DataPenjualan[[#This Row],[Kode Status Pengiriman]],3)="DLV","Terkirim",LEFT(DataPenjualan[[#This Row],[Kode Status Pengiriman]],3)="SHP","Dikirim",LEFT(DataPenjualan[[#This Row],[Kode Status Pengiriman]],3)="RTN","Return",LEFT(DataPenjualan[[#This Row],[Kode Status Pengiriman]],3)="CNL","Dibatalkan")</f>
        <v>Terkirim</v>
      </c>
      <c r="P371" s="3">
        <f>DataPenjualan[[#This Row],[Jumlah Beli]]*DataPenjualan[[#This Row],[Harga Satuan]]</f>
        <v>29500000</v>
      </c>
      <c r="Q371" s="2">
        <f>(DataPenjualan[[#This Row],[Diskon Persen]]/100)*DataPenjualan[[#This Row],[Harga Satuan]]</f>
        <v>4425000</v>
      </c>
      <c r="R371" s="2">
        <f>DataPenjualan[[#This Row],[Pendapatan Kotor]]-DataPenjualan[[#This Row],[Nilai Diskon]]</f>
        <v>25075000</v>
      </c>
    </row>
    <row r="372" spans="1:18" x14ac:dyDescent="0.35">
      <c r="A372" t="s">
        <v>422</v>
      </c>
      <c r="B372" s="1">
        <v>45494.350694444445</v>
      </c>
      <c r="C372" t="str">
        <f>TEXT(DataPenjualan[[#This Row],[Tanggal Transaksi]],"mmmm")</f>
        <v>July</v>
      </c>
      <c r="D372" s="1" t="str">
        <f>TEXT(DataPenjualan[[#This Row],[Tanggal Transaksi]],"m")</f>
        <v>7</v>
      </c>
      <c r="E372" t="s">
        <v>51</v>
      </c>
      <c r="F372" t="s">
        <v>24</v>
      </c>
      <c r="G372" t="s">
        <v>14</v>
      </c>
      <c r="H372" t="s">
        <v>4</v>
      </c>
      <c r="I372" t="s">
        <v>5</v>
      </c>
      <c r="J372">
        <v>1</v>
      </c>
      <c r="K372" s="2">
        <v>500000</v>
      </c>
      <c r="L372" t="str" cm="1">
        <f t="array" ref="L372">_xlfn.IFS(DataPenjualan[[#This Row],[Harga Satuan]]&lt;5000000,"Terjangkau",AND(DataPenjualan[[#This Row],[Harga Satuan]]&gt;=5000000,DataPenjualan[[#This Row],[Harga Satuan]]&lt;=15000000),"Menengah",DataPenjualan[[#This Row],[Harga Satuan]]&gt;15000000,"Premium")</f>
        <v>Terjangkau</v>
      </c>
      <c r="M372">
        <v>5</v>
      </c>
      <c r="N372" t="s">
        <v>6</v>
      </c>
      <c r="O372" t="str" cm="1">
        <f t="array" ref="O372">_xlfn.IFS(LEFT(DataPenjualan[[#This Row],[Kode Status Pengiriman]],3)="DLV","Terkirim",LEFT(DataPenjualan[[#This Row],[Kode Status Pengiriman]],3)="SHP","Dikirim",LEFT(DataPenjualan[[#This Row],[Kode Status Pengiriman]],3)="RTN","Return",LEFT(DataPenjualan[[#This Row],[Kode Status Pengiriman]],3)="CNL","Dibatalkan")</f>
        <v>Terkirim</v>
      </c>
      <c r="P372" s="3">
        <f>DataPenjualan[[#This Row],[Jumlah Beli]]*DataPenjualan[[#This Row],[Harga Satuan]]</f>
        <v>500000</v>
      </c>
      <c r="Q372" s="2">
        <f>(DataPenjualan[[#This Row],[Diskon Persen]]/100)*DataPenjualan[[#This Row],[Harga Satuan]]</f>
        <v>25000</v>
      </c>
      <c r="R372" s="2">
        <f>DataPenjualan[[#This Row],[Pendapatan Kotor]]-DataPenjualan[[#This Row],[Nilai Diskon]]</f>
        <v>475000</v>
      </c>
    </row>
    <row r="373" spans="1:18" x14ac:dyDescent="0.35">
      <c r="A373" t="s">
        <v>423</v>
      </c>
      <c r="B373" s="1">
        <v>45495.454861111109</v>
      </c>
      <c r="C373" t="str">
        <f>TEXT(DataPenjualan[[#This Row],[Tanggal Transaksi]],"mmmm")</f>
        <v>July</v>
      </c>
      <c r="D373" s="1" t="str">
        <f>TEXT(DataPenjualan[[#This Row],[Tanggal Transaksi]],"m")</f>
        <v>7</v>
      </c>
      <c r="E373" t="s">
        <v>53</v>
      </c>
      <c r="F373" t="s">
        <v>34</v>
      </c>
      <c r="G373" t="s">
        <v>19</v>
      </c>
      <c r="H373" t="s">
        <v>20</v>
      </c>
      <c r="I373" t="s">
        <v>15</v>
      </c>
      <c r="J373">
        <v>1</v>
      </c>
      <c r="K373" s="2">
        <v>9500000</v>
      </c>
      <c r="L373" t="str" cm="1">
        <f t="array" ref="L373">_xlfn.IFS(DataPenjualan[[#This Row],[Harga Satuan]]&lt;5000000,"Terjangkau",AND(DataPenjualan[[#This Row],[Harga Satuan]]&gt;=5000000,DataPenjualan[[#This Row],[Harga Satuan]]&lt;=15000000),"Menengah",DataPenjualan[[#This Row],[Harga Satuan]]&gt;15000000,"Premium")</f>
        <v>Menengah</v>
      </c>
      <c r="M373">
        <v>0</v>
      </c>
      <c r="N373" t="s">
        <v>49</v>
      </c>
      <c r="O373" t="str" cm="1">
        <f t="array" ref="O373">_xlfn.IFS(LEFT(DataPenjualan[[#This Row],[Kode Status Pengiriman]],3)="DLV","Terkirim",LEFT(DataPenjualan[[#This Row],[Kode Status Pengiriman]],3)="SHP","Dikirim",LEFT(DataPenjualan[[#This Row],[Kode Status Pengiriman]],3)="RTN","Return",LEFT(DataPenjualan[[#This Row],[Kode Status Pengiriman]],3)="CNL","Dibatalkan")</f>
        <v>Dibatalkan</v>
      </c>
      <c r="P373" s="3">
        <f>DataPenjualan[[#This Row],[Jumlah Beli]]*DataPenjualan[[#This Row],[Harga Satuan]]</f>
        <v>9500000</v>
      </c>
      <c r="Q373" s="2">
        <f>(DataPenjualan[[#This Row],[Diskon Persen]]/100)*DataPenjualan[[#This Row],[Harga Satuan]]</f>
        <v>0</v>
      </c>
      <c r="R373" s="2">
        <f>DataPenjualan[[#This Row],[Pendapatan Kotor]]-DataPenjualan[[#This Row],[Nilai Diskon]]</f>
        <v>9500000</v>
      </c>
    </row>
    <row r="374" spans="1:18" x14ac:dyDescent="0.35">
      <c r="A374" t="s">
        <v>424</v>
      </c>
      <c r="B374" s="1">
        <v>45496.569444444445</v>
      </c>
      <c r="C374" t="str">
        <f>TEXT(DataPenjualan[[#This Row],[Tanggal Transaksi]],"mmmm")</f>
        <v>July</v>
      </c>
      <c r="D374" s="1" t="str">
        <f>TEXT(DataPenjualan[[#This Row],[Tanggal Transaksi]],"m")</f>
        <v>7</v>
      </c>
      <c r="E374" t="s">
        <v>55</v>
      </c>
      <c r="F374" t="s">
        <v>3</v>
      </c>
      <c r="G374" t="s">
        <v>753</v>
      </c>
      <c r="H374" t="s">
        <v>25</v>
      </c>
      <c r="I374" t="s">
        <v>10</v>
      </c>
      <c r="J374">
        <v>1</v>
      </c>
      <c r="K374" s="2">
        <v>12000000</v>
      </c>
      <c r="L374" t="str" cm="1">
        <f t="array" ref="L374">_xlfn.IFS(DataPenjualan[[#This Row],[Harga Satuan]]&lt;5000000,"Terjangkau",AND(DataPenjualan[[#This Row],[Harga Satuan]]&gt;=5000000,DataPenjualan[[#This Row],[Harga Satuan]]&lt;=15000000),"Menengah",DataPenjualan[[#This Row],[Harga Satuan]]&gt;15000000,"Premium")</f>
        <v>Menengah</v>
      </c>
      <c r="M374">
        <v>5</v>
      </c>
      <c r="N374" t="s">
        <v>6</v>
      </c>
      <c r="O374" t="str" cm="1">
        <f t="array" ref="O374">_xlfn.IFS(LEFT(DataPenjualan[[#This Row],[Kode Status Pengiriman]],3)="DLV","Terkirim",LEFT(DataPenjualan[[#This Row],[Kode Status Pengiriman]],3)="SHP","Dikirim",LEFT(DataPenjualan[[#This Row],[Kode Status Pengiriman]],3)="RTN","Return",LEFT(DataPenjualan[[#This Row],[Kode Status Pengiriman]],3)="CNL","Dibatalkan")</f>
        <v>Terkirim</v>
      </c>
      <c r="P374" s="3">
        <f>DataPenjualan[[#This Row],[Jumlah Beli]]*DataPenjualan[[#This Row],[Harga Satuan]]</f>
        <v>12000000</v>
      </c>
      <c r="Q374" s="2">
        <f>(DataPenjualan[[#This Row],[Diskon Persen]]/100)*DataPenjualan[[#This Row],[Harga Satuan]]</f>
        <v>600000</v>
      </c>
      <c r="R374" s="2">
        <f>DataPenjualan[[#This Row],[Pendapatan Kotor]]-DataPenjualan[[#This Row],[Nilai Diskon]]</f>
        <v>11400000</v>
      </c>
    </row>
    <row r="375" spans="1:18" x14ac:dyDescent="0.35">
      <c r="A375" t="s">
        <v>425</v>
      </c>
      <c r="B375" s="1">
        <v>45497.684027777781</v>
      </c>
      <c r="C375" t="str">
        <f>TEXT(DataPenjualan[[#This Row],[Tanggal Transaksi]],"mmmm")</f>
        <v>July</v>
      </c>
      <c r="D375" s="1" t="str">
        <f>TEXT(DataPenjualan[[#This Row],[Tanggal Transaksi]],"m")</f>
        <v>7</v>
      </c>
      <c r="E375" t="s">
        <v>59</v>
      </c>
      <c r="F375" t="s">
        <v>18</v>
      </c>
      <c r="G375" t="s">
        <v>31</v>
      </c>
      <c r="H375" t="s">
        <v>9</v>
      </c>
      <c r="I375" t="s">
        <v>5</v>
      </c>
      <c r="J375">
        <v>1</v>
      </c>
      <c r="K375" s="2">
        <v>35000000</v>
      </c>
      <c r="L375" t="str" cm="1">
        <f t="array" ref="L375">_xlfn.IFS(DataPenjualan[[#This Row],[Harga Satuan]]&lt;5000000,"Terjangkau",AND(DataPenjualan[[#This Row],[Harga Satuan]]&gt;=5000000,DataPenjualan[[#This Row],[Harga Satuan]]&lt;=15000000),"Menengah",DataPenjualan[[#This Row],[Harga Satuan]]&gt;15000000,"Premium")</f>
        <v>Premium</v>
      </c>
      <c r="M375">
        <v>15</v>
      </c>
      <c r="N375" t="s">
        <v>21</v>
      </c>
      <c r="O375" t="str" cm="1">
        <f t="array" ref="O375">_xlfn.IFS(LEFT(DataPenjualan[[#This Row],[Kode Status Pengiriman]],3)="DLV","Terkirim",LEFT(DataPenjualan[[#This Row],[Kode Status Pengiriman]],3)="SHP","Dikirim",LEFT(DataPenjualan[[#This Row],[Kode Status Pengiriman]],3)="RTN","Return",LEFT(DataPenjualan[[#This Row],[Kode Status Pengiriman]],3)="CNL","Dibatalkan")</f>
        <v>Dikirim</v>
      </c>
      <c r="P375" s="3">
        <f>DataPenjualan[[#This Row],[Jumlah Beli]]*DataPenjualan[[#This Row],[Harga Satuan]]</f>
        <v>35000000</v>
      </c>
      <c r="Q375" s="2">
        <f>(DataPenjualan[[#This Row],[Diskon Persen]]/100)*DataPenjualan[[#This Row],[Harga Satuan]]</f>
        <v>5250000</v>
      </c>
      <c r="R375" s="2">
        <f>DataPenjualan[[#This Row],[Pendapatan Kotor]]-DataPenjualan[[#This Row],[Nilai Diskon]]</f>
        <v>29750000</v>
      </c>
    </row>
    <row r="376" spans="1:18" x14ac:dyDescent="0.35">
      <c r="A376" t="s">
        <v>426</v>
      </c>
      <c r="B376" s="1">
        <v>45498.756944444445</v>
      </c>
      <c r="C376" t="str">
        <f>TEXT(DataPenjualan[[#This Row],[Tanggal Transaksi]],"mmmm")</f>
        <v>July</v>
      </c>
      <c r="D376" s="1" t="str">
        <f>TEXT(DataPenjualan[[#This Row],[Tanggal Transaksi]],"m")</f>
        <v>7</v>
      </c>
      <c r="E376" t="s">
        <v>62</v>
      </c>
      <c r="F376" t="s">
        <v>13</v>
      </c>
      <c r="G376" t="s">
        <v>35</v>
      </c>
      <c r="H376" t="s">
        <v>20</v>
      </c>
      <c r="I376" t="s">
        <v>15</v>
      </c>
      <c r="J376">
        <v>1</v>
      </c>
      <c r="K376" s="2">
        <v>6200000</v>
      </c>
      <c r="L376" t="str" cm="1">
        <f t="array" ref="L376">_xlfn.IFS(DataPenjualan[[#This Row],[Harga Satuan]]&lt;5000000,"Terjangkau",AND(DataPenjualan[[#This Row],[Harga Satuan]]&gt;=5000000,DataPenjualan[[#This Row],[Harga Satuan]]&lt;=15000000),"Menengah",DataPenjualan[[#This Row],[Harga Satuan]]&gt;15000000,"Premium")</f>
        <v>Menengah</v>
      </c>
      <c r="M376">
        <v>0</v>
      </c>
      <c r="N376" t="s">
        <v>6</v>
      </c>
      <c r="O376" t="str" cm="1">
        <f t="array" ref="O376">_xlfn.IFS(LEFT(DataPenjualan[[#This Row],[Kode Status Pengiriman]],3)="DLV","Terkirim",LEFT(DataPenjualan[[#This Row],[Kode Status Pengiriman]],3)="SHP","Dikirim",LEFT(DataPenjualan[[#This Row],[Kode Status Pengiriman]],3)="RTN","Return",LEFT(DataPenjualan[[#This Row],[Kode Status Pengiriman]],3)="CNL","Dibatalkan")</f>
        <v>Terkirim</v>
      </c>
      <c r="P376" s="3">
        <f>DataPenjualan[[#This Row],[Jumlah Beli]]*DataPenjualan[[#This Row],[Harga Satuan]]</f>
        <v>6200000</v>
      </c>
      <c r="Q376" s="2">
        <f>(DataPenjualan[[#This Row],[Diskon Persen]]/100)*DataPenjualan[[#This Row],[Harga Satuan]]</f>
        <v>0</v>
      </c>
      <c r="R376" s="2">
        <f>DataPenjualan[[#This Row],[Pendapatan Kotor]]-DataPenjualan[[#This Row],[Nilai Diskon]]</f>
        <v>6200000</v>
      </c>
    </row>
    <row r="377" spans="1:18" x14ac:dyDescent="0.35">
      <c r="A377" t="s">
        <v>427</v>
      </c>
      <c r="B377" s="1">
        <v>45530.40625</v>
      </c>
      <c r="C377" t="str">
        <f>TEXT(DataPenjualan[[#This Row],[Tanggal Transaksi]],"mmmm")</f>
        <v>August</v>
      </c>
      <c r="D377" s="1" t="str">
        <f>TEXT(DataPenjualan[[#This Row],[Tanggal Transaksi]],"m")</f>
        <v>8</v>
      </c>
      <c r="E377" t="s">
        <v>65</v>
      </c>
      <c r="F377" t="s">
        <v>18</v>
      </c>
      <c r="G377" t="s">
        <v>38</v>
      </c>
      <c r="H377" t="s">
        <v>4</v>
      </c>
      <c r="I377" t="s">
        <v>10</v>
      </c>
      <c r="J377">
        <v>1</v>
      </c>
      <c r="K377" s="2">
        <v>26000000</v>
      </c>
      <c r="L377" t="str" cm="1">
        <f t="array" ref="L377">_xlfn.IFS(DataPenjualan[[#This Row],[Harga Satuan]]&lt;5000000,"Terjangkau",AND(DataPenjualan[[#This Row],[Harga Satuan]]&gt;=5000000,DataPenjualan[[#This Row],[Harga Satuan]]&lt;=15000000),"Menengah",DataPenjualan[[#This Row],[Harga Satuan]]&gt;15000000,"Premium")</f>
        <v>Premium</v>
      </c>
      <c r="M377">
        <v>10</v>
      </c>
      <c r="N377" t="s">
        <v>6</v>
      </c>
      <c r="O377" t="str" cm="1">
        <f t="array" ref="O377">_xlfn.IFS(LEFT(DataPenjualan[[#This Row],[Kode Status Pengiriman]],3)="DLV","Terkirim",LEFT(DataPenjualan[[#This Row],[Kode Status Pengiriman]],3)="SHP","Dikirim",LEFT(DataPenjualan[[#This Row],[Kode Status Pengiriman]],3)="RTN","Return",LEFT(DataPenjualan[[#This Row],[Kode Status Pengiriman]],3)="CNL","Dibatalkan")</f>
        <v>Terkirim</v>
      </c>
      <c r="P377" s="3">
        <f>DataPenjualan[[#This Row],[Jumlah Beli]]*DataPenjualan[[#This Row],[Harga Satuan]]</f>
        <v>26000000</v>
      </c>
      <c r="Q377" s="2">
        <f>(DataPenjualan[[#This Row],[Diskon Persen]]/100)*DataPenjualan[[#This Row],[Harga Satuan]]</f>
        <v>2600000</v>
      </c>
      <c r="R377" s="2">
        <f>DataPenjualan[[#This Row],[Pendapatan Kotor]]-DataPenjualan[[#This Row],[Nilai Diskon]]</f>
        <v>23400000</v>
      </c>
    </row>
    <row r="378" spans="1:18" x14ac:dyDescent="0.35">
      <c r="A378" t="s">
        <v>428</v>
      </c>
      <c r="B378" s="1">
        <v>45531.510416666664</v>
      </c>
      <c r="C378" t="str">
        <f>TEXT(DataPenjualan[[#This Row],[Tanggal Transaksi]],"mmmm")</f>
        <v>August</v>
      </c>
      <c r="D378" s="1" t="str">
        <f>TEXT(DataPenjualan[[#This Row],[Tanggal Transaksi]],"m")</f>
        <v>8</v>
      </c>
      <c r="E378" t="s">
        <v>68</v>
      </c>
      <c r="F378" t="s">
        <v>24</v>
      </c>
      <c r="G378" t="s">
        <v>42</v>
      </c>
      <c r="H378" t="s">
        <v>43</v>
      </c>
      <c r="I378" t="s">
        <v>5</v>
      </c>
      <c r="J378">
        <v>1</v>
      </c>
      <c r="K378" s="2">
        <v>5000000</v>
      </c>
      <c r="L378" t="str" cm="1">
        <f t="array" ref="L378">_xlfn.IFS(DataPenjualan[[#This Row],[Harga Satuan]]&lt;5000000,"Terjangkau",AND(DataPenjualan[[#This Row],[Harga Satuan]]&gt;=5000000,DataPenjualan[[#This Row],[Harga Satuan]]&lt;=15000000),"Menengah",DataPenjualan[[#This Row],[Harga Satuan]]&gt;15000000,"Premium")</f>
        <v>Menengah</v>
      </c>
      <c r="M378">
        <v>5</v>
      </c>
      <c r="N378" t="s">
        <v>39</v>
      </c>
      <c r="O378" t="str" cm="1">
        <f t="array" ref="O378">_xlfn.IFS(LEFT(DataPenjualan[[#This Row],[Kode Status Pengiriman]],3)="DLV","Terkirim",LEFT(DataPenjualan[[#This Row],[Kode Status Pengiriman]],3)="SHP","Dikirim",LEFT(DataPenjualan[[#This Row],[Kode Status Pengiriman]],3)="RTN","Return",LEFT(DataPenjualan[[#This Row],[Kode Status Pengiriman]],3)="CNL","Dibatalkan")</f>
        <v>Return</v>
      </c>
      <c r="P378" s="3">
        <f>DataPenjualan[[#This Row],[Jumlah Beli]]*DataPenjualan[[#This Row],[Harga Satuan]]</f>
        <v>5000000</v>
      </c>
      <c r="Q378" s="2">
        <f>(DataPenjualan[[#This Row],[Diskon Persen]]/100)*DataPenjualan[[#This Row],[Harga Satuan]]</f>
        <v>250000</v>
      </c>
      <c r="R378" s="2">
        <f>DataPenjualan[[#This Row],[Pendapatan Kotor]]-DataPenjualan[[#This Row],[Nilai Diskon]]</f>
        <v>4750000</v>
      </c>
    </row>
    <row r="379" spans="1:18" x14ac:dyDescent="0.35">
      <c r="A379" t="s">
        <v>429</v>
      </c>
      <c r="B379" s="1">
        <v>45532.628472222219</v>
      </c>
      <c r="C379" t="str">
        <f>TEXT(DataPenjualan[[#This Row],[Tanggal Transaksi]],"mmmm")</f>
        <v>August</v>
      </c>
      <c r="D379" s="1" t="str">
        <f>TEXT(DataPenjualan[[#This Row],[Tanggal Transaksi]],"m")</f>
        <v>8</v>
      </c>
      <c r="E379" t="s">
        <v>71</v>
      </c>
      <c r="F379" t="s">
        <v>18</v>
      </c>
      <c r="G379" t="s">
        <v>46</v>
      </c>
      <c r="H379" t="s">
        <v>4</v>
      </c>
      <c r="I379" t="s">
        <v>15</v>
      </c>
      <c r="J379">
        <v>1</v>
      </c>
      <c r="K379" s="2">
        <v>42000000</v>
      </c>
      <c r="L379" t="str" cm="1">
        <f t="array" ref="L379">_xlfn.IFS(DataPenjualan[[#This Row],[Harga Satuan]]&lt;5000000,"Terjangkau",AND(DataPenjualan[[#This Row],[Harga Satuan]]&gt;=5000000,DataPenjualan[[#This Row],[Harga Satuan]]&lt;=15000000),"Menengah",DataPenjualan[[#This Row],[Harga Satuan]]&gt;15000000,"Premium")</f>
        <v>Premium</v>
      </c>
      <c r="M379">
        <v>0</v>
      </c>
      <c r="N379" t="s">
        <v>21</v>
      </c>
      <c r="O379" t="str" cm="1">
        <f t="array" ref="O379">_xlfn.IFS(LEFT(DataPenjualan[[#This Row],[Kode Status Pengiriman]],3)="DLV","Terkirim",LEFT(DataPenjualan[[#This Row],[Kode Status Pengiriman]],3)="SHP","Dikirim",LEFT(DataPenjualan[[#This Row],[Kode Status Pengiriman]],3)="RTN","Return",LEFT(DataPenjualan[[#This Row],[Kode Status Pengiriman]],3)="CNL","Dibatalkan")</f>
        <v>Dikirim</v>
      </c>
      <c r="P379" s="3">
        <f>DataPenjualan[[#This Row],[Jumlah Beli]]*DataPenjualan[[#This Row],[Harga Satuan]]</f>
        <v>42000000</v>
      </c>
      <c r="Q379" s="2">
        <f>(DataPenjualan[[#This Row],[Diskon Persen]]/100)*DataPenjualan[[#This Row],[Harga Satuan]]</f>
        <v>0</v>
      </c>
      <c r="R379" s="2">
        <f>DataPenjualan[[#This Row],[Pendapatan Kotor]]-DataPenjualan[[#This Row],[Nilai Diskon]]</f>
        <v>42000000</v>
      </c>
    </row>
    <row r="380" spans="1:18" x14ac:dyDescent="0.35">
      <c r="A380" t="s">
        <v>430</v>
      </c>
      <c r="B380" s="1">
        <v>45533.743055555555</v>
      </c>
      <c r="C380" t="str">
        <f>TEXT(DataPenjualan[[#This Row],[Tanggal Transaksi]],"mmmm")</f>
        <v>August</v>
      </c>
      <c r="D380" s="1" t="str">
        <f>TEXT(DataPenjualan[[#This Row],[Tanggal Transaksi]],"m")</f>
        <v>8</v>
      </c>
      <c r="E380" t="s">
        <v>2</v>
      </c>
      <c r="F380" t="s">
        <v>3</v>
      </c>
      <c r="G380" t="s">
        <v>56</v>
      </c>
      <c r="H380" t="s">
        <v>57</v>
      </c>
      <c r="I380" t="s">
        <v>10</v>
      </c>
      <c r="J380">
        <v>1</v>
      </c>
      <c r="K380" s="2">
        <v>21000000</v>
      </c>
      <c r="L380" t="str" cm="1">
        <f t="array" ref="L380">_xlfn.IFS(DataPenjualan[[#This Row],[Harga Satuan]]&lt;5000000,"Terjangkau",AND(DataPenjualan[[#This Row],[Harga Satuan]]&gt;=5000000,DataPenjualan[[#This Row],[Harga Satuan]]&lt;=15000000),"Menengah",DataPenjualan[[#This Row],[Harga Satuan]]&gt;15000000,"Premium")</f>
        <v>Premium</v>
      </c>
      <c r="M380">
        <v>10</v>
      </c>
      <c r="N380" t="s">
        <v>6</v>
      </c>
      <c r="O380" t="str" cm="1">
        <f t="array" ref="O380">_xlfn.IFS(LEFT(DataPenjualan[[#This Row],[Kode Status Pengiriman]],3)="DLV","Terkirim",LEFT(DataPenjualan[[#This Row],[Kode Status Pengiriman]],3)="SHP","Dikirim",LEFT(DataPenjualan[[#This Row],[Kode Status Pengiriman]],3)="RTN","Return",LEFT(DataPenjualan[[#This Row],[Kode Status Pengiriman]],3)="CNL","Dibatalkan")</f>
        <v>Terkirim</v>
      </c>
      <c r="P380" s="3">
        <f>DataPenjualan[[#This Row],[Jumlah Beli]]*DataPenjualan[[#This Row],[Harga Satuan]]</f>
        <v>21000000</v>
      </c>
      <c r="Q380" s="2">
        <f>(DataPenjualan[[#This Row],[Diskon Persen]]/100)*DataPenjualan[[#This Row],[Harga Satuan]]</f>
        <v>2100000</v>
      </c>
      <c r="R380" s="2">
        <f>DataPenjualan[[#This Row],[Pendapatan Kotor]]-DataPenjualan[[#This Row],[Nilai Diskon]]</f>
        <v>18900000</v>
      </c>
    </row>
    <row r="381" spans="1:18" x14ac:dyDescent="0.35">
      <c r="A381" t="s">
        <v>431</v>
      </c>
      <c r="B381" s="1">
        <v>45534.815972222219</v>
      </c>
      <c r="C381" t="str">
        <f>TEXT(DataPenjualan[[#This Row],[Tanggal Transaksi]],"mmmm")</f>
        <v>August</v>
      </c>
      <c r="D381" s="1" t="str">
        <f>TEXT(DataPenjualan[[#This Row],[Tanggal Transaksi]],"m")</f>
        <v>8</v>
      </c>
      <c r="E381" t="s">
        <v>8</v>
      </c>
      <c r="F381" t="s">
        <v>3</v>
      </c>
      <c r="G381" t="s">
        <v>60</v>
      </c>
      <c r="H381" t="s">
        <v>20</v>
      </c>
      <c r="I381" t="s">
        <v>5</v>
      </c>
      <c r="J381">
        <v>1</v>
      </c>
      <c r="K381" s="2">
        <v>18500000</v>
      </c>
      <c r="L381" t="str" cm="1">
        <f t="array" ref="L381">_xlfn.IFS(DataPenjualan[[#This Row],[Harga Satuan]]&lt;5000000,"Terjangkau",AND(DataPenjualan[[#This Row],[Harga Satuan]]&gt;=5000000,DataPenjualan[[#This Row],[Harga Satuan]]&lt;=15000000),"Menengah",DataPenjualan[[#This Row],[Harga Satuan]]&gt;15000000,"Premium")</f>
        <v>Premium</v>
      </c>
      <c r="M381">
        <v>10</v>
      </c>
      <c r="N381" t="s">
        <v>6</v>
      </c>
      <c r="O381" t="str" cm="1">
        <f t="array" ref="O381">_xlfn.IFS(LEFT(DataPenjualan[[#This Row],[Kode Status Pengiriman]],3)="DLV","Terkirim",LEFT(DataPenjualan[[#This Row],[Kode Status Pengiriman]],3)="SHP","Dikirim",LEFT(DataPenjualan[[#This Row],[Kode Status Pengiriman]],3)="RTN","Return",LEFT(DataPenjualan[[#This Row],[Kode Status Pengiriman]],3)="CNL","Dibatalkan")</f>
        <v>Terkirim</v>
      </c>
      <c r="P381" s="3">
        <f>DataPenjualan[[#This Row],[Jumlah Beli]]*DataPenjualan[[#This Row],[Harga Satuan]]</f>
        <v>18500000</v>
      </c>
      <c r="Q381" s="2">
        <f>(DataPenjualan[[#This Row],[Diskon Persen]]/100)*DataPenjualan[[#This Row],[Harga Satuan]]</f>
        <v>1850000</v>
      </c>
      <c r="R381" s="2">
        <f>DataPenjualan[[#This Row],[Pendapatan Kotor]]-DataPenjualan[[#This Row],[Nilai Diskon]]</f>
        <v>16650000</v>
      </c>
    </row>
    <row r="382" spans="1:18" x14ac:dyDescent="0.35">
      <c r="A382" t="s">
        <v>432</v>
      </c>
      <c r="B382" s="1">
        <v>45536.34375</v>
      </c>
      <c r="C382" t="str">
        <f>TEXT(DataPenjualan[[#This Row],[Tanggal Transaksi]],"mmmm")</f>
        <v>September</v>
      </c>
      <c r="D382" s="1" t="str">
        <f>TEXT(DataPenjualan[[#This Row],[Tanggal Transaksi]],"m")</f>
        <v>9</v>
      </c>
      <c r="E382" t="s">
        <v>12</v>
      </c>
      <c r="F382" t="s">
        <v>13</v>
      </c>
      <c r="G382" t="s">
        <v>63</v>
      </c>
      <c r="H382" t="s">
        <v>4</v>
      </c>
      <c r="I382" t="s">
        <v>15</v>
      </c>
      <c r="J382">
        <v>1</v>
      </c>
      <c r="K382" s="2">
        <v>5500000</v>
      </c>
      <c r="L382" t="str" cm="1">
        <f t="array" ref="L382">_xlfn.IFS(DataPenjualan[[#This Row],[Harga Satuan]]&lt;5000000,"Terjangkau",AND(DataPenjualan[[#This Row],[Harga Satuan]]&gt;=5000000,DataPenjualan[[#This Row],[Harga Satuan]]&lt;=15000000),"Menengah",DataPenjualan[[#This Row],[Harga Satuan]]&gt;15000000,"Premium")</f>
        <v>Menengah</v>
      </c>
      <c r="M382">
        <v>0</v>
      </c>
      <c r="N382" t="s">
        <v>6</v>
      </c>
      <c r="O382" t="str" cm="1">
        <f t="array" ref="O382">_xlfn.IFS(LEFT(DataPenjualan[[#This Row],[Kode Status Pengiriman]],3)="DLV","Terkirim",LEFT(DataPenjualan[[#This Row],[Kode Status Pengiriman]],3)="SHP","Dikirim",LEFT(DataPenjualan[[#This Row],[Kode Status Pengiriman]],3)="RTN","Return",LEFT(DataPenjualan[[#This Row],[Kode Status Pengiriman]],3)="CNL","Dibatalkan")</f>
        <v>Terkirim</v>
      </c>
      <c r="P382" s="3">
        <f>DataPenjualan[[#This Row],[Jumlah Beli]]*DataPenjualan[[#This Row],[Harga Satuan]]</f>
        <v>5500000</v>
      </c>
      <c r="Q382" s="2">
        <f>(DataPenjualan[[#This Row],[Diskon Persen]]/100)*DataPenjualan[[#This Row],[Harga Satuan]]</f>
        <v>0</v>
      </c>
      <c r="R382" s="2">
        <f>DataPenjualan[[#This Row],[Pendapatan Kotor]]-DataPenjualan[[#This Row],[Nilai Diskon]]</f>
        <v>5500000</v>
      </c>
    </row>
    <row r="383" spans="1:18" x14ac:dyDescent="0.35">
      <c r="A383" t="s">
        <v>433</v>
      </c>
      <c r="B383" s="1">
        <v>45537.447916666664</v>
      </c>
      <c r="C383" t="str">
        <f>TEXT(DataPenjualan[[#This Row],[Tanggal Transaksi]],"mmmm")</f>
        <v>September</v>
      </c>
      <c r="D383" s="1" t="str">
        <f>TEXT(DataPenjualan[[#This Row],[Tanggal Transaksi]],"m")</f>
        <v>9</v>
      </c>
      <c r="E383" t="s">
        <v>17</v>
      </c>
      <c r="F383" t="s">
        <v>18</v>
      </c>
      <c r="G383" t="s">
        <v>66</v>
      </c>
      <c r="H383" t="s">
        <v>9</v>
      </c>
      <c r="I383" t="s">
        <v>10</v>
      </c>
      <c r="J383">
        <v>1</v>
      </c>
      <c r="K383" s="2">
        <v>32000000</v>
      </c>
      <c r="L383" t="str" cm="1">
        <f t="array" ref="L383">_xlfn.IFS(DataPenjualan[[#This Row],[Harga Satuan]]&lt;5000000,"Terjangkau",AND(DataPenjualan[[#This Row],[Harga Satuan]]&gt;=5000000,DataPenjualan[[#This Row],[Harga Satuan]]&lt;=15000000),"Menengah",DataPenjualan[[#This Row],[Harga Satuan]]&gt;15000000,"Premium")</f>
        <v>Premium</v>
      </c>
      <c r="M383">
        <v>15</v>
      </c>
      <c r="N383" t="s">
        <v>21</v>
      </c>
      <c r="O383" t="str" cm="1">
        <f t="array" ref="O383">_xlfn.IFS(LEFT(DataPenjualan[[#This Row],[Kode Status Pengiriman]],3)="DLV","Terkirim",LEFT(DataPenjualan[[#This Row],[Kode Status Pengiriman]],3)="SHP","Dikirim",LEFT(DataPenjualan[[#This Row],[Kode Status Pengiriman]],3)="RTN","Return",LEFT(DataPenjualan[[#This Row],[Kode Status Pengiriman]],3)="CNL","Dibatalkan")</f>
        <v>Dikirim</v>
      </c>
      <c r="P383" s="3">
        <f>DataPenjualan[[#This Row],[Jumlah Beli]]*DataPenjualan[[#This Row],[Harga Satuan]]</f>
        <v>32000000</v>
      </c>
      <c r="Q383" s="2">
        <f>(DataPenjualan[[#This Row],[Diskon Persen]]/100)*DataPenjualan[[#This Row],[Harga Satuan]]</f>
        <v>4800000</v>
      </c>
      <c r="R383" s="2">
        <f>DataPenjualan[[#This Row],[Pendapatan Kotor]]-DataPenjualan[[#This Row],[Nilai Diskon]]</f>
        <v>27200000</v>
      </c>
    </row>
    <row r="384" spans="1:18" x14ac:dyDescent="0.35">
      <c r="A384" t="s">
        <v>434</v>
      </c>
      <c r="B384" s="1">
        <v>45538.5625</v>
      </c>
      <c r="C384" t="str">
        <f>TEXT(DataPenjualan[[#This Row],[Tanggal Transaksi]],"mmmm")</f>
        <v>September</v>
      </c>
      <c r="D384" s="1" t="str">
        <f>TEXT(DataPenjualan[[#This Row],[Tanggal Transaksi]],"m")</f>
        <v>9</v>
      </c>
      <c r="E384" t="s">
        <v>23</v>
      </c>
      <c r="F384" t="s">
        <v>24</v>
      </c>
      <c r="G384" t="s">
        <v>69</v>
      </c>
      <c r="H384" t="s">
        <v>4</v>
      </c>
      <c r="I384" t="s">
        <v>5</v>
      </c>
      <c r="J384">
        <v>1</v>
      </c>
      <c r="K384" s="2">
        <v>7500000</v>
      </c>
      <c r="L384" t="str" cm="1">
        <f t="array" ref="L384">_xlfn.IFS(DataPenjualan[[#This Row],[Harga Satuan]]&lt;5000000,"Terjangkau",AND(DataPenjualan[[#This Row],[Harga Satuan]]&gt;=5000000,DataPenjualan[[#This Row],[Harga Satuan]]&lt;=15000000),"Menengah",DataPenjualan[[#This Row],[Harga Satuan]]&gt;15000000,"Premium")</f>
        <v>Menengah</v>
      </c>
      <c r="M384">
        <v>5</v>
      </c>
      <c r="N384" t="s">
        <v>6</v>
      </c>
      <c r="O384" t="str" cm="1">
        <f t="array" ref="O384">_xlfn.IFS(LEFT(DataPenjualan[[#This Row],[Kode Status Pengiriman]],3)="DLV","Terkirim",LEFT(DataPenjualan[[#This Row],[Kode Status Pengiriman]],3)="SHP","Dikirim",LEFT(DataPenjualan[[#This Row],[Kode Status Pengiriman]],3)="RTN","Return",LEFT(DataPenjualan[[#This Row],[Kode Status Pengiriman]],3)="CNL","Dibatalkan")</f>
        <v>Terkirim</v>
      </c>
      <c r="P384" s="3">
        <f>DataPenjualan[[#This Row],[Jumlah Beli]]*DataPenjualan[[#This Row],[Harga Satuan]]</f>
        <v>7500000</v>
      </c>
      <c r="Q384" s="2">
        <f>(DataPenjualan[[#This Row],[Diskon Persen]]/100)*DataPenjualan[[#This Row],[Harga Satuan]]</f>
        <v>375000</v>
      </c>
      <c r="R384" s="2">
        <f>DataPenjualan[[#This Row],[Pendapatan Kotor]]-DataPenjualan[[#This Row],[Nilai Diskon]]</f>
        <v>7125000</v>
      </c>
    </row>
    <row r="385" spans="1:18" x14ac:dyDescent="0.35">
      <c r="A385" t="s">
        <v>435</v>
      </c>
      <c r="B385" s="1">
        <v>45539.677083333336</v>
      </c>
      <c r="C385" t="str">
        <f>TEXT(DataPenjualan[[#This Row],[Tanggal Transaksi]],"mmmm")</f>
        <v>September</v>
      </c>
      <c r="D385" s="1" t="str">
        <f>TEXT(DataPenjualan[[#This Row],[Tanggal Transaksi]],"m")</f>
        <v>9</v>
      </c>
      <c r="E385" t="s">
        <v>27</v>
      </c>
      <c r="F385" t="s">
        <v>18</v>
      </c>
      <c r="G385" t="s">
        <v>752</v>
      </c>
      <c r="H385" t="s">
        <v>9</v>
      </c>
      <c r="I385" t="s">
        <v>15</v>
      </c>
      <c r="J385">
        <v>1</v>
      </c>
      <c r="K385" s="2">
        <v>23000000</v>
      </c>
      <c r="L385" t="str" cm="1">
        <f t="array" ref="L385">_xlfn.IFS(DataPenjualan[[#This Row],[Harga Satuan]]&lt;5000000,"Terjangkau",AND(DataPenjualan[[#This Row],[Harga Satuan]]&gt;=5000000,DataPenjualan[[#This Row],[Harga Satuan]]&lt;=15000000),"Menengah",DataPenjualan[[#This Row],[Harga Satuan]]&gt;15000000,"Premium")</f>
        <v>Premium</v>
      </c>
      <c r="M385">
        <v>0</v>
      </c>
      <c r="N385" t="s">
        <v>6</v>
      </c>
      <c r="O385" t="str" cm="1">
        <f t="array" ref="O385">_xlfn.IFS(LEFT(DataPenjualan[[#This Row],[Kode Status Pengiriman]],3)="DLV","Terkirim",LEFT(DataPenjualan[[#This Row],[Kode Status Pengiriman]],3)="SHP","Dikirim",LEFT(DataPenjualan[[#This Row],[Kode Status Pengiriman]],3)="RTN","Return",LEFT(DataPenjualan[[#This Row],[Kode Status Pengiriman]],3)="CNL","Dibatalkan")</f>
        <v>Terkirim</v>
      </c>
      <c r="P385" s="3">
        <f>DataPenjualan[[#This Row],[Jumlah Beli]]*DataPenjualan[[#This Row],[Harga Satuan]]</f>
        <v>23000000</v>
      </c>
      <c r="Q385" s="2">
        <f>(DataPenjualan[[#This Row],[Diskon Persen]]/100)*DataPenjualan[[#This Row],[Harga Satuan]]</f>
        <v>0</v>
      </c>
      <c r="R385" s="2">
        <f>DataPenjualan[[#This Row],[Pendapatan Kotor]]-DataPenjualan[[#This Row],[Nilai Diskon]]</f>
        <v>23000000</v>
      </c>
    </row>
    <row r="386" spans="1:18" x14ac:dyDescent="0.35">
      <c r="A386" t="s">
        <v>436</v>
      </c>
      <c r="B386" s="1">
        <v>45540.753472222219</v>
      </c>
      <c r="C386" t="str">
        <f>TEXT(DataPenjualan[[#This Row],[Tanggal Transaksi]],"mmmm")</f>
        <v>September</v>
      </c>
      <c r="D386" s="1" t="str">
        <f>TEXT(DataPenjualan[[#This Row],[Tanggal Transaksi]],"m")</f>
        <v>9</v>
      </c>
      <c r="E386" t="s">
        <v>30</v>
      </c>
      <c r="F386" t="s">
        <v>13</v>
      </c>
      <c r="G386" t="s">
        <v>28</v>
      </c>
      <c r="H386" t="s">
        <v>4</v>
      </c>
      <c r="I386" t="s">
        <v>10</v>
      </c>
      <c r="J386">
        <v>1</v>
      </c>
      <c r="K386" s="2">
        <v>2500000</v>
      </c>
      <c r="L386" t="str" cm="1">
        <f t="array" ref="L386">_xlfn.IFS(DataPenjualan[[#This Row],[Harga Satuan]]&lt;5000000,"Terjangkau",AND(DataPenjualan[[#This Row],[Harga Satuan]]&gt;=5000000,DataPenjualan[[#This Row],[Harga Satuan]]&lt;=15000000),"Menengah",DataPenjualan[[#This Row],[Harga Satuan]]&gt;15000000,"Premium")</f>
        <v>Terjangkau</v>
      </c>
      <c r="M386">
        <v>5</v>
      </c>
      <c r="N386" t="s">
        <v>6</v>
      </c>
      <c r="O386" t="str" cm="1">
        <f t="array" ref="O386">_xlfn.IFS(LEFT(DataPenjualan[[#This Row],[Kode Status Pengiriman]],3)="DLV","Terkirim",LEFT(DataPenjualan[[#This Row],[Kode Status Pengiriman]],3)="SHP","Dikirim",LEFT(DataPenjualan[[#This Row],[Kode Status Pengiriman]],3)="RTN","Return",LEFT(DataPenjualan[[#This Row],[Kode Status Pengiriman]],3)="CNL","Dibatalkan")</f>
        <v>Terkirim</v>
      </c>
      <c r="P386" s="3">
        <f>DataPenjualan[[#This Row],[Jumlah Beli]]*DataPenjualan[[#This Row],[Harga Satuan]]</f>
        <v>2500000</v>
      </c>
      <c r="Q386" s="2">
        <f>(DataPenjualan[[#This Row],[Diskon Persen]]/100)*DataPenjualan[[#This Row],[Harga Satuan]]</f>
        <v>125000</v>
      </c>
      <c r="R386" s="2">
        <f>DataPenjualan[[#This Row],[Pendapatan Kotor]]-DataPenjualan[[#This Row],[Nilai Diskon]]</f>
        <v>2375000</v>
      </c>
    </row>
    <row r="387" spans="1:18" x14ac:dyDescent="0.35">
      <c r="A387" t="s">
        <v>437</v>
      </c>
      <c r="B387" s="1">
        <v>45571.395833333336</v>
      </c>
      <c r="C387" t="str">
        <f>TEXT(DataPenjualan[[#This Row],[Tanggal Transaksi]],"mmmm")</f>
        <v>October</v>
      </c>
      <c r="D387" s="1" t="str">
        <f>TEXT(DataPenjualan[[#This Row],[Tanggal Transaksi]],"m")</f>
        <v>10</v>
      </c>
      <c r="E387" t="s">
        <v>33</v>
      </c>
      <c r="F387" t="s">
        <v>34</v>
      </c>
      <c r="G387" t="s">
        <v>14</v>
      </c>
      <c r="H387" t="s">
        <v>4</v>
      </c>
      <c r="I387" t="s">
        <v>5</v>
      </c>
      <c r="J387">
        <v>1</v>
      </c>
      <c r="K387" s="2">
        <v>28000000</v>
      </c>
      <c r="L387" t="str" cm="1">
        <f t="array" ref="L387">_xlfn.IFS(DataPenjualan[[#This Row],[Harga Satuan]]&lt;5000000,"Terjangkau",AND(DataPenjualan[[#This Row],[Harga Satuan]]&gt;=5000000,DataPenjualan[[#This Row],[Harga Satuan]]&lt;=15000000),"Menengah",DataPenjualan[[#This Row],[Harga Satuan]]&gt;15000000,"Premium")</f>
        <v>Premium</v>
      </c>
      <c r="M387">
        <v>15</v>
      </c>
      <c r="N387" t="s">
        <v>21</v>
      </c>
      <c r="O387" t="str" cm="1">
        <f t="array" ref="O387">_xlfn.IFS(LEFT(DataPenjualan[[#This Row],[Kode Status Pengiriman]],3)="DLV","Terkirim",LEFT(DataPenjualan[[#This Row],[Kode Status Pengiriman]],3)="SHP","Dikirim",LEFT(DataPenjualan[[#This Row],[Kode Status Pengiriman]],3)="RTN","Return",LEFT(DataPenjualan[[#This Row],[Kode Status Pengiriman]],3)="CNL","Dibatalkan")</f>
        <v>Dikirim</v>
      </c>
      <c r="P387" s="3">
        <f>DataPenjualan[[#This Row],[Jumlah Beli]]*DataPenjualan[[#This Row],[Harga Satuan]]</f>
        <v>28000000</v>
      </c>
      <c r="Q387" s="2">
        <f>(DataPenjualan[[#This Row],[Diskon Persen]]/100)*DataPenjualan[[#This Row],[Harga Satuan]]</f>
        <v>4200000</v>
      </c>
      <c r="R387" s="2">
        <f>DataPenjualan[[#This Row],[Pendapatan Kotor]]-DataPenjualan[[#This Row],[Nilai Diskon]]</f>
        <v>23800000</v>
      </c>
    </row>
    <row r="388" spans="1:18" x14ac:dyDescent="0.35">
      <c r="A388" t="s">
        <v>438</v>
      </c>
      <c r="B388" s="1">
        <v>45572.5</v>
      </c>
      <c r="C388" t="str">
        <f>TEXT(DataPenjualan[[#This Row],[Tanggal Transaksi]],"mmmm")</f>
        <v>October</v>
      </c>
      <c r="D388" s="1" t="str">
        <f>TEXT(DataPenjualan[[#This Row],[Tanggal Transaksi]],"m")</f>
        <v>10</v>
      </c>
      <c r="E388" t="s">
        <v>37</v>
      </c>
      <c r="F388" t="s">
        <v>24</v>
      </c>
      <c r="G388" t="s">
        <v>19</v>
      </c>
      <c r="H388" t="s">
        <v>20</v>
      </c>
      <c r="I388" t="s">
        <v>15</v>
      </c>
      <c r="J388">
        <v>1</v>
      </c>
      <c r="K388" s="2">
        <v>1800000</v>
      </c>
      <c r="L388" t="str" cm="1">
        <f t="array" ref="L388">_xlfn.IFS(DataPenjualan[[#This Row],[Harga Satuan]]&lt;5000000,"Terjangkau",AND(DataPenjualan[[#This Row],[Harga Satuan]]&gt;=5000000,DataPenjualan[[#This Row],[Harga Satuan]]&lt;=15000000),"Menengah",DataPenjualan[[#This Row],[Harga Satuan]]&gt;15000000,"Premium")</f>
        <v>Terjangkau</v>
      </c>
      <c r="M388">
        <v>0</v>
      </c>
      <c r="N388" t="s">
        <v>6</v>
      </c>
      <c r="O388" t="str" cm="1">
        <f t="array" ref="O388">_xlfn.IFS(LEFT(DataPenjualan[[#This Row],[Kode Status Pengiriman]],3)="DLV","Terkirim",LEFT(DataPenjualan[[#This Row],[Kode Status Pengiriman]],3)="SHP","Dikirim",LEFT(DataPenjualan[[#This Row],[Kode Status Pengiriman]],3)="RTN","Return",LEFT(DataPenjualan[[#This Row],[Kode Status Pengiriman]],3)="CNL","Dibatalkan")</f>
        <v>Terkirim</v>
      </c>
      <c r="P388" s="3">
        <f>DataPenjualan[[#This Row],[Jumlah Beli]]*DataPenjualan[[#This Row],[Harga Satuan]]</f>
        <v>1800000</v>
      </c>
      <c r="Q388" s="2">
        <f>(DataPenjualan[[#This Row],[Diskon Persen]]/100)*DataPenjualan[[#This Row],[Harga Satuan]]</f>
        <v>0</v>
      </c>
      <c r="R388" s="2">
        <f>DataPenjualan[[#This Row],[Pendapatan Kotor]]-DataPenjualan[[#This Row],[Nilai Diskon]]</f>
        <v>1800000</v>
      </c>
    </row>
    <row r="389" spans="1:18" x14ac:dyDescent="0.35">
      <c r="A389" t="s">
        <v>439</v>
      </c>
      <c r="B389" s="1">
        <v>45573.614583333336</v>
      </c>
      <c r="C389" t="str">
        <f>TEXT(DataPenjualan[[#This Row],[Tanggal Transaksi]],"mmmm")</f>
        <v>October</v>
      </c>
      <c r="D389" s="1" t="str">
        <f>TEXT(DataPenjualan[[#This Row],[Tanggal Transaksi]],"m")</f>
        <v>10</v>
      </c>
      <c r="E389" t="s">
        <v>41</v>
      </c>
      <c r="F389" t="s">
        <v>3</v>
      </c>
      <c r="G389" t="s">
        <v>753</v>
      </c>
      <c r="H389" t="s">
        <v>25</v>
      </c>
      <c r="I389" t="s">
        <v>10</v>
      </c>
      <c r="J389">
        <v>1</v>
      </c>
      <c r="K389" s="2">
        <v>15000000</v>
      </c>
      <c r="L389" t="str" cm="1">
        <f t="array" ref="L389">_xlfn.IFS(DataPenjualan[[#This Row],[Harga Satuan]]&lt;5000000,"Terjangkau",AND(DataPenjualan[[#This Row],[Harga Satuan]]&gt;=5000000,DataPenjualan[[#This Row],[Harga Satuan]]&lt;=15000000),"Menengah",DataPenjualan[[#This Row],[Harga Satuan]]&gt;15000000,"Premium")</f>
        <v>Menengah</v>
      </c>
      <c r="M389">
        <v>10</v>
      </c>
      <c r="N389" t="s">
        <v>6</v>
      </c>
      <c r="O389" t="str" cm="1">
        <f t="array" ref="O389">_xlfn.IFS(LEFT(DataPenjualan[[#This Row],[Kode Status Pengiriman]],3)="DLV","Terkirim",LEFT(DataPenjualan[[#This Row],[Kode Status Pengiriman]],3)="SHP","Dikirim",LEFT(DataPenjualan[[#This Row],[Kode Status Pengiriman]],3)="RTN","Return",LEFT(DataPenjualan[[#This Row],[Kode Status Pengiriman]],3)="CNL","Dibatalkan")</f>
        <v>Terkirim</v>
      </c>
      <c r="P389" s="3">
        <f>DataPenjualan[[#This Row],[Jumlah Beli]]*DataPenjualan[[#This Row],[Harga Satuan]]</f>
        <v>15000000</v>
      </c>
      <c r="Q389" s="2">
        <f>(DataPenjualan[[#This Row],[Diskon Persen]]/100)*DataPenjualan[[#This Row],[Harga Satuan]]</f>
        <v>1500000</v>
      </c>
      <c r="R389" s="2">
        <f>DataPenjualan[[#This Row],[Pendapatan Kotor]]-DataPenjualan[[#This Row],[Nilai Diskon]]</f>
        <v>13500000</v>
      </c>
    </row>
    <row r="390" spans="1:18" x14ac:dyDescent="0.35">
      <c r="A390" t="s">
        <v>440</v>
      </c>
      <c r="B390" s="1">
        <v>45574.729166666664</v>
      </c>
      <c r="C390" t="str">
        <f>TEXT(DataPenjualan[[#This Row],[Tanggal Transaksi]],"mmmm")</f>
        <v>October</v>
      </c>
      <c r="D390" s="1" t="str">
        <f>TEXT(DataPenjualan[[#This Row],[Tanggal Transaksi]],"m")</f>
        <v>10</v>
      </c>
      <c r="E390" t="s">
        <v>45</v>
      </c>
      <c r="F390" t="s">
        <v>13</v>
      </c>
      <c r="G390" t="s">
        <v>31</v>
      </c>
      <c r="H390" t="s">
        <v>9</v>
      </c>
      <c r="I390" t="s">
        <v>5</v>
      </c>
      <c r="J390">
        <v>1</v>
      </c>
      <c r="K390" s="2">
        <v>4000000</v>
      </c>
      <c r="L390" t="str" cm="1">
        <f t="array" ref="L390">_xlfn.IFS(DataPenjualan[[#This Row],[Harga Satuan]]&lt;5000000,"Terjangkau",AND(DataPenjualan[[#This Row],[Harga Satuan]]&gt;=5000000,DataPenjualan[[#This Row],[Harga Satuan]]&lt;=15000000),"Menengah",DataPenjualan[[#This Row],[Harga Satuan]]&gt;15000000,"Premium")</f>
        <v>Terjangkau</v>
      </c>
      <c r="M390">
        <v>5</v>
      </c>
      <c r="N390" t="s">
        <v>6</v>
      </c>
      <c r="O390" t="str" cm="1">
        <f t="array" ref="O390">_xlfn.IFS(LEFT(DataPenjualan[[#This Row],[Kode Status Pengiriman]],3)="DLV","Terkirim",LEFT(DataPenjualan[[#This Row],[Kode Status Pengiriman]],3)="SHP","Dikirim",LEFT(DataPenjualan[[#This Row],[Kode Status Pengiriman]],3)="RTN","Return",LEFT(DataPenjualan[[#This Row],[Kode Status Pengiriman]],3)="CNL","Dibatalkan")</f>
        <v>Terkirim</v>
      </c>
      <c r="P390" s="3">
        <f>DataPenjualan[[#This Row],[Jumlah Beli]]*DataPenjualan[[#This Row],[Harga Satuan]]</f>
        <v>4000000</v>
      </c>
      <c r="Q390" s="2">
        <f>(DataPenjualan[[#This Row],[Diskon Persen]]/100)*DataPenjualan[[#This Row],[Harga Satuan]]</f>
        <v>200000</v>
      </c>
      <c r="R390" s="2">
        <f>DataPenjualan[[#This Row],[Pendapatan Kotor]]-DataPenjualan[[#This Row],[Nilai Diskon]]</f>
        <v>3800000</v>
      </c>
    </row>
    <row r="391" spans="1:18" x14ac:dyDescent="0.35">
      <c r="A391" t="s">
        <v>441</v>
      </c>
      <c r="B391" s="1">
        <v>45575.802083333336</v>
      </c>
      <c r="C391" t="str">
        <f>TEXT(DataPenjualan[[#This Row],[Tanggal Transaksi]],"mmmm")</f>
        <v>October</v>
      </c>
      <c r="D391" s="1" t="str">
        <f>TEXT(DataPenjualan[[#This Row],[Tanggal Transaksi]],"m")</f>
        <v>10</v>
      </c>
      <c r="E391" t="s">
        <v>48</v>
      </c>
      <c r="F391" t="s">
        <v>18</v>
      </c>
      <c r="G391" t="s">
        <v>35</v>
      </c>
      <c r="H391" t="s">
        <v>20</v>
      </c>
      <c r="I391" t="s">
        <v>15</v>
      </c>
      <c r="J391">
        <v>1</v>
      </c>
      <c r="K391" s="2">
        <v>29500000</v>
      </c>
      <c r="L391" t="str" cm="1">
        <f t="array" ref="L391">_xlfn.IFS(DataPenjualan[[#This Row],[Harga Satuan]]&lt;5000000,"Terjangkau",AND(DataPenjualan[[#This Row],[Harga Satuan]]&gt;=5000000,DataPenjualan[[#This Row],[Harga Satuan]]&lt;=15000000),"Menengah",DataPenjualan[[#This Row],[Harga Satuan]]&gt;15000000,"Premium")</f>
        <v>Premium</v>
      </c>
      <c r="M391">
        <v>0</v>
      </c>
      <c r="N391" t="s">
        <v>6</v>
      </c>
      <c r="O391" t="str" cm="1">
        <f t="array" ref="O391">_xlfn.IFS(LEFT(DataPenjualan[[#This Row],[Kode Status Pengiriman]],3)="DLV","Terkirim",LEFT(DataPenjualan[[#This Row],[Kode Status Pengiriman]],3)="SHP","Dikirim",LEFT(DataPenjualan[[#This Row],[Kode Status Pengiriman]],3)="RTN","Return",LEFT(DataPenjualan[[#This Row],[Kode Status Pengiriman]],3)="CNL","Dibatalkan")</f>
        <v>Terkirim</v>
      </c>
      <c r="P391" s="3">
        <f>DataPenjualan[[#This Row],[Jumlah Beli]]*DataPenjualan[[#This Row],[Harga Satuan]]</f>
        <v>29500000</v>
      </c>
      <c r="Q391" s="2">
        <f>(DataPenjualan[[#This Row],[Diskon Persen]]/100)*DataPenjualan[[#This Row],[Harga Satuan]]</f>
        <v>0</v>
      </c>
      <c r="R391" s="2">
        <f>DataPenjualan[[#This Row],[Pendapatan Kotor]]-DataPenjualan[[#This Row],[Nilai Diskon]]</f>
        <v>29500000</v>
      </c>
    </row>
    <row r="392" spans="1:18" x14ac:dyDescent="0.35">
      <c r="A392" t="s">
        <v>442</v>
      </c>
      <c r="B392" s="1">
        <v>45607.368055555555</v>
      </c>
      <c r="C392" t="str">
        <f>TEXT(DataPenjualan[[#This Row],[Tanggal Transaksi]],"mmmm")</f>
        <v>November</v>
      </c>
      <c r="D392" s="1" t="str">
        <f>TEXT(DataPenjualan[[#This Row],[Tanggal Transaksi]],"m")</f>
        <v>11</v>
      </c>
      <c r="E392" t="s">
        <v>51</v>
      </c>
      <c r="F392" t="s">
        <v>24</v>
      </c>
      <c r="G392" t="s">
        <v>38</v>
      </c>
      <c r="H392" t="s">
        <v>4</v>
      </c>
      <c r="I392" t="s">
        <v>10</v>
      </c>
      <c r="J392">
        <v>2</v>
      </c>
      <c r="K392" s="2">
        <v>500000</v>
      </c>
      <c r="L392" t="str" cm="1">
        <f t="array" ref="L392">_xlfn.IFS(DataPenjualan[[#This Row],[Harga Satuan]]&lt;5000000,"Terjangkau",AND(DataPenjualan[[#This Row],[Harga Satuan]]&gt;=5000000,DataPenjualan[[#This Row],[Harga Satuan]]&lt;=15000000),"Menengah",DataPenjualan[[#This Row],[Harga Satuan]]&gt;15000000,"Premium")</f>
        <v>Terjangkau</v>
      </c>
      <c r="M392">
        <v>5</v>
      </c>
      <c r="N392" t="s">
        <v>6</v>
      </c>
      <c r="O392" t="str" cm="1">
        <f t="array" ref="O392">_xlfn.IFS(LEFT(DataPenjualan[[#This Row],[Kode Status Pengiriman]],3)="DLV","Terkirim",LEFT(DataPenjualan[[#This Row],[Kode Status Pengiriman]],3)="SHP","Dikirim",LEFT(DataPenjualan[[#This Row],[Kode Status Pengiriman]],3)="RTN","Return",LEFT(DataPenjualan[[#This Row],[Kode Status Pengiriman]],3)="CNL","Dibatalkan")</f>
        <v>Terkirim</v>
      </c>
      <c r="P392" s="3">
        <f>DataPenjualan[[#This Row],[Jumlah Beli]]*DataPenjualan[[#This Row],[Harga Satuan]]</f>
        <v>1000000</v>
      </c>
      <c r="Q392" s="2">
        <f>(DataPenjualan[[#This Row],[Diskon Persen]]/100)*DataPenjualan[[#This Row],[Harga Satuan]]</f>
        <v>25000</v>
      </c>
      <c r="R392" s="2">
        <f>DataPenjualan[[#This Row],[Pendapatan Kotor]]-DataPenjualan[[#This Row],[Nilai Diskon]]</f>
        <v>975000</v>
      </c>
    </row>
    <row r="393" spans="1:18" x14ac:dyDescent="0.35">
      <c r="A393" t="s">
        <v>443</v>
      </c>
      <c r="B393" s="1">
        <v>45608.472222222219</v>
      </c>
      <c r="C393" t="str">
        <f>TEXT(DataPenjualan[[#This Row],[Tanggal Transaksi]],"mmmm")</f>
        <v>November</v>
      </c>
      <c r="D393" s="1" t="str">
        <f>TEXT(DataPenjualan[[#This Row],[Tanggal Transaksi]],"m")</f>
        <v>11</v>
      </c>
      <c r="E393" t="s">
        <v>53</v>
      </c>
      <c r="F393" t="s">
        <v>34</v>
      </c>
      <c r="G393" t="s">
        <v>42</v>
      </c>
      <c r="H393" t="s">
        <v>43</v>
      </c>
      <c r="I393" t="s">
        <v>5</v>
      </c>
      <c r="J393">
        <v>1</v>
      </c>
      <c r="K393" s="2">
        <v>9500000</v>
      </c>
      <c r="L393" t="str" cm="1">
        <f t="array" ref="L393">_xlfn.IFS(DataPenjualan[[#This Row],[Harga Satuan]]&lt;5000000,"Terjangkau",AND(DataPenjualan[[#This Row],[Harga Satuan]]&gt;=5000000,DataPenjualan[[#This Row],[Harga Satuan]]&lt;=15000000),"Menengah",DataPenjualan[[#This Row],[Harga Satuan]]&gt;15000000,"Premium")</f>
        <v>Menengah</v>
      </c>
      <c r="M393">
        <v>10</v>
      </c>
      <c r="N393" t="s">
        <v>6</v>
      </c>
      <c r="O393" t="str" cm="1">
        <f t="array" ref="O393">_xlfn.IFS(LEFT(DataPenjualan[[#This Row],[Kode Status Pengiriman]],3)="DLV","Terkirim",LEFT(DataPenjualan[[#This Row],[Kode Status Pengiriman]],3)="SHP","Dikirim",LEFT(DataPenjualan[[#This Row],[Kode Status Pengiriman]],3)="RTN","Return",LEFT(DataPenjualan[[#This Row],[Kode Status Pengiriman]],3)="CNL","Dibatalkan")</f>
        <v>Terkirim</v>
      </c>
      <c r="P393" s="3">
        <f>DataPenjualan[[#This Row],[Jumlah Beli]]*DataPenjualan[[#This Row],[Harga Satuan]]</f>
        <v>9500000</v>
      </c>
      <c r="Q393" s="2">
        <f>(DataPenjualan[[#This Row],[Diskon Persen]]/100)*DataPenjualan[[#This Row],[Harga Satuan]]</f>
        <v>950000</v>
      </c>
      <c r="R393" s="2">
        <f>DataPenjualan[[#This Row],[Pendapatan Kotor]]-DataPenjualan[[#This Row],[Nilai Diskon]]</f>
        <v>8550000</v>
      </c>
    </row>
    <row r="394" spans="1:18" x14ac:dyDescent="0.35">
      <c r="A394" t="s">
        <v>444</v>
      </c>
      <c r="B394" s="1">
        <v>45609.586805555555</v>
      </c>
      <c r="C394" t="str">
        <f>TEXT(DataPenjualan[[#This Row],[Tanggal Transaksi]],"mmmm")</f>
        <v>November</v>
      </c>
      <c r="D394" s="1" t="str">
        <f>TEXT(DataPenjualan[[#This Row],[Tanggal Transaksi]],"m")</f>
        <v>11</v>
      </c>
      <c r="E394" t="s">
        <v>55</v>
      </c>
      <c r="F394" t="s">
        <v>3</v>
      </c>
      <c r="G394" t="s">
        <v>46</v>
      </c>
      <c r="H394" t="s">
        <v>4</v>
      </c>
      <c r="I394" t="s">
        <v>15</v>
      </c>
      <c r="J394">
        <v>1</v>
      </c>
      <c r="K394" s="2">
        <v>12000000</v>
      </c>
      <c r="L394" t="str" cm="1">
        <f t="array" ref="L394">_xlfn.IFS(DataPenjualan[[#This Row],[Harga Satuan]]&lt;5000000,"Terjangkau",AND(DataPenjualan[[#This Row],[Harga Satuan]]&gt;=5000000,DataPenjualan[[#This Row],[Harga Satuan]]&lt;=15000000),"Menengah",DataPenjualan[[#This Row],[Harga Satuan]]&gt;15000000,"Premium")</f>
        <v>Menengah</v>
      </c>
      <c r="M394">
        <v>0</v>
      </c>
      <c r="N394" t="s">
        <v>6</v>
      </c>
      <c r="O394" t="str" cm="1">
        <f t="array" ref="O394">_xlfn.IFS(LEFT(DataPenjualan[[#This Row],[Kode Status Pengiriman]],3)="DLV","Terkirim",LEFT(DataPenjualan[[#This Row],[Kode Status Pengiriman]],3)="SHP","Dikirim",LEFT(DataPenjualan[[#This Row],[Kode Status Pengiriman]],3)="RTN","Return",LEFT(DataPenjualan[[#This Row],[Kode Status Pengiriman]],3)="CNL","Dibatalkan")</f>
        <v>Terkirim</v>
      </c>
      <c r="P394" s="3">
        <f>DataPenjualan[[#This Row],[Jumlah Beli]]*DataPenjualan[[#This Row],[Harga Satuan]]</f>
        <v>12000000</v>
      </c>
      <c r="Q394" s="2">
        <f>(DataPenjualan[[#This Row],[Diskon Persen]]/100)*DataPenjualan[[#This Row],[Harga Satuan]]</f>
        <v>0</v>
      </c>
      <c r="R394" s="2">
        <f>DataPenjualan[[#This Row],[Pendapatan Kotor]]-DataPenjualan[[#This Row],[Nilai Diskon]]</f>
        <v>12000000</v>
      </c>
    </row>
    <row r="395" spans="1:18" x14ac:dyDescent="0.35">
      <c r="A395" t="s">
        <v>445</v>
      </c>
      <c r="B395" s="1">
        <v>45610.694444444445</v>
      </c>
      <c r="C395" t="str">
        <f>TEXT(DataPenjualan[[#This Row],[Tanggal Transaksi]],"mmmm")</f>
        <v>November</v>
      </c>
      <c r="D395" s="1" t="str">
        <f>TEXT(DataPenjualan[[#This Row],[Tanggal Transaksi]],"m")</f>
        <v>11</v>
      </c>
      <c r="E395" t="s">
        <v>59</v>
      </c>
      <c r="F395" t="s">
        <v>18</v>
      </c>
      <c r="G395" t="s">
        <v>56</v>
      </c>
      <c r="H395" t="s">
        <v>57</v>
      </c>
      <c r="I395" t="s">
        <v>10</v>
      </c>
      <c r="J395">
        <v>1</v>
      </c>
      <c r="K395" s="2">
        <v>35000000</v>
      </c>
      <c r="L395" t="str" cm="1">
        <f t="array" ref="L395">_xlfn.IFS(DataPenjualan[[#This Row],[Harga Satuan]]&lt;5000000,"Terjangkau",AND(DataPenjualan[[#This Row],[Harga Satuan]]&gt;=5000000,DataPenjualan[[#This Row],[Harga Satuan]]&lt;=15000000),"Menengah",DataPenjualan[[#This Row],[Harga Satuan]]&gt;15000000,"Premium")</f>
        <v>Premium</v>
      </c>
      <c r="M395">
        <v>15</v>
      </c>
      <c r="N395" t="s">
        <v>21</v>
      </c>
      <c r="O395" t="str" cm="1">
        <f t="array" ref="O395">_xlfn.IFS(LEFT(DataPenjualan[[#This Row],[Kode Status Pengiriman]],3)="DLV","Terkirim",LEFT(DataPenjualan[[#This Row],[Kode Status Pengiriman]],3)="SHP","Dikirim",LEFT(DataPenjualan[[#This Row],[Kode Status Pengiriman]],3)="RTN","Return",LEFT(DataPenjualan[[#This Row],[Kode Status Pengiriman]],3)="CNL","Dibatalkan")</f>
        <v>Dikirim</v>
      </c>
      <c r="P395" s="3">
        <f>DataPenjualan[[#This Row],[Jumlah Beli]]*DataPenjualan[[#This Row],[Harga Satuan]]</f>
        <v>35000000</v>
      </c>
      <c r="Q395" s="2">
        <f>(DataPenjualan[[#This Row],[Diskon Persen]]/100)*DataPenjualan[[#This Row],[Harga Satuan]]</f>
        <v>5250000</v>
      </c>
      <c r="R395" s="2">
        <f>DataPenjualan[[#This Row],[Pendapatan Kotor]]-DataPenjualan[[#This Row],[Nilai Diskon]]</f>
        <v>29750000</v>
      </c>
    </row>
    <row r="396" spans="1:18" x14ac:dyDescent="0.35">
      <c r="A396" t="s">
        <v>446</v>
      </c>
      <c r="B396" s="1">
        <v>45611.767361111109</v>
      </c>
      <c r="C396" t="str">
        <f>TEXT(DataPenjualan[[#This Row],[Tanggal Transaksi]],"mmmm")</f>
        <v>November</v>
      </c>
      <c r="D396" s="1" t="str">
        <f>TEXT(DataPenjualan[[#This Row],[Tanggal Transaksi]],"m")</f>
        <v>11</v>
      </c>
      <c r="E396" t="s">
        <v>62</v>
      </c>
      <c r="F396" t="s">
        <v>13</v>
      </c>
      <c r="G396" t="s">
        <v>60</v>
      </c>
      <c r="H396" t="s">
        <v>20</v>
      </c>
      <c r="I396" t="s">
        <v>5</v>
      </c>
      <c r="J396">
        <v>1</v>
      </c>
      <c r="K396" s="2">
        <v>6200000</v>
      </c>
      <c r="L396" t="str" cm="1">
        <f t="array" ref="L396">_xlfn.IFS(DataPenjualan[[#This Row],[Harga Satuan]]&lt;5000000,"Terjangkau",AND(DataPenjualan[[#This Row],[Harga Satuan]]&gt;=5000000,DataPenjualan[[#This Row],[Harga Satuan]]&lt;=15000000),"Menengah",DataPenjualan[[#This Row],[Harga Satuan]]&gt;15000000,"Premium")</f>
        <v>Menengah</v>
      </c>
      <c r="M396">
        <v>5</v>
      </c>
      <c r="N396" t="s">
        <v>6</v>
      </c>
      <c r="O396" t="str" cm="1">
        <f t="array" ref="O396">_xlfn.IFS(LEFT(DataPenjualan[[#This Row],[Kode Status Pengiriman]],3)="DLV","Terkirim",LEFT(DataPenjualan[[#This Row],[Kode Status Pengiriman]],3)="SHP","Dikirim",LEFT(DataPenjualan[[#This Row],[Kode Status Pengiriman]],3)="RTN","Return",LEFT(DataPenjualan[[#This Row],[Kode Status Pengiriman]],3)="CNL","Dibatalkan")</f>
        <v>Terkirim</v>
      </c>
      <c r="P396" s="3">
        <f>DataPenjualan[[#This Row],[Jumlah Beli]]*DataPenjualan[[#This Row],[Harga Satuan]]</f>
        <v>6200000</v>
      </c>
      <c r="Q396" s="2">
        <f>(DataPenjualan[[#This Row],[Diskon Persen]]/100)*DataPenjualan[[#This Row],[Harga Satuan]]</f>
        <v>310000</v>
      </c>
      <c r="R396" s="2">
        <f>DataPenjualan[[#This Row],[Pendapatan Kotor]]-DataPenjualan[[#This Row],[Nilai Diskon]]</f>
        <v>5890000</v>
      </c>
    </row>
    <row r="397" spans="1:18" x14ac:dyDescent="0.35">
      <c r="A397" t="s">
        <v>447</v>
      </c>
      <c r="B397" s="1">
        <v>45642.413194444445</v>
      </c>
      <c r="C397" t="str">
        <f>TEXT(DataPenjualan[[#This Row],[Tanggal Transaksi]],"mmmm")</f>
        <v>December</v>
      </c>
      <c r="D397" s="1" t="str">
        <f>TEXT(DataPenjualan[[#This Row],[Tanggal Transaksi]],"m")</f>
        <v>12</v>
      </c>
      <c r="E397" t="s">
        <v>65</v>
      </c>
      <c r="F397" t="s">
        <v>18</v>
      </c>
      <c r="G397" t="s">
        <v>63</v>
      </c>
      <c r="H397" t="s">
        <v>4</v>
      </c>
      <c r="I397" t="s">
        <v>15</v>
      </c>
      <c r="J397">
        <v>1</v>
      </c>
      <c r="K397" s="2">
        <v>26000000</v>
      </c>
      <c r="L397" t="str" cm="1">
        <f t="array" ref="L397">_xlfn.IFS(DataPenjualan[[#This Row],[Harga Satuan]]&lt;5000000,"Terjangkau",AND(DataPenjualan[[#This Row],[Harga Satuan]]&gt;=5000000,DataPenjualan[[#This Row],[Harga Satuan]]&lt;=15000000),"Menengah",DataPenjualan[[#This Row],[Harga Satuan]]&gt;15000000,"Premium")</f>
        <v>Premium</v>
      </c>
      <c r="M397">
        <v>0</v>
      </c>
      <c r="N397" t="s">
        <v>6</v>
      </c>
      <c r="O397" t="str" cm="1">
        <f t="array" ref="O397">_xlfn.IFS(LEFT(DataPenjualan[[#This Row],[Kode Status Pengiriman]],3)="DLV","Terkirim",LEFT(DataPenjualan[[#This Row],[Kode Status Pengiriman]],3)="SHP","Dikirim",LEFT(DataPenjualan[[#This Row],[Kode Status Pengiriman]],3)="RTN","Return",LEFT(DataPenjualan[[#This Row],[Kode Status Pengiriman]],3)="CNL","Dibatalkan")</f>
        <v>Terkirim</v>
      </c>
      <c r="P397" s="3">
        <f>DataPenjualan[[#This Row],[Jumlah Beli]]*DataPenjualan[[#This Row],[Harga Satuan]]</f>
        <v>26000000</v>
      </c>
      <c r="Q397" s="2">
        <f>(DataPenjualan[[#This Row],[Diskon Persen]]/100)*DataPenjualan[[#This Row],[Harga Satuan]]</f>
        <v>0</v>
      </c>
      <c r="R397" s="2">
        <f>DataPenjualan[[#This Row],[Pendapatan Kotor]]-DataPenjualan[[#This Row],[Nilai Diskon]]</f>
        <v>26000000</v>
      </c>
    </row>
    <row r="398" spans="1:18" x14ac:dyDescent="0.35">
      <c r="A398" t="s">
        <v>448</v>
      </c>
      <c r="B398" s="1">
        <v>45643.517361111109</v>
      </c>
      <c r="C398" t="str">
        <f>TEXT(DataPenjualan[[#This Row],[Tanggal Transaksi]],"mmmm")</f>
        <v>December</v>
      </c>
      <c r="D398" s="1" t="str">
        <f>TEXT(DataPenjualan[[#This Row],[Tanggal Transaksi]],"m")</f>
        <v>12</v>
      </c>
      <c r="E398" t="s">
        <v>68</v>
      </c>
      <c r="F398" t="s">
        <v>24</v>
      </c>
      <c r="G398" t="s">
        <v>66</v>
      </c>
      <c r="H398" t="s">
        <v>9</v>
      </c>
      <c r="I398" t="s">
        <v>10</v>
      </c>
      <c r="J398">
        <v>1</v>
      </c>
      <c r="K398" s="2">
        <v>5000000</v>
      </c>
      <c r="L398" t="str" cm="1">
        <f t="array" ref="L398">_xlfn.IFS(DataPenjualan[[#This Row],[Harga Satuan]]&lt;5000000,"Terjangkau",AND(DataPenjualan[[#This Row],[Harga Satuan]]&gt;=5000000,DataPenjualan[[#This Row],[Harga Satuan]]&lt;=15000000),"Menengah",DataPenjualan[[#This Row],[Harga Satuan]]&gt;15000000,"Premium")</f>
        <v>Menengah</v>
      </c>
      <c r="M398">
        <v>5</v>
      </c>
      <c r="N398" t="s">
        <v>39</v>
      </c>
      <c r="O398" t="str" cm="1">
        <f t="array" ref="O398">_xlfn.IFS(LEFT(DataPenjualan[[#This Row],[Kode Status Pengiriman]],3)="DLV","Terkirim",LEFT(DataPenjualan[[#This Row],[Kode Status Pengiriman]],3)="SHP","Dikirim",LEFT(DataPenjualan[[#This Row],[Kode Status Pengiriman]],3)="RTN","Return",LEFT(DataPenjualan[[#This Row],[Kode Status Pengiriman]],3)="CNL","Dibatalkan")</f>
        <v>Return</v>
      </c>
      <c r="P398" s="3">
        <f>DataPenjualan[[#This Row],[Jumlah Beli]]*DataPenjualan[[#This Row],[Harga Satuan]]</f>
        <v>5000000</v>
      </c>
      <c r="Q398" s="2">
        <f>(DataPenjualan[[#This Row],[Diskon Persen]]/100)*DataPenjualan[[#This Row],[Harga Satuan]]</f>
        <v>250000</v>
      </c>
      <c r="R398" s="2">
        <f>DataPenjualan[[#This Row],[Pendapatan Kotor]]-DataPenjualan[[#This Row],[Nilai Diskon]]</f>
        <v>4750000</v>
      </c>
    </row>
    <row r="399" spans="1:18" x14ac:dyDescent="0.35">
      <c r="A399" t="s">
        <v>449</v>
      </c>
      <c r="B399" s="1">
        <v>45644.635416666664</v>
      </c>
      <c r="C399" t="str">
        <f>TEXT(DataPenjualan[[#This Row],[Tanggal Transaksi]],"mmmm")</f>
        <v>December</v>
      </c>
      <c r="D399" s="1" t="str">
        <f>TEXT(DataPenjualan[[#This Row],[Tanggal Transaksi]],"m")</f>
        <v>12</v>
      </c>
      <c r="E399" t="s">
        <v>71</v>
      </c>
      <c r="F399" t="s">
        <v>18</v>
      </c>
      <c r="G399" t="s">
        <v>69</v>
      </c>
      <c r="H399" t="s">
        <v>4</v>
      </c>
      <c r="I399" t="s">
        <v>5</v>
      </c>
      <c r="J399">
        <v>1</v>
      </c>
      <c r="K399" s="2">
        <v>42000000</v>
      </c>
      <c r="L399" t="str" cm="1">
        <f t="array" ref="L399">_xlfn.IFS(DataPenjualan[[#This Row],[Harga Satuan]]&lt;5000000,"Terjangkau",AND(DataPenjualan[[#This Row],[Harga Satuan]]&gt;=5000000,DataPenjualan[[#This Row],[Harga Satuan]]&lt;=15000000),"Menengah",DataPenjualan[[#This Row],[Harga Satuan]]&gt;15000000,"Premium")</f>
        <v>Premium</v>
      </c>
      <c r="M399">
        <v>15</v>
      </c>
      <c r="N399" t="s">
        <v>21</v>
      </c>
      <c r="O399" t="str" cm="1">
        <f t="array" ref="O399">_xlfn.IFS(LEFT(DataPenjualan[[#This Row],[Kode Status Pengiriman]],3)="DLV","Terkirim",LEFT(DataPenjualan[[#This Row],[Kode Status Pengiriman]],3)="SHP","Dikirim",LEFT(DataPenjualan[[#This Row],[Kode Status Pengiriman]],3)="RTN","Return",LEFT(DataPenjualan[[#This Row],[Kode Status Pengiriman]],3)="CNL","Dibatalkan")</f>
        <v>Dikirim</v>
      </c>
      <c r="P399" s="3">
        <f>DataPenjualan[[#This Row],[Jumlah Beli]]*DataPenjualan[[#This Row],[Harga Satuan]]</f>
        <v>42000000</v>
      </c>
      <c r="Q399" s="2">
        <f>(DataPenjualan[[#This Row],[Diskon Persen]]/100)*DataPenjualan[[#This Row],[Harga Satuan]]</f>
        <v>6300000</v>
      </c>
      <c r="R399" s="2">
        <f>DataPenjualan[[#This Row],[Pendapatan Kotor]]-DataPenjualan[[#This Row],[Nilai Diskon]]</f>
        <v>35700000</v>
      </c>
    </row>
    <row r="400" spans="1:18" x14ac:dyDescent="0.35">
      <c r="A400" t="s">
        <v>450</v>
      </c>
      <c r="B400" s="1">
        <v>45645.708333333336</v>
      </c>
      <c r="C400" t="str">
        <f>TEXT(DataPenjualan[[#This Row],[Tanggal Transaksi]],"mmmm")</f>
        <v>December</v>
      </c>
      <c r="D400" s="1" t="str">
        <f>TEXT(DataPenjualan[[#This Row],[Tanggal Transaksi]],"m")</f>
        <v>12</v>
      </c>
      <c r="E400" t="s">
        <v>2</v>
      </c>
      <c r="F400" t="s">
        <v>3</v>
      </c>
      <c r="G400" t="s">
        <v>752</v>
      </c>
      <c r="H400" t="s">
        <v>9</v>
      </c>
      <c r="I400" t="s">
        <v>15</v>
      </c>
      <c r="J400">
        <v>1</v>
      </c>
      <c r="K400" s="2">
        <v>21000000</v>
      </c>
      <c r="L400" t="str" cm="1">
        <f t="array" ref="L400">_xlfn.IFS(DataPenjualan[[#This Row],[Harga Satuan]]&lt;5000000,"Terjangkau",AND(DataPenjualan[[#This Row],[Harga Satuan]]&gt;=5000000,DataPenjualan[[#This Row],[Harga Satuan]]&lt;=15000000),"Menengah",DataPenjualan[[#This Row],[Harga Satuan]]&gt;15000000,"Premium")</f>
        <v>Premium</v>
      </c>
      <c r="M400">
        <v>0</v>
      </c>
      <c r="N400" t="s">
        <v>6</v>
      </c>
      <c r="O400" t="str" cm="1">
        <f t="array" ref="O400">_xlfn.IFS(LEFT(DataPenjualan[[#This Row],[Kode Status Pengiriman]],3)="DLV","Terkirim",LEFT(DataPenjualan[[#This Row],[Kode Status Pengiriman]],3)="SHP","Dikirim",LEFT(DataPenjualan[[#This Row],[Kode Status Pengiriman]],3)="RTN","Return",LEFT(DataPenjualan[[#This Row],[Kode Status Pengiriman]],3)="CNL","Dibatalkan")</f>
        <v>Terkirim</v>
      </c>
      <c r="P400" s="3">
        <f>DataPenjualan[[#This Row],[Jumlah Beli]]*DataPenjualan[[#This Row],[Harga Satuan]]</f>
        <v>21000000</v>
      </c>
      <c r="Q400" s="2">
        <f>(DataPenjualan[[#This Row],[Diskon Persen]]/100)*DataPenjualan[[#This Row],[Harga Satuan]]</f>
        <v>0</v>
      </c>
      <c r="R400" s="2">
        <f>DataPenjualan[[#This Row],[Pendapatan Kotor]]-DataPenjualan[[#This Row],[Nilai Diskon]]</f>
        <v>21000000</v>
      </c>
    </row>
    <row r="401" spans="1:18" x14ac:dyDescent="0.35">
      <c r="A401" t="s">
        <v>451</v>
      </c>
      <c r="B401" s="1">
        <v>45646.78125</v>
      </c>
      <c r="C401" t="str">
        <f>TEXT(DataPenjualan[[#This Row],[Tanggal Transaksi]],"mmmm")</f>
        <v>December</v>
      </c>
      <c r="D401" s="1" t="str">
        <f>TEXT(DataPenjualan[[#This Row],[Tanggal Transaksi]],"m")</f>
        <v>12</v>
      </c>
      <c r="E401" t="s">
        <v>8</v>
      </c>
      <c r="F401" t="s">
        <v>3</v>
      </c>
      <c r="G401" t="s">
        <v>28</v>
      </c>
      <c r="H401" t="s">
        <v>4</v>
      </c>
      <c r="I401" t="s">
        <v>10</v>
      </c>
      <c r="J401">
        <v>1</v>
      </c>
      <c r="K401" s="2">
        <v>18500000</v>
      </c>
      <c r="L401" t="str" cm="1">
        <f t="array" ref="L401">_xlfn.IFS(DataPenjualan[[#This Row],[Harga Satuan]]&lt;5000000,"Terjangkau",AND(DataPenjualan[[#This Row],[Harga Satuan]]&gt;=5000000,DataPenjualan[[#This Row],[Harga Satuan]]&lt;=15000000),"Menengah",DataPenjualan[[#This Row],[Harga Satuan]]&gt;15000000,"Premium")</f>
        <v>Premium</v>
      </c>
      <c r="M401">
        <v>10</v>
      </c>
      <c r="N401" t="s">
        <v>6</v>
      </c>
      <c r="O401" t="str" cm="1">
        <f t="array" ref="O401">_xlfn.IFS(LEFT(DataPenjualan[[#This Row],[Kode Status Pengiriman]],3)="DLV","Terkirim",LEFT(DataPenjualan[[#This Row],[Kode Status Pengiriman]],3)="SHP","Dikirim",LEFT(DataPenjualan[[#This Row],[Kode Status Pengiriman]],3)="RTN","Return",LEFT(DataPenjualan[[#This Row],[Kode Status Pengiriman]],3)="CNL","Dibatalkan")</f>
        <v>Terkirim</v>
      </c>
      <c r="P401" s="3">
        <f>DataPenjualan[[#This Row],[Jumlah Beli]]*DataPenjualan[[#This Row],[Harga Satuan]]</f>
        <v>18500000</v>
      </c>
      <c r="Q401" s="2">
        <f>(DataPenjualan[[#This Row],[Diskon Persen]]/100)*DataPenjualan[[#This Row],[Harga Satuan]]</f>
        <v>1850000</v>
      </c>
      <c r="R401" s="2">
        <f>DataPenjualan[[#This Row],[Pendapatan Kotor]]-DataPenjualan[[#This Row],[Nilai Diskon]]</f>
        <v>16650000</v>
      </c>
    </row>
    <row r="402" spans="1:18" x14ac:dyDescent="0.35">
      <c r="A402" t="s">
        <v>452</v>
      </c>
      <c r="B402" s="1">
        <v>45316.35434027778</v>
      </c>
      <c r="C402" t="str">
        <f>TEXT(DataPenjualan[[#This Row],[Tanggal Transaksi]],"mmmm")</f>
        <v>January</v>
      </c>
      <c r="D402" s="1" t="str">
        <f>TEXT(DataPenjualan[[#This Row],[Tanggal Transaksi]],"m")</f>
        <v>1</v>
      </c>
      <c r="E402" t="s">
        <v>2</v>
      </c>
      <c r="F402" t="s">
        <v>3</v>
      </c>
      <c r="G402" t="s">
        <v>28</v>
      </c>
      <c r="H402" t="s">
        <v>4</v>
      </c>
      <c r="I402" t="s">
        <v>5</v>
      </c>
      <c r="J402">
        <v>1</v>
      </c>
      <c r="K402" s="2">
        <v>21000000</v>
      </c>
      <c r="L402" t="str" cm="1">
        <f t="array" ref="L402">_xlfn.IFS(DataPenjualan[[#This Row],[Harga Satuan]]&lt;5000000,"Terjangkau",AND(DataPenjualan[[#This Row],[Harga Satuan]]&gt;=5000000,DataPenjualan[[#This Row],[Harga Satuan]]&lt;=15000000),"Menengah",DataPenjualan[[#This Row],[Harga Satuan]]&gt;15000000,"Premium")</f>
        <v>Premium</v>
      </c>
      <c r="M402">
        <v>10</v>
      </c>
      <c r="N402" t="s">
        <v>6</v>
      </c>
      <c r="O402" t="str" cm="1">
        <f t="array" ref="O402">_xlfn.IFS(LEFT(DataPenjualan[[#This Row],[Kode Status Pengiriman]],3)="DLV","Terkirim",LEFT(DataPenjualan[[#This Row],[Kode Status Pengiriman]],3)="SHP","Dikirim",LEFT(DataPenjualan[[#This Row],[Kode Status Pengiriman]],3)="RTN","Return",LEFT(DataPenjualan[[#This Row],[Kode Status Pengiriman]],3)="CNL","Dibatalkan")</f>
        <v>Terkirim</v>
      </c>
      <c r="P402" s="3">
        <f>DataPenjualan[[#This Row],[Jumlah Beli]]*DataPenjualan[[#This Row],[Harga Satuan]]</f>
        <v>21000000</v>
      </c>
      <c r="Q402" s="2">
        <f>(DataPenjualan[[#This Row],[Diskon Persen]]/100)*DataPenjualan[[#This Row],[Harga Satuan]]</f>
        <v>2100000</v>
      </c>
      <c r="R402" s="2">
        <f>DataPenjualan[[#This Row],[Pendapatan Kotor]]-DataPenjualan[[#This Row],[Nilai Diskon]]</f>
        <v>18900000</v>
      </c>
    </row>
    <row r="403" spans="1:18" x14ac:dyDescent="0.35">
      <c r="A403" t="s">
        <v>453</v>
      </c>
      <c r="B403" s="1">
        <v>45316.598958333336</v>
      </c>
      <c r="C403" t="str">
        <f>TEXT(DataPenjualan[[#This Row],[Tanggal Transaksi]],"mmmm")</f>
        <v>January</v>
      </c>
      <c r="D403" s="1" t="str">
        <f>TEXT(DataPenjualan[[#This Row],[Tanggal Transaksi]],"m")</f>
        <v>1</v>
      </c>
      <c r="E403" t="s">
        <v>8</v>
      </c>
      <c r="F403" t="s">
        <v>3</v>
      </c>
      <c r="G403" t="s">
        <v>752</v>
      </c>
      <c r="H403" t="s">
        <v>9</v>
      </c>
      <c r="I403" t="s">
        <v>10</v>
      </c>
      <c r="J403">
        <v>1</v>
      </c>
      <c r="K403" s="2">
        <v>18500000</v>
      </c>
      <c r="L403" t="str" cm="1">
        <f t="array" ref="L403">_xlfn.IFS(DataPenjualan[[#This Row],[Harga Satuan]]&lt;5000000,"Terjangkau",AND(DataPenjualan[[#This Row],[Harga Satuan]]&gt;=5000000,DataPenjualan[[#This Row],[Harga Satuan]]&lt;=15000000),"Menengah",DataPenjualan[[#This Row],[Harga Satuan]]&gt;15000000,"Premium")</f>
        <v>Premium</v>
      </c>
      <c r="M403">
        <v>10</v>
      </c>
      <c r="N403" t="s">
        <v>6</v>
      </c>
      <c r="O403" t="str" cm="1">
        <f t="array" ref="O403">_xlfn.IFS(LEFT(DataPenjualan[[#This Row],[Kode Status Pengiriman]],3)="DLV","Terkirim",LEFT(DataPenjualan[[#This Row],[Kode Status Pengiriman]],3)="SHP","Dikirim",LEFT(DataPenjualan[[#This Row],[Kode Status Pengiriman]],3)="RTN","Return",LEFT(DataPenjualan[[#This Row],[Kode Status Pengiriman]],3)="CNL","Dibatalkan")</f>
        <v>Terkirim</v>
      </c>
      <c r="P403" s="3">
        <f>DataPenjualan[[#This Row],[Jumlah Beli]]*DataPenjualan[[#This Row],[Harga Satuan]]</f>
        <v>18500000</v>
      </c>
      <c r="Q403" s="2">
        <f>(DataPenjualan[[#This Row],[Diskon Persen]]/100)*DataPenjualan[[#This Row],[Harga Satuan]]</f>
        <v>1850000</v>
      </c>
      <c r="R403" s="2">
        <f>DataPenjualan[[#This Row],[Pendapatan Kotor]]-DataPenjualan[[#This Row],[Nilai Diskon]]</f>
        <v>16650000</v>
      </c>
    </row>
    <row r="404" spans="1:18" x14ac:dyDescent="0.35">
      <c r="A404" t="s">
        <v>454</v>
      </c>
      <c r="B404" s="1">
        <v>45316.82303240741</v>
      </c>
      <c r="C404" t="str">
        <f>TEXT(DataPenjualan[[#This Row],[Tanggal Transaksi]],"mmmm")</f>
        <v>January</v>
      </c>
      <c r="D404" s="1" t="str">
        <f>TEXT(DataPenjualan[[#This Row],[Tanggal Transaksi]],"m")</f>
        <v>1</v>
      </c>
      <c r="E404" t="s">
        <v>12</v>
      </c>
      <c r="F404" t="s">
        <v>13</v>
      </c>
      <c r="G404" t="s">
        <v>14</v>
      </c>
      <c r="H404" t="s">
        <v>4</v>
      </c>
      <c r="I404" t="s">
        <v>15</v>
      </c>
      <c r="J404">
        <v>2</v>
      </c>
      <c r="K404" s="2">
        <v>5500000</v>
      </c>
      <c r="L404" t="str" cm="1">
        <f t="array" ref="L404">_xlfn.IFS(DataPenjualan[[#This Row],[Harga Satuan]]&lt;5000000,"Terjangkau",AND(DataPenjualan[[#This Row],[Harga Satuan]]&gt;=5000000,DataPenjualan[[#This Row],[Harga Satuan]]&lt;=15000000),"Menengah",DataPenjualan[[#This Row],[Harga Satuan]]&gt;15000000,"Premium")</f>
        <v>Menengah</v>
      </c>
      <c r="M404">
        <v>0</v>
      </c>
      <c r="N404" t="s">
        <v>6</v>
      </c>
      <c r="O404" t="str" cm="1">
        <f t="array" ref="O404">_xlfn.IFS(LEFT(DataPenjualan[[#This Row],[Kode Status Pengiriman]],3)="DLV","Terkirim",LEFT(DataPenjualan[[#This Row],[Kode Status Pengiriman]],3)="SHP","Dikirim",LEFT(DataPenjualan[[#This Row],[Kode Status Pengiriman]],3)="RTN","Return",LEFT(DataPenjualan[[#This Row],[Kode Status Pengiriman]],3)="CNL","Dibatalkan")</f>
        <v>Terkirim</v>
      </c>
      <c r="P404" s="3">
        <f>DataPenjualan[[#This Row],[Jumlah Beli]]*DataPenjualan[[#This Row],[Harga Satuan]]</f>
        <v>11000000</v>
      </c>
      <c r="Q404" s="2">
        <f>(DataPenjualan[[#This Row],[Diskon Persen]]/100)*DataPenjualan[[#This Row],[Harga Satuan]]</f>
        <v>0</v>
      </c>
      <c r="R404" s="2">
        <f>DataPenjualan[[#This Row],[Pendapatan Kotor]]-DataPenjualan[[#This Row],[Nilai Diskon]]</f>
        <v>11000000</v>
      </c>
    </row>
    <row r="405" spans="1:18" x14ac:dyDescent="0.35">
      <c r="A405" t="s">
        <v>455</v>
      </c>
      <c r="B405" s="1">
        <v>45317.382002314815</v>
      </c>
      <c r="C405" t="str">
        <f>TEXT(DataPenjualan[[#This Row],[Tanggal Transaksi]],"mmmm")</f>
        <v>January</v>
      </c>
      <c r="D405" s="1" t="str">
        <f>TEXT(DataPenjualan[[#This Row],[Tanggal Transaksi]],"m")</f>
        <v>1</v>
      </c>
      <c r="E405" t="s">
        <v>17</v>
      </c>
      <c r="F405" t="s">
        <v>18</v>
      </c>
      <c r="G405" t="s">
        <v>19</v>
      </c>
      <c r="H405" t="s">
        <v>20</v>
      </c>
      <c r="I405" t="s">
        <v>5</v>
      </c>
      <c r="J405">
        <v>1</v>
      </c>
      <c r="K405" s="2">
        <v>32000000</v>
      </c>
      <c r="L405" t="str" cm="1">
        <f t="array" ref="L405">_xlfn.IFS(DataPenjualan[[#This Row],[Harga Satuan]]&lt;5000000,"Terjangkau",AND(DataPenjualan[[#This Row],[Harga Satuan]]&gt;=5000000,DataPenjualan[[#This Row],[Harga Satuan]]&lt;=15000000),"Menengah",DataPenjualan[[#This Row],[Harga Satuan]]&gt;15000000,"Premium")</f>
        <v>Premium</v>
      </c>
      <c r="M405">
        <v>15</v>
      </c>
      <c r="N405" t="s">
        <v>21</v>
      </c>
      <c r="O405" t="str" cm="1">
        <f t="array" ref="O405">_xlfn.IFS(LEFT(DataPenjualan[[#This Row],[Kode Status Pengiriman]],3)="DLV","Terkirim",LEFT(DataPenjualan[[#This Row],[Kode Status Pengiriman]],3)="SHP","Dikirim",LEFT(DataPenjualan[[#This Row],[Kode Status Pengiriman]],3)="RTN","Return",LEFT(DataPenjualan[[#This Row],[Kode Status Pengiriman]],3)="CNL","Dibatalkan")</f>
        <v>Dikirim</v>
      </c>
      <c r="P405" s="3">
        <f>DataPenjualan[[#This Row],[Jumlah Beli]]*DataPenjualan[[#This Row],[Harga Satuan]]</f>
        <v>32000000</v>
      </c>
      <c r="Q405" s="2">
        <f>(DataPenjualan[[#This Row],[Diskon Persen]]/100)*DataPenjualan[[#This Row],[Harga Satuan]]</f>
        <v>4800000</v>
      </c>
      <c r="R405" s="2">
        <f>DataPenjualan[[#This Row],[Pendapatan Kotor]]-DataPenjualan[[#This Row],[Nilai Diskon]]</f>
        <v>27200000</v>
      </c>
    </row>
    <row r="406" spans="1:18" x14ac:dyDescent="0.35">
      <c r="A406" t="s">
        <v>456</v>
      </c>
      <c r="B406" s="1">
        <v>45317.497048611112</v>
      </c>
      <c r="C406" t="str">
        <f>TEXT(DataPenjualan[[#This Row],[Tanggal Transaksi]],"mmmm")</f>
        <v>January</v>
      </c>
      <c r="D406" s="1" t="str">
        <f>TEXT(DataPenjualan[[#This Row],[Tanggal Transaksi]],"m")</f>
        <v>1</v>
      </c>
      <c r="E406" t="s">
        <v>23</v>
      </c>
      <c r="F406" t="s">
        <v>24</v>
      </c>
      <c r="G406" t="s">
        <v>753</v>
      </c>
      <c r="H406" t="s">
        <v>25</v>
      </c>
      <c r="I406" t="s">
        <v>10</v>
      </c>
      <c r="J406">
        <v>1</v>
      </c>
      <c r="K406" s="2">
        <v>7500000</v>
      </c>
      <c r="L406" t="str" cm="1">
        <f t="array" ref="L406">_xlfn.IFS(DataPenjualan[[#This Row],[Harga Satuan]]&lt;5000000,"Terjangkau",AND(DataPenjualan[[#This Row],[Harga Satuan]]&gt;=5000000,DataPenjualan[[#This Row],[Harga Satuan]]&lt;=15000000),"Menengah",DataPenjualan[[#This Row],[Harga Satuan]]&gt;15000000,"Premium")</f>
        <v>Menengah</v>
      </c>
      <c r="M406">
        <v>5</v>
      </c>
      <c r="N406" t="s">
        <v>6</v>
      </c>
      <c r="O406" t="str" cm="1">
        <f t="array" ref="O406">_xlfn.IFS(LEFT(DataPenjualan[[#This Row],[Kode Status Pengiriman]],3)="DLV","Terkirim",LEFT(DataPenjualan[[#This Row],[Kode Status Pengiriman]],3)="SHP","Dikirim",LEFT(DataPenjualan[[#This Row],[Kode Status Pengiriman]],3)="RTN","Return",LEFT(DataPenjualan[[#This Row],[Kode Status Pengiriman]],3)="CNL","Dibatalkan")</f>
        <v>Terkirim</v>
      </c>
      <c r="P406" s="3">
        <f>DataPenjualan[[#This Row],[Jumlah Beli]]*DataPenjualan[[#This Row],[Harga Satuan]]</f>
        <v>7500000</v>
      </c>
      <c r="Q406" s="2">
        <f>(DataPenjualan[[#This Row],[Diskon Persen]]/100)*DataPenjualan[[#This Row],[Harga Satuan]]</f>
        <v>375000</v>
      </c>
      <c r="R406" s="2">
        <f>DataPenjualan[[#This Row],[Pendapatan Kotor]]-DataPenjualan[[#This Row],[Nilai Diskon]]</f>
        <v>7125000</v>
      </c>
    </row>
    <row r="407" spans="1:18" x14ac:dyDescent="0.35">
      <c r="A407" t="s">
        <v>457</v>
      </c>
      <c r="B407" s="1">
        <v>45317.680555555555</v>
      </c>
      <c r="C407" t="str">
        <f>TEXT(DataPenjualan[[#This Row],[Tanggal Transaksi]],"mmmm")</f>
        <v>January</v>
      </c>
      <c r="D407" s="1" t="str">
        <f>TEXT(DataPenjualan[[#This Row],[Tanggal Transaksi]],"m")</f>
        <v>1</v>
      </c>
      <c r="E407" t="s">
        <v>27</v>
      </c>
      <c r="F407" t="s">
        <v>18</v>
      </c>
      <c r="G407" t="s">
        <v>28</v>
      </c>
      <c r="H407" t="s">
        <v>4</v>
      </c>
      <c r="I407" t="s">
        <v>5</v>
      </c>
      <c r="J407">
        <v>1</v>
      </c>
      <c r="K407" s="2">
        <v>23000000</v>
      </c>
      <c r="L407" t="str" cm="1">
        <f t="array" ref="L407">_xlfn.IFS(DataPenjualan[[#This Row],[Harga Satuan]]&lt;5000000,"Terjangkau",AND(DataPenjualan[[#This Row],[Harga Satuan]]&gt;=5000000,DataPenjualan[[#This Row],[Harga Satuan]]&lt;=15000000),"Menengah",DataPenjualan[[#This Row],[Harga Satuan]]&gt;15000000,"Premium")</f>
        <v>Premium</v>
      </c>
      <c r="M407">
        <v>10</v>
      </c>
      <c r="N407" t="s">
        <v>6</v>
      </c>
      <c r="O407" t="str" cm="1">
        <f t="array" ref="O407">_xlfn.IFS(LEFT(DataPenjualan[[#This Row],[Kode Status Pengiriman]],3)="DLV","Terkirim",LEFT(DataPenjualan[[#This Row],[Kode Status Pengiriman]],3)="SHP","Dikirim",LEFT(DataPenjualan[[#This Row],[Kode Status Pengiriman]],3)="RTN","Return",LEFT(DataPenjualan[[#This Row],[Kode Status Pengiriman]],3)="CNL","Dibatalkan")</f>
        <v>Terkirim</v>
      </c>
      <c r="P407" s="3">
        <f>DataPenjualan[[#This Row],[Jumlah Beli]]*DataPenjualan[[#This Row],[Harga Satuan]]</f>
        <v>23000000</v>
      </c>
      <c r="Q407" s="2">
        <f>(DataPenjualan[[#This Row],[Diskon Persen]]/100)*DataPenjualan[[#This Row],[Harga Satuan]]</f>
        <v>2300000</v>
      </c>
      <c r="R407" s="2">
        <f>DataPenjualan[[#This Row],[Pendapatan Kotor]]-DataPenjualan[[#This Row],[Nilai Diskon]]</f>
        <v>20700000</v>
      </c>
    </row>
    <row r="408" spans="1:18" x14ac:dyDescent="0.35">
      <c r="A408" t="s">
        <v>458</v>
      </c>
      <c r="B408" s="1">
        <v>45318.878819444442</v>
      </c>
      <c r="C408" t="str">
        <f>TEXT(DataPenjualan[[#This Row],[Tanggal Transaksi]],"mmmm")</f>
        <v>January</v>
      </c>
      <c r="D408" s="1" t="str">
        <f>TEXT(DataPenjualan[[#This Row],[Tanggal Transaksi]],"m")</f>
        <v>1</v>
      </c>
      <c r="E408" t="s">
        <v>30</v>
      </c>
      <c r="F408" t="s">
        <v>13</v>
      </c>
      <c r="G408" t="s">
        <v>31</v>
      </c>
      <c r="H408" t="s">
        <v>9</v>
      </c>
      <c r="I408" t="s">
        <v>15</v>
      </c>
      <c r="J408">
        <v>1</v>
      </c>
      <c r="K408" s="2">
        <v>2500000</v>
      </c>
      <c r="L408" t="str" cm="1">
        <f t="array" ref="L408">_xlfn.IFS(DataPenjualan[[#This Row],[Harga Satuan]]&lt;5000000,"Terjangkau",AND(DataPenjualan[[#This Row],[Harga Satuan]]&gt;=5000000,DataPenjualan[[#This Row],[Harga Satuan]]&lt;=15000000),"Menengah",DataPenjualan[[#This Row],[Harga Satuan]]&gt;15000000,"Premium")</f>
        <v>Terjangkau</v>
      </c>
      <c r="M408">
        <v>0</v>
      </c>
      <c r="N408" t="s">
        <v>6</v>
      </c>
      <c r="O408" t="str" cm="1">
        <f t="array" ref="O408">_xlfn.IFS(LEFT(DataPenjualan[[#This Row],[Kode Status Pengiriman]],3)="DLV","Terkirim",LEFT(DataPenjualan[[#This Row],[Kode Status Pengiriman]],3)="SHP","Dikirim",LEFT(DataPenjualan[[#This Row],[Kode Status Pengiriman]],3)="RTN","Return",LEFT(DataPenjualan[[#This Row],[Kode Status Pengiriman]],3)="CNL","Dibatalkan")</f>
        <v>Terkirim</v>
      </c>
      <c r="P408" s="3">
        <f>DataPenjualan[[#This Row],[Jumlah Beli]]*DataPenjualan[[#This Row],[Harga Satuan]]</f>
        <v>2500000</v>
      </c>
      <c r="Q408" s="2">
        <f>(DataPenjualan[[#This Row],[Diskon Persen]]/100)*DataPenjualan[[#This Row],[Harga Satuan]]</f>
        <v>0</v>
      </c>
      <c r="R408" s="2">
        <f>DataPenjualan[[#This Row],[Pendapatan Kotor]]-DataPenjualan[[#This Row],[Nilai Diskon]]</f>
        <v>2500000</v>
      </c>
    </row>
    <row r="409" spans="1:18" x14ac:dyDescent="0.35">
      <c r="A409" t="s">
        <v>459</v>
      </c>
      <c r="B409" s="1">
        <v>45318.552314814813</v>
      </c>
      <c r="C409" t="str">
        <f>TEXT(DataPenjualan[[#This Row],[Tanggal Transaksi]],"mmmm")</f>
        <v>January</v>
      </c>
      <c r="D409" s="1" t="str">
        <f>TEXT(DataPenjualan[[#This Row],[Tanggal Transaksi]],"m")</f>
        <v>1</v>
      </c>
      <c r="E409" t="s">
        <v>33</v>
      </c>
      <c r="F409" t="s">
        <v>34</v>
      </c>
      <c r="G409" t="s">
        <v>35</v>
      </c>
      <c r="H409" t="s">
        <v>20</v>
      </c>
      <c r="I409" t="s">
        <v>10</v>
      </c>
      <c r="J409">
        <v>1</v>
      </c>
      <c r="K409" s="2">
        <v>28000000</v>
      </c>
      <c r="L409" t="str" cm="1">
        <f t="array" ref="L409">_xlfn.IFS(DataPenjualan[[#This Row],[Harga Satuan]]&lt;5000000,"Terjangkau",AND(DataPenjualan[[#This Row],[Harga Satuan]]&gt;=5000000,DataPenjualan[[#This Row],[Harga Satuan]]&lt;=15000000),"Menengah",DataPenjualan[[#This Row],[Harga Satuan]]&gt;15000000,"Premium")</f>
        <v>Premium</v>
      </c>
      <c r="M409">
        <v>15</v>
      </c>
      <c r="N409" t="s">
        <v>21</v>
      </c>
      <c r="O409" t="str" cm="1">
        <f t="array" ref="O409">_xlfn.IFS(LEFT(DataPenjualan[[#This Row],[Kode Status Pengiriman]],3)="DLV","Terkirim",LEFT(DataPenjualan[[#This Row],[Kode Status Pengiriman]],3)="SHP","Dikirim",LEFT(DataPenjualan[[#This Row],[Kode Status Pengiriman]],3)="RTN","Return",LEFT(DataPenjualan[[#This Row],[Kode Status Pengiriman]],3)="CNL","Dibatalkan")</f>
        <v>Dikirim</v>
      </c>
      <c r="P409" s="3">
        <f>DataPenjualan[[#This Row],[Jumlah Beli]]*DataPenjualan[[#This Row],[Harga Satuan]]</f>
        <v>28000000</v>
      </c>
      <c r="Q409" s="2">
        <f>(DataPenjualan[[#This Row],[Diskon Persen]]/100)*DataPenjualan[[#This Row],[Harga Satuan]]</f>
        <v>4200000</v>
      </c>
      <c r="R409" s="2">
        <f>DataPenjualan[[#This Row],[Pendapatan Kotor]]-DataPenjualan[[#This Row],[Nilai Diskon]]</f>
        <v>23800000</v>
      </c>
    </row>
    <row r="410" spans="1:18" x14ac:dyDescent="0.35">
      <c r="A410" t="s">
        <v>460</v>
      </c>
      <c r="B410" s="1">
        <v>45318.444560185184</v>
      </c>
      <c r="C410" t="str">
        <f>TEXT(DataPenjualan[[#This Row],[Tanggal Transaksi]],"mmmm")</f>
        <v>January</v>
      </c>
      <c r="D410" s="1" t="str">
        <f>TEXT(DataPenjualan[[#This Row],[Tanggal Transaksi]],"m")</f>
        <v>1</v>
      </c>
      <c r="E410" t="s">
        <v>37</v>
      </c>
      <c r="F410" t="s">
        <v>24</v>
      </c>
      <c r="G410" t="s">
        <v>38</v>
      </c>
      <c r="H410" t="s">
        <v>4</v>
      </c>
      <c r="I410" t="s">
        <v>5</v>
      </c>
      <c r="J410">
        <v>1</v>
      </c>
      <c r="K410" s="2">
        <v>1800000</v>
      </c>
      <c r="L410" t="str" cm="1">
        <f t="array" ref="L410">_xlfn.IFS(DataPenjualan[[#This Row],[Harga Satuan]]&lt;5000000,"Terjangkau",AND(DataPenjualan[[#This Row],[Harga Satuan]]&gt;=5000000,DataPenjualan[[#This Row],[Harga Satuan]]&lt;=15000000),"Menengah",DataPenjualan[[#This Row],[Harga Satuan]]&gt;15000000,"Premium")</f>
        <v>Terjangkau</v>
      </c>
      <c r="M410">
        <v>5</v>
      </c>
      <c r="N410" t="s">
        <v>39</v>
      </c>
      <c r="O410" t="str" cm="1">
        <f t="array" ref="O410">_xlfn.IFS(LEFT(DataPenjualan[[#This Row],[Kode Status Pengiriman]],3)="DLV","Terkirim",LEFT(DataPenjualan[[#This Row],[Kode Status Pengiriman]],3)="SHP","Dikirim",LEFT(DataPenjualan[[#This Row],[Kode Status Pengiriman]],3)="RTN","Return",LEFT(DataPenjualan[[#This Row],[Kode Status Pengiriman]],3)="CNL","Dibatalkan")</f>
        <v>Return</v>
      </c>
      <c r="P410" s="3">
        <f>DataPenjualan[[#This Row],[Jumlah Beli]]*DataPenjualan[[#This Row],[Harga Satuan]]</f>
        <v>1800000</v>
      </c>
      <c r="Q410" s="2">
        <f>(DataPenjualan[[#This Row],[Diskon Persen]]/100)*DataPenjualan[[#This Row],[Harga Satuan]]</f>
        <v>90000</v>
      </c>
      <c r="R410" s="2">
        <f>DataPenjualan[[#This Row],[Pendapatan Kotor]]-DataPenjualan[[#This Row],[Nilai Diskon]]</f>
        <v>1710000</v>
      </c>
    </row>
    <row r="411" spans="1:18" x14ac:dyDescent="0.35">
      <c r="A411" t="s">
        <v>461</v>
      </c>
      <c r="B411" s="1">
        <v>45319.750636574077</v>
      </c>
      <c r="C411" t="str">
        <f>TEXT(DataPenjualan[[#This Row],[Tanggal Transaksi]],"mmmm")</f>
        <v>January</v>
      </c>
      <c r="D411" s="1" t="str">
        <f>TEXT(DataPenjualan[[#This Row],[Tanggal Transaksi]],"m")</f>
        <v>1</v>
      </c>
      <c r="E411" t="s">
        <v>41</v>
      </c>
      <c r="F411" t="s">
        <v>3</v>
      </c>
      <c r="G411" t="s">
        <v>42</v>
      </c>
      <c r="H411" t="s">
        <v>43</v>
      </c>
      <c r="I411" t="s">
        <v>10</v>
      </c>
      <c r="J411">
        <v>1</v>
      </c>
      <c r="K411" s="2">
        <v>15000000</v>
      </c>
      <c r="L411" t="str" cm="1">
        <f t="array" ref="L411">_xlfn.IFS(DataPenjualan[[#This Row],[Harga Satuan]]&lt;5000000,"Terjangkau",AND(DataPenjualan[[#This Row],[Harga Satuan]]&gt;=5000000,DataPenjualan[[#This Row],[Harga Satuan]]&lt;=15000000),"Menengah",DataPenjualan[[#This Row],[Harga Satuan]]&gt;15000000,"Premium")</f>
        <v>Menengah</v>
      </c>
      <c r="M411">
        <v>10</v>
      </c>
      <c r="N411" t="s">
        <v>6</v>
      </c>
      <c r="O411" t="str" cm="1">
        <f t="array" ref="O411">_xlfn.IFS(LEFT(DataPenjualan[[#This Row],[Kode Status Pengiriman]],3)="DLV","Terkirim",LEFT(DataPenjualan[[#This Row],[Kode Status Pengiriman]],3)="SHP","Dikirim",LEFT(DataPenjualan[[#This Row],[Kode Status Pengiriman]],3)="RTN","Return",LEFT(DataPenjualan[[#This Row],[Kode Status Pengiriman]],3)="CNL","Dibatalkan")</f>
        <v>Terkirim</v>
      </c>
      <c r="P411" s="3">
        <f>DataPenjualan[[#This Row],[Jumlah Beli]]*DataPenjualan[[#This Row],[Harga Satuan]]</f>
        <v>15000000</v>
      </c>
      <c r="Q411" s="2">
        <f>(DataPenjualan[[#This Row],[Diskon Persen]]/100)*DataPenjualan[[#This Row],[Harga Satuan]]</f>
        <v>1500000</v>
      </c>
      <c r="R411" s="2">
        <f>DataPenjualan[[#This Row],[Pendapatan Kotor]]-DataPenjualan[[#This Row],[Nilai Diskon]]</f>
        <v>13500000</v>
      </c>
    </row>
    <row r="412" spans="1:18" x14ac:dyDescent="0.35">
      <c r="A412" t="s">
        <v>462</v>
      </c>
      <c r="B412" s="1">
        <v>45319.520833333336</v>
      </c>
      <c r="C412" t="str">
        <f>TEXT(DataPenjualan[[#This Row],[Tanggal Transaksi]],"mmmm")</f>
        <v>January</v>
      </c>
      <c r="D412" s="1" t="str">
        <f>TEXT(DataPenjualan[[#This Row],[Tanggal Transaksi]],"m")</f>
        <v>1</v>
      </c>
      <c r="E412" t="s">
        <v>45</v>
      </c>
      <c r="F412" t="s">
        <v>13</v>
      </c>
      <c r="G412" t="s">
        <v>46</v>
      </c>
      <c r="H412" t="s">
        <v>4</v>
      </c>
      <c r="I412" t="s">
        <v>15</v>
      </c>
      <c r="J412">
        <v>1</v>
      </c>
      <c r="K412" s="2">
        <v>4000000</v>
      </c>
      <c r="L412" t="str" cm="1">
        <f t="array" ref="L412">_xlfn.IFS(DataPenjualan[[#This Row],[Harga Satuan]]&lt;5000000,"Terjangkau",AND(DataPenjualan[[#This Row],[Harga Satuan]]&gt;=5000000,DataPenjualan[[#This Row],[Harga Satuan]]&lt;=15000000),"Menengah",DataPenjualan[[#This Row],[Harga Satuan]]&gt;15000000,"Premium")</f>
        <v>Terjangkau</v>
      </c>
      <c r="M412">
        <v>0</v>
      </c>
      <c r="N412" t="s">
        <v>6</v>
      </c>
      <c r="O412" t="str" cm="1">
        <f t="array" ref="O412">_xlfn.IFS(LEFT(DataPenjualan[[#This Row],[Kode Status Pengiriman]],3)="DLV","Terkirim",LEFT(DataPenjualan[[#This Row],[Kode Status Pengiriman]],3)="SHP","Dikirim",LEFT(DataPenjualan[[#This Row],[Kode Status Pengiriman]],3)="RTN","Return",LEFT(DataPenjualan[[#This Row],[Kode Status Pengiriman]],3)="CNL","Dibatalkan")</f>
        <v>Terkirim</v>
      </c>
      <c r="P412" s="3">
        <f>DataPenjualan[[#This Row],[Jumlah Beli]]*DataPenjualan[[#This Row],[Harga Satuan]]</f>
        <v>4000000</v>
      </c>
      <c r="Q412" s="2">
        <f>(DataPenjualan[[#This Row],[Diskon Persen]]/100)*DataPenjualan[[#This Row],[Harga Satuan]]</f>
        <v>0</v>
      </c>
      <c r="R412" s="2">
        <f>DataPenjualan[[#This Row],[Pendapatan Kotor]]-DataPenjualan[[#This Row],[Nilai Diskon]]</f>
        <v>4000000</v>
      </c>
    </row>
    <row r="413" spans="1:18" x14ac:dyDescent="0.35">
      <c r="A413" t="s">
        <v>463</v>
      </c>
      <c r="B413" s="1">
        <v>45319.632407407407</v>
      </c>
      <c r="C413" t="str">
        <f>TEXT(DataPenjualan[[#This Row],[Tanggal Transaksi]],"mmmm")</f>
        <v>January</v>
      </c>
      <c r="D413" s="1" t="str">
        <f>TEXT(DataPenjualan[[#This Row],[Tanggal Transaksi]],"m")</f>
        <v>1</v>
      </c>
      <c r="E413" t="s">
        <v>48</v>
      </c>
      <c r="F413" t="s">
        <v>18</v>
      </c>
      <c r="G413" t="s">
        <v>14</v>
      </c>
      <c r="H413" t="s">
        <v>4</v>
      </c>
      <c r="I413" t="s">
        <v>5</v>
      </c>
      <c r="J413">
        <v>1</v>
      </c>
      <c r="K413" s="2">
        <v>29500000</v>
      </c>
      <c r="L413" t="str" cm="1">
        <f t="array" ref="L413">_xlfn.IFS(DataPenjualan[[#This Row],[Harga Satuan]]&lt;5000000,"Terjangkau",AND(DataPenjualan[[#This Row],[Harga Satuan]]&gt;=5000000,DataPenjualan[[#This Row],[Harga Satuan]]&lt;=15000000),"Menengah",DataPenjualan[[#This Row],[Harga Satuan]]&gt;15000000,"Premium")</f>
        <v>Premium</v>
      </c>
      <c r="M413">
        <v>15</v>
      </c>
      <c r="N413" t="s">
        <v>49</v>
      </c>
      <c r="O413" t="str" cm="1">
        <f t="array" ref="O413">_xlfn.IFS(LEFT(DataPenjualan[[#This Row],[Kode Status Pengiriman]],3)="DLV","Terkirim",LEFT(DataPenjualan[[#This Row],[Kode Status Pengiriman]],3)="SHP","Dikirim",LEFT(DataPenjualan[[#This Row],[Kode Status Pengiriman]],3)="RTN","Return",LEFT(DataPenjualan[[#This Row],[Kode Status Pengiriman]],3)="CNL","Dibatalkan")</f>
        <v>Dibatalkan</v>
      </c>
      <c r="P413" s="3">
        <f>DataPenjualan[[#This Row],[Jumlah Beli]]*DataPenjualan[[#This Row],[Harga Satuan]]</f>
        <v>29500000</v>
      </c>
      <c r="Q413" s="2">
        <f>(DataPenjualan[[#This Row],[Diskon Persen]]/100)*DataPenjualan[[#This Row],[Harga Satuan]]</f>
        <v>4425000</v>
      </c>
      <c r="R413" s="2">
        <f>DataPenjualan[[#This Row],[Pendapatan Kotor]]-DataPenjualan[[#This Row],[Nilai Diskon]]</f>
        <v>25075000</v>
      </c>
    </row>
    <row r="414" spans="1:18" x14ac:dyDescent="0.35">
      <c r="A414" t="s">
        <v>464</v>
      </c>
      <c r="B414" s="1">
        <v>45320.743344907409</v>
      </c>
      <c r="C414" t="str">
        <f>TEXT(DataPenjualan[[#This Row],[Tanggal Transaksi]],"mmmm")</f>
        <v>January</v>
      </c>
      <c r="D414" s="1" t="str">
        <f>TEXT(DataPenjualan[[#This Row],[Tanggal Transaksi]],"m")</f>
        <v>1</v>
      </c>
      <c r="E414" t="s">
        <v>51</v>
      </c>
      <c r="F414" t="s">
        <v>24</v>
      </c>
      <c r="G414" t="s">
        <v>752</v>
      </c>
      <c r="H414" t="s">
        <v>9</v>
      </c>
      <c r="I414" t="s">
        <v>10</v>
      </c>
      <c r="J414">
        <v>3</v>
      </c>
      <c r="K414" s="2">
        <v>500000</v>
      </c>
      <c r="L414" t="str" cm="1">
        <f t="array" ref="L414">_xlfn.IFS(DataPenjualan[[#This Row],[Harga Satuan]]&lt;5000000,"Terjangkau",AND(DataPenjualan[[#This Row],[Harga Satuan]]&gt;=5000000,DataPenjualan[[#This Row],[Harga Satuan]]&lt;=15000000),"Menengah",DataPenjualan[[#This Row],[Harga Satuan]]&gt;15000000,"Premium")</f>
        <v>Terjangkau</v>
      </c>
      <c r="M414">
        <v>5</v>
      </c>
      <c r="N414" t="s">
        <v>6</v>
      </c>
      <c r="O414" t="str" cm="1">
        <f t="array" ref="O414">_xlfn.IFS(LEFT(DataPenjualan[[#This Row],[Kode Status Pengiriman]],3)="DLV","Terkirim",LEFT(DataPenjualan[[#This Row],[Kode Status Pengiriman]],3)="SHP","Dikirim",LEFT(DataPenjualan[[#This Row],[Kode Status Pengiriman]],3)="RTN","Return",LEFT(DataPenjualan[[#This Row],[Kode Status Pengiriman]],3)="CNL","Dibatalkan")</f>
        <v>Terkirim</v>
      </c>
      <c r="P414" s="3">
        <f>DataPenjualan[[#This Row],[Jumlah Beli]]*DataPenjualan[[#This Row],[Harga Satuan]]</f>
        <v>1500000</v>
      </c>
      <c r="Q414" s="2">
        <f>(DataPenjualan[[#This Row],[Diskon Persen]]/100)*DataPenjualan[[#This Row],[Harga Satuan]]</f>
        <v>25000</v>
      </c>
      <c r="R414" s="2">
        <f>DataPenjualan[[#This Row],[Pendapatan Kotor]]-DataPenjualan[[#This Row],[Nilai Diskon]]</f>
        <v>1475000</v>
      </c>
    </row>
    <row r="415" spans="1:18" x14ac:dyDescent="0.35">
      <c r="A415" t="s">
        <v>465</v>
      </c>
      <c r="B415" s="1">
        <v>45320.850868055553</v>
      </c>
      <c r="C415" t="str">
        <f>TEXT(DataPenjualan[[#This Row],[Tanggal Transaksi]],"mmmm")</f>
        <v>January</v>
      </c>
      <c r="D415" s="1" t="str">
        <f>TEXT(DataPenjualan[[#This Row],[Tanggal Transaksi]],"m")</f>
        <v>1</v>
      </c>
      <c r="E415" t="s">
        <v>53</v>
      </c>
      <c r="F415" t="s">
        <v>34</v>
      </c>
      <c r="G415" t="s">
        <v>28</v>
      </c>
      <c r="H415" t="s">
        <v>4</v>
      </c>
      <c r="I415" t="s">
        <v>5</v>
      </c>
      <c r="J415">
        <v>1</v>
      </c>
      <c r="K415" s="2">
        <v>9500000</v>
      </c>
      <c r="L415" t="str" cm="1">
        <f t="array" ref="L415">_xlfn.IFS(DataPenjualan[[#This Row],[Harga Satuan]]&lt;5000000,"Terjangkau",AND(DataPenjualan[[#This Row],[Harga Satuan]]&gt;=5000000,DataPenjualan[[#This Row],[Harga Satuan]]&lt;=15000000),"Menengah",DataPenjualan[[#This Row],[Harga Satuan]]&gt;15000000,"Premium")</f>
        <v>Menengah</v>
      </c>
      <c r="M415">
        <v>10</v>
      </c>
      <c r="N415" t="s">
        <v>6</v>
      </c>
      <c r="O415" t="str" cm="1">
        <f t="array" ref="O415">_xlfn.IFS(LEFT(DataPenjualan[[#This Row],[Kode Status Pengiriman]],3)="DLV","Terkirim",LEFT(DataPenjualan[[#This Row],[Kode Status Pengiriman]],3)="SHP","Dikirim",LEFT(DataPenjualan[[#This Row],[Kode Status Pengiriman]],3)="RTN","Return",LEFT(DataPenjualan[[#This Row],[Kode Status Pengiriman]],3)="CNL","Dibatalkan")</f>
        <v>Terkirim</v>
      </c>
      <c r="P415" s="3">
        <f>DataPenjualan[[#This Row],[Jumlah Beli]]*DataPenjualan[[#This Row],[Harga Satuan]]</f>
        <v>9500000</v>
      </c>
      <c r="Q415" s="2">
        <f>(DataPenjualan[[#This Row],[Diskon Persen]]/100)*DataPenjualan[[#This Row],[Harga Satuan]]</f>
        <v>950000</v>
      </c>
      <c r="R415" s="2">
        <f>DataPenjualan[[#This Row],[Pendapatan Kotor]]-DataPenjualan[[#This Row],[Nilai Diskon]]</f>
        <v>8550000</v>
      </c>
    </row>
    <row r="416" spans="1:18" x14ac:dyDescent="0.35">
      <c r="A416" t="s">
        <v>466</v>
      </c>
      <c r="B416" s="1">
        <v>45320.586863425924</v>
      </c>
      <c r="C416" t="str">
        <f>TEXT(DataPenjualan[[#This Row],[Tanggal Transaksi]],"mmmm")</f>
        <v>January</v>
      </c>
      <c r="D416" s="1" t="str">
        <f>TEXT(DataPenjualan[[#This Row],[Tanggal Transaksi]],"m")</f>
        <v>1</v>
      </c>
      <c r="E416" t="s">
        <v>55</v>
      </c>
      <c r="F416" t="s">
        <v>3</v>
      </c>
      <c r="G416" t="s">
        <v>56</v>
      </c>
      <c r="H416" t="s">
        <v>57</v>
      </c>
      <c r="I416" t="s">
        <v>15</v>
      </c>
      <c r="J416">
        <v>1</v>
      </c>
      <c r="K416" s="2">
        <v>12000000</v>
      </c>
      <c r="L416" t="str" cm="1">
        <f t="array" ref="L416">_xlfn.IFS(DataPenjualan[[#This Row],[Harga Satuan]]&lt;5000000,"Terjangkau",AND(DataPenjualan[[#This Row],[Harga Satuan]]&gt;=5000000,DataPenjualan[[#This Row],[Harga Satuan]]&lt;=15000000),"Menengah",DataPenjualan[[#This Row],[Harga Satuan]]&gt;15000000,"Premium")</f>
        <v>Menengah</v>
      </c>
      <c r="M416">
        <v>0</v>
      </c>
      <c r="N416" t="s">
        <v>6</v>
      </c>
      <c r="O416" t="str" cm="1">
        <f t="array" ref="O416">_xlfn.IFS(LEFT(DataPenjualan[[#This Row],[Kode Status Pengiriman]],3)="DLV","Terkirim",LEFT(DataPenjualan[[#This Row],[Kode Status Pengiriman]],3)="SHP","Dikirim",LEFT(DataPenjualan[[#This Row],[Kode Status Pengiriman]],3)="RTN","Return",LEFT(DataPenjualan[[#This Row],[Kode Status Pengiriman]],3)="CNL","Dibatalkan")</f>
        <v>Terkirim</v>
      </c>
      <c r="P416" s="3">
        <f>DataPenjualan[[#This Row],[Jumlah Beli]]*DataPenjualan[[#This Row],[Harga Satuan]]</f>
        <v>12000000</v>
      </c>
      <c r="Q416" s="2">
        <f>(DataPenjualan[[#This Row],[Diskon Persen]]/100)*DataPenjualan[[#This Row],[Harga Satuan]]</f>
        <v>0</v>
      </c>
      <c r="R416" s="2">
        <f>DataPenjualan[[#This Row],[Pendapatan Kotor]]-DataPenjualan[[#This Row],[Nilai Diskon]]</f>
        <v>12000000</v>
      </c>
    </row>
    <row r="417" spans="1:18" x14ac:dyDescent="0.35">
      <c r="A417" t="s">
        <v>467</v>
      </c>
      <c r="B417" s="1">
        <v>45321.483217592591</v>
      </c>
      <c r="C417" t="str">
        <f>TEXT(DataPenjualan[[#This Row],[Tanggal Transaksi]],"mmmm")</f>
        <v>January</v>
      </c>
      <c r="D417" s="1" t="str">
        <f>TEXT(DataPenjualan[[#This Row],[Tanggal Transaksi]],"m")</f>
        <v>1</v>
      </c>
      <c r="E417" t="s">
        <v>59</v>
      </c>
      <c r="F417" t="s">
        <v>18</v>
      </c>
      <c r="G417" t="s">
        <v>60</v>
      </c>
      <c r="H417" t="s">
        <v>20</v>
      </c>
      <c r="I417" t="s">
        <v>10</v>
      </c>
      <c r="J417">
        <v>1</v>
      </c>
      <c r="K417" s="2">
        <v>35000000</v>
      </c>
      <c r="L417" t="str" cm="1">
        <f t="array" ref="L417">_xlfn.IFS(DataPenjualan[[#This Row],[Harga Satuan]]&lt;5000000,"Terjangkau",AND(DataPenjualan[[#This Row],[Harga Satuan]]&gt;=5000000,DataPenjualan[[#This Row],[Harga Satuan]]&lt;=15000000),"Menengah",DataPenjualan[[#This Row],[Harga Satuan]]&gt;15000000,"Premium")</f>
        <v>Premium</v>
      </c>
      <c r="M417">
        <v>15</v>
      </c>
      <c r="N417" t="s">
        <v>21</v>
      </c>
      <c r="O417" t="str" cm="1">
        <f t="array" ref="O417">_xlfn.IFS(LEFT(DataPenjualan[[#This Row],[Kode Status Pengiriman]],3)="DLV","Terkirim",LEFT(DataPenjualan[[#This Row],[Kode Status Pengiriman]],3)="SHP","Dikirim",LEFT(DataPenjualan[[#This Row],[Kode Status Pengiriman]],3)="RTN","Return",LEFT(DataPenjualan[[#This Row],[Kode Status Pengiriman]],3)="CNL","Dibatalkan")</f>
        <v>Dikirim</v>
      </c>
      <c r="P417" s="3">
        <f>DataPenjualan[[#This Row],[Jumlah Beli]]*DataPenjualan[[#This Row],[Harga Satuan]]</f>
        <v>35000000</v>
      </c>
      <c r="Q417" s="2">
        <f>(DataPenjualan[[#This Row],[Diskon Persen]]/100)*DataPenjualan[[#This Row],[Harga Satuan]]</f>
        <v>5250000</v>
      </c>
      <c r="R417" s="2">
        <f>DataPenjualan[[#This Row],[Pendapatan Kotor]]-DataPenjualan[[#This Row],[Nilai Diskon]]</f>
        <v>29750000</v>
      </c>
    </row>
    <row r="418" spans="1:18" x14ac:dyDescent="0.35">
      <c r="A418" t="s">
        <v>468</v>
      </c>
      <c r="B418" s="1">
        <v>45321.375347222223</v>
      </c>
      <c r="C418" t="str">
        <f>TEXT(DataPenjualan[[#This Row],[Tanggal Transaksi]],"mmmm")</f>
        <v>January</v>
      </c>
      <c r="D418" s="1" t="str">
        <f>TEXT(DataPenjualan[[#This Row],[Tanggal Transaksi]],"m")</f>
        <v>1</v>
      </c>
      <c r="E418" t="s">
        <v>62</v>
      </c>
      <c r="F418" t="s">
        <v>13</v>
      </c>
      <c r="G418" t="s">
        <v>63</v>
      </c>
      <c r="H418" t="s">
        <v>4</v>
      </c>
      <c r="I418" t="s">
        <v>5</v>
      </c>
      <c r="J418">
        <v>1</v>
      </c>
      <c r="K418" s="2">
        <v>6200000</v>
      </c>
      <c r="L418" t="str" cm="1">
        <f t="array" ref="L418">_xlfn.IFS(DataPenjualan[[#This Row],[Harga Satuan]]&lt;5000000,"Terjangkau",AND(DataPenjualan[[#This Row],[Harga Satuan]]&gt;=5000000,DataPenjualan[[#This Row],[Harga Satuan]]&lt;=15000000),"Menengah",DataPenjualan[[#This Row],[Harga Satuan]]&gt;15000000,"Premium")</f>
        <v>Menengah</v>
      </c>
      <c r="M418">
        <v>5</v>
      </c>
      <c r="N418" t="s">
        <v>6</v>
      </c>
      <c r="O418" t="str" cm="1">
        <f t="array" ref="O418">_xlfn.IFS(LEFT(DataPenjualan[[#This Row],[Kode Status Pengiriman]],3)="DLV","Terkirim",LEFT(DataPenjualan[[#This Row],[Kode Status Pengiriman]],3)="SHP","Dikirim",LEFT(DataPenjualan[[#This Row],[Kode Status Pengiriman]],3)="RTN","Return",LEFT(DataPenjualan[[#This Row],[Kode Status Pengiriman]],3)="CNL","Dibatalkan")</f>
        <v>Terkirim</v>
      </c>
      <c r="P418" s="3">
        <f>DataPenjualan[[#This Row],[Jumlah Beli]]*DataPenjualan[[#This Row],[Harga Satuan]]</f>
        <v>6200000</v>
      </c>
      <c r="Q418" s="2">
        <f>(DataPenjualan[[#This Row],[Diskon Persen]]/100)*DataPenjualan[[#This Row],[Harga Satuan]]</f>
        <v>310000</v>
      </c>
      <c r="R418" s="2">
        <f>DataPenjualan[[#This Row],[Pendapatan Kotor]]-DataPenjualan[[#This Row],[Nilai Diskon]]</f>
        <v>5890000</v>
      </c>
    </row>
    <row r="419" spans="1:18" x14ac:dyDescent="0.35">
      <c r="A419" t="s">
        <v>469</v>
      </c>
      <c r="B419" s="1">
        <v>45321.423842592594</v>
      </c>
      <c r="C419" t="str">
        <f>TEXT(DataPenjualan[[#This Row],[Tanggal Transaksi]],"mmmm")</f>
        <v>January</v>
      </c>
      <c r="D419" s="1" t="str">
        <f>TEXT(DataPenjualan[[#This Row],[Tanggal Transaksi]],"m")</f>
        <v>1</v>
      </c>
      <c r="E419" t="s">
        <v>65</v>
      </c>
      <c r="F419" t="s">
        <v>18</v>
      </c>
      <c r="G419" t="s">
        <v>66</v>
      </c>
      <c r="H419" t="s">
        <v>9</v>
      </c>
      <c r="I419" t="s">
        <v>10</v>
      </c>
      <c r="J419">
        <v>1</v>
      </c>
      <c r="K419" s="2">
        <v>26000000</v>
      </c>
      <c r="L419" t="str" cm="1">
        <f t="array" ref="L419">_xlfn.IFS(DataPenjualan[[#This Row],[Harga Satuan]]&lt;5000000,"Terjangkau",AND(DataPenjualan[[#This Row],[Harga Satuan]]&gt;=5000000,DataPenjualan[[#This Row],[Harga Satuan]]&lt;=15000000),"Menengah",DataPenjualan[[#This Row],[Harga Satuan]]&gt;15000000,"Premium")</f>
        <v>Premium</v>
      </c>
      <c r="M419">
        <v>10</v>
      </c>
      <c r="N419" t="s">
        <v>6</v>
      </c>
      <c r="O419" t="str" cm="1">
        <f t="array" ref="O419">_xlfn.IFS(LEFT(DataPenjualan[[#This Row],[Kode Status Pengiriman]],3)="DLV","Terkirim",LEFT(DataPenjualan[[#This Row],[Kode Status Pengiriman]],3)="SHP","Dikirim",LEFT(DataPenjualan[[#This Row],[Kode Status Pengiriman]],3)="RTN","Return",LEFT(DataPenjualan[[#This Row],[Kode Status Pengiriman]],3)="CNL","Dibatalkan")</f>
        <v>Terkirim</v>
      </c>
      <c r="P419" s="3">
        <f>DataPenjualan[[#This Row],[Jumlah Beli]]*DataPenjualan[[#This Row],[Harga Satuan]]</f>
        <v>26000000</v>
      </c>
      <c r="Q419" s="2">
        <f>(DataPenjualan[[#This Row],[Diskon Persen]]/100)*DataPenjualan[[#This Row],[Harga Satuan]]</f>
        <v>2600000</v>
      </c>
      <c r="R419" s="2">
        <f>DataPenjualan[[#This Row],[Pendapatan Kotor]]-DataPenjualan[[#This Row],[Nilai Diskon]]</f>
        <v>23400000</v>
      </c>
    </row>
    <row r="420" spans="1:18" x14ac:dyDescent="0.35">
      <c r="A420" t="s">
        <v>470</v>
      </c>
      <c r="B420" s="1">
        <v>45322.69803240741</v>
      </c>
      <c r="C420" t="str">
        <f>TEXT(DataPenjualan[[#This Row],[Tanggal Transaksi]],"mmmm")</f>
        <v>January</v>
      </c>
      <c r="D420" s="1" t="str">
        <f>TEXT(DataPenjualan[[#This Row],[Tanggal Transaksi]],"m")</f>
        <v>1</v>
      </c>
      <c r="E420" t="s">
        <v>68</v>
      </c>
      <c r="F420" t="s">
        <v>24</v>
      </c>
      <c r="G420" t="s">
        <v>69</v>
      </c>
      <c r="H420" t="s">
        <v>4</v>
      </c>
      <c r="I420" t="s">
        <v>15</v>
      </c>
      <c r="J420">
        <v>1</v>
      </c>
      <c r="K420" s="2">
        <v>5000000</v>
      </c>
      <c r="L420" t="str" cm="1">
        <f t="array" ref="L420">_xlfn.IFS(DataPenjualan[[#This Row],[Harga Satuan]]&lt;5000000,"Terjangkau",AND(DataPenjualan[[#This Row],[Harga Satuan]]&gt;=5000000,DataPenjualan[[#This Row],[Harga Satuan]]&lt;=15000000),"Menengah",DataPenjualan[[#This Row],[Harga Satuan]]&gt;15000000,"Premium")</f>
        <v>Menengah</v>
      </c>
      <c r="M420">
        <v>0</v>
      </c>
      <c r="N420" t="s">
        <v>6</v>
      </c>
      <c r="O420" t="str" cm="1">
        <f t="array" ref="O420">_xlfn.IFS(LEFT(DataPenjualan[[#This Row],[Kode Status Pengiriman]],3)="DLV","Terkirim",LEFT(DataPenjualan[[#This Row],[Kode Status Pengiriman]],3)="SHP","Dikirim",LEFT(DataPenjualan[[#This Row],[Kode Status Pengiriman]],3)="RTN","Return",LEFT(DataPenjualan[[#This Row],[Kode Status Pengiriman]],3)="CNL","Dibatalkan")</f>
        <v>Terkirim</v>
      </c>
      <c r="P420" s="3">
        <f>DataPenjualan[[#This Row],[Jumlah Beli]]*DataPenjualan[[#This Row],[Harga Satuan]]</f>
        <v>5000000</v>
      </c>
      <c r="Q420" s="2">
        <f>(DataPenjualan[[#This Row],[Diskon Persen]]/100)*DataPenjualan[[#This Row],[Harga Satuan]]</f>
        <v>0</v>
      </c>
      <c r="R420" s="2">
        <f>DataPenjualan[[#This Row],[Pendapatan Kotor]]-DataPenjualan[[#This Row],[Nilai Diskon]]</f>
        <v>5000000</v>
      </c>
    </row>
    <row r="421" spans="1:18" x14ac:dyDescent="0.35">
      <c r="A421" t="s">
        <v>471</v>
      </c>
      <c r="B421" s="1">
        <v>45322.805555555555</v>
      </c>
      <c r="C421" t="str">
        <f>TEXT(DataPenjualan[[#This Row],[Tanggal Transaksi]],"mmmm")</f>
        <v>January</v>
      </c>
      <c r="D421" s="1" t="str">
        <f>TEXT(DataPenjualan[[#This Row],[Tanggal Transaksi]],"m")</f>
        <v>1</v>
      </c>
      <c r="E421" t="s">
        <v>71</v>
      </c>
      <c r="F421" t="s">
        <v>18</v>
      </c>
      <c r="G421" t="s">
        <v>28</v>
      </c>
      <c r="H421" t="s">
        <v>4</v>
      </c>
      <c r="I421" t="s">
        <v>5</v>
      </c>
      <c r="J421">
        <v>1</v>
      </c>
      <c r="K421" s="2">
        <v>42000000</v>
      </c>
      <c r="L421" t="str" cm="1">
        <f t="array" ref="L421">_xlfn.IFS(DataPenjualan[[#This Row],[Harga Satuan]]&lt;5000000,"Terjangkau",AND(DataPenjualan[[#This Row],[Harga Satuan]]&gt;=5000000,DataPenjualan[[#This Row],[Harga Satuan]]&lt;=15000000),"Menengah",DataPenjualan[[#This Row],[Harga Satuan]]&gt;15000000,"Premium")</f>
        <v>Premium</v>
      </c>
      <c r="M421">
        <v>15</v>
      </c>
      <c r="N421" t="s">
        <v>21</v>
      </c>
      <c r="O421" t="str" cm="1">
        <f t="array" ref="O421">_xlfn.IFS(LEFT(DataPenjualan[[#This Row],[Kode Status Pengiriman]],3)="DLV","Terkirim",LEFT(DataPenjualan[[#This Row],[Kode Status Pengiriman]],3)="SHP","Dikirim",LEFT(DataPenjualan[[#This Row],[Kode Status Pengiriman]],3)="RTN","Return",LEFT(DataPenjualan[[#This Row],[Kode Status Pengiriman]],3)="CNL","Dibatalkan")</f>
        <v>Dikirim</v>
      </c>
      <c r="P421" s="3">
        <f>DataPenjualan[[#This Row],[Jumlah Beli]]*DataPenjualan[[#This Row],[Harga Satuan]]</f>
        <v>42000000</v>
      </c>
      <c r="Q421" s="2">
        <f>(DataPenjualan[[#This Row],[Diskon Persen]]/100)*DataPenjualan[[#This Row],[Harga Satuan]]</f>
        <v>6300000</v>
      </c>
      <c r="R421" s="2">
        <f>DataPenjualan[[#This Row],[Pendapatan Kotor]]-DataPenjualan[[#This Row],[Nilai Diskon]]</f>
        <v>35700000</v>
      </c>
    </row>
    <row r="422" spans="1:18" x14ac:dyDescent="0.35">
      <c r="A422" t="s">
        <v>472</v>
      </c>
      <c r="B422" s="1">
        <v>45339.364699074074</v>
      </c>
      <c r="C422" t="str">
        <f>TEXT(DataPenjualan[[#This Row],[Tanggal Transaksi]],"mmmm")</f>
        <v>February</v>
      </c>
      <c r="D422" s="1" t="str">
        <f>TEXT(DataPenjualan[[#This Row],[Tanggal Transaksi]],"m")</f>
        <v>2</v>
      </c>
      <c r="E422" t="s">
        <v>2</v>
      </c>
      <c r="F422" t="s">
        <v>3</v>
      </c>
      <c r="G422" t="s">
        <v>753</v>
      </c>
      <c r="H422" t="s">
        <v>25</v>
      </c>
      <c r="I422" t="s">
        <v>5</v>
      </c>
      <c r="J422">
        <v>1</v>
      </c>
      <c r="K422" s="2">
        <v>21000000</v>
      </c>
      <c r="L422" t="str" cm="1">
        <f t="array" ref="L422">_xlfn.IFS(DataPenjualan[[#This Row],[Harga Satuan]]&lt;5000000,"Terjangkau",AND(DataPenjualan[[#This Row],[Harga Satuan]]&gt;=5000000,DataPenjualan[[#This Row],[Harga Satuan]]&lt;=15000000),"Menengah",DataPenjualan[[#This Row],[Harga Satuan]]&gt;15000000,"Premium")</f>
        <v>Premium</v>
      </c>
      <c r="M422">
        <v>10</v>
      </c>
      <c r="N422" t="s">
        <v>6</v>
      </c>
      <c r="O422" t="str" cm="1">
        <f t="array" ref="O422">_xlfn.IFS(LEFT(DataPenjualan[[#This Row],[Kode Status Pengiriman]],3)="DLV","Terkirim",LEFT(DataPenjualan[[#This Row],[Kode Status Pengiriman]],3)="SHP","Dikirim",LEFT(DataPenjualan[[#This Row],[Kode Status Pengiriman]],3)="RTN","Return",LEFT(DataPenjualan[[#This Row],[Kode Status Pengiriman]],3)="CNL","Dibatalkan")</f>
        <v>Terkirim</v>
      </c>
      <c r="P422" s="3">
        <f>DataPenjualan[[#This Row],[Jumlah Beli]]*DataPenjualan[[#This Row],[Harga Satuan]]</f>
        <v>21000000</v>
      </c>
      <c r="Q422" s="2">
        <f>(DataPenjualan[[#This Row],[Diskon Persen]]/100)*DataPenjualan[[#This Row],[Harga Satuan]]</f>
        <v>2100000</v>
      </c>
      <c r="R422" s="2">
        <f>DataPenjualan[[#This Row],[Pendapatan Kotor]]-DataPenjualan[[#This Row],[Nilai Diskon]]</f>
        <v>18900000</v>
      </c>
    </row>
    <row r="423" spans="1:18" x14ac:dyDescent="0.35">
      <c r="A423" t="s">
        <v>473</v>
      </c>
      <c r="B423" s="1">
        <v>45340.646064814813</v>
      </c>
      <c r="C423" t="str">
        <f>TEXT(DataPenjualan[[#This Row],[Tanggal Transaksi]],"mmmm")</f>
        <v>February</v>
      </c>
      <c r="D423" s="1" t="str">
        <f>TEXT(DataPenjualan[[#This Row],[Tanggal Transaksi]],"m")</f>
        <v>2</v>
      </c>
      <c r="E423" t="s">
        <v>8</v>
      </c>
      <c r="F423" t="s">
        <v>3</v>
      </c>
      <c r="G423" t="s">
        <v>31</v>
      </c>
      <c r="H423" t="s">
        <v>9</v>
      </c>
      <c r="I423" t="s">
        <v>10</v>
      </c>
      <c r="J423">
        <v>1</v>
      </c>
      <c r="K423" s="2">
        <v>18500000</v>
      </c>
      <c r="L423" t="str" cm="1">
        <f t="array" ref="L423">_xlfn.IFS(DataPenjualan[[#This Row],[Harga Satuan]]&lt;5000000,"Terjangkau",AND(DataPenjualan[[#This Row],[Harga Satuan]]&gt;=5000000,DataPenjualan[[#This Row],[Harga Satuan]]&lt;=15000000),"Menengah",DataPenjualan[[#This Row],[Harga Satuan]]&gt;15000000,"Premium")</f>
        <v>Premium</v>
      </c>
      <c r="M423">
        <v>10</v>
      </c>
      <c r="N423" t="s">
        <v>6</v>
      </c>
      <c r="O423" t="str" cm="1">
        <f t="array" ref="O423">_xlfn.IFS(LEFT(DataPenjualan[[#This Row],[Kode Status Pengiriman]],3)="DLV","Terkirim",LEFT(DataPenjualan[[#This Row],[Kode Status Pengiriman]],3)="SHP","Dikirim",LEFT(DataPenjualan[[#This Row],[Kode Status Pengiriman]],3)="RTN","Return",LEFT(DataPenjualan[[#This Row],[Kode Status Pengiriman]],3)="CNL","Dibatalkan")</f>
        <v>Terkirim</v>
      </c>
      <c r="P423" s="3">
        <f>DataPenjualan[[#This Row],[Jumlah Beli]]*DataPenjualan[[#This Row],[Harga Satuan]]</f>
        <v>18500000</v>
      </c>
      <c r="Q423" s="2">
        <f>(DataPenjualan[[#This Row],[Diskon Persen]]/100)*DataPenjualan[[#This Row],[Harga Satuan]]</f>
        <v>1850000</v>
      </c>
      <c r="R423" s="2">
        <f>DataPenjualan[[#This Row],[Pendapatan Kotor]]-DataPenjualan[[#This Row],[Nilai Diskon]]</f>
        <v>16650000</v>
      </c>
    </row>
    <row r="424" spans="1:18" x14ac:dyDescent="0.35">
      <c r="A424" t="s">
        <v>474</v>
      </c>
      <c r="B424" s="1">
        <v>45341.833333333336</v>
      </c>
      <c r="C424" t="str">
        <f>TEXT(DataPenjualan[[#This Row],[Tanggal Transaksi]],"mmmm")</f>
        <v>February</v>
      </c>
      <c r="D424" s="1" t="str">
        <f>TEXT(DataPenjualan[[#This Row],[Tanggal Transaksi]],"m")</f>
        <v>2</v>
      </c>
      <c r="E424" t="s">
        <v>12</v>
      </c>
      <c r="F424" t="s">
        <v>13</v>
      </c>
      <c r="G424" t="s">
        <v>35</v>
      </c>
      <c r="H424" t="s">
        <v>20</v>
      </c>
      <c r="I424" t="s">
        <v>15</v>
      </c>
      <c r="J424">
        <v>1</v>
      </c>
      <c r="K424" s="2">
        <v>5500000</v>
      </c>
      <c r="L424" t="str" cm="1">
        <f t="array" ref="L424">_xlfn.IFS(DataPenjualan[[#This Row],[Harga Satuan]]&lt;5000000,"Terjangkau",AND(DataPenjualan[[#This Row],[Harga Satuan]]&gt;=5000000,DataPenjualan[[#This Row],[Harga Satuan]]&lt;=15000000),"Menengah",DataPenjualan[[#This Row],[Harga Satuan]]&gt;15000000,"Premium")</f>
        <v>Menengah</v>
      </c>
      <c r="M424">
        <v>0</v>
      </c>
      <c r="N424" t="s">
        <v>6</v>
      </c>
      <c r="O424" t="str" cm="1">
        <f t="array" ref="O424">_xlfn.IFS(LEFT(DataPenjualan[[#This Row],[Kode Status Pengiriman]],3)="DLV","Terkirim",LEFT(DataPenjualan[[#This Row],[Kode Status Pengiriman]],3)="SHP","Dikirim",LEFT(DataPenjualan[[#This Row],[Kode Status Pengiriman]],3)="RTN","Return",LEFT(DataPenjualan[[#This Row],[Kode Status Pengiriman]],3)="CNL","Dibatalkan")</f>
        <v>Terkirim</v>
      </c>
      <c r="P424" s="3">
        <f>DataPenjualan[[#This Row],[Jumlah Beli]]*DataPenjualan[[#This Row],[Harga Satuan]]</f>
        <v>5500000</v>
      </c>
      <c r="Q424" s="2">
        <f>(DataPenjualan[[#This Row],[Diskon Persen]]/100)*DataPenjualan[[#This Row],[Harga Satuan]]</f>
        <v>0</v>
      </c>
      <c r="R424" s="2">
        <f>DataPenjualan[[#This Row],[Pendapatan Kotor]]-DataPenjualan[[#This Row],[Nilai Diskon]]</f>
        <v>5500000</v>
      </c>
    </row>
    <row r="425" spans="1:18" x14ac:dyDescent="0.35">
      <c r="A425" t="s">
        <v>475</v>
      </c>
      <c r="B425" s="1">
        <v>45342.395833333336</v>
      </c>
      <c r="C425" t="str">
        <f>TEXT(DataPenjualan[[#This Row],[Tanggal Transaksi]],"mmmm")</f>
        <v>February</v>
      </c>
      <c r="D425" s="1" t="str">
        <f>TEXT(DataPenjualan[[#This Row],[Tanggal Transaksi]],"m")</f>
        <v>2</v>
      </c>
      <c r="E425" t="s">
        <v>17</v>
      </c>
      <c r="F425" t="s">
        <v>18</v>
      </c>
      <c r="G425" t="s">
        <v>38</v>
      </c>
      <c r="H425" t="s">
        <v>4</v>
      </c>
      <c r="I425" t="s">
        <v>5</v>
      </c>
      <c r="J425">
        <v>1</v>
      </c>
      <c r="K425" s="2">
        <v>32000000</v>
      </c>
      <c r="L425" t="str" cm="1">
        <f t="array" ref="L425">_xlfn.IFS(DataPenjualan[[#This Row],[Harga Satuan]]&lt;5000000,"Terjangkau",AND(DataPenjualan[[#This Row],[Harga Satuan]]&gt;=5000000,DataPenjualan[[#This Row],[Harga Satuan]]&lt;=15000000),"Menengah",DataPenjualan[[#This Row],[Harga Satuan]]&gt;15000000,"Premium")</f>
        <v>Premium</v>
      </c>
      <c r="M425">
        <v>15</v>
      </c>
      <c r="N425" t="s">
        <v>21</v>
      </c>
      <c r="O425" t="str" cm="1">
        <f t="array" ref="O425">_xlfn.IFS(LEFT(DataPenjualan[[#This Row],[Kode Status Pengiriman]],3)="DLV","Terkirim",LEFT(DataPenjualan[[#This Row],[Kode Status Pengiriman]],3)="SHP","Dikirim",LEFT(DataPenjualan[[#This Row],[Kode Status Pengiriman]],3)="RTN","Return",LEFT(DataPenjualan[[#This Row],[Kode Status Pengiriman]],3)="CNL","Dibatalkan")</f>
        <v>Dikirim</v>
      </c>
      <c r="P425" s="3">
        <f>DataPenjualan[[#This Row],[Jumlah Beli]]*DataPenjualan[[#This Row],[Harga Satuan]]</f>
        <v>32000000</v>
      </c>
      <c r="Q425" s="2">
        <f>(DataPenjualan[[#This Row],[Diskon Persen]]/100)*DataPenjualan[[#This Row],[Harga Satuan]]</f>
        <v>4800000</v>
      </c>
      <c r="R425" s="2">
        <f>DataPenjualan[[#This Row],[Pendapatan Kotor]]-DataPenjualan[[#This Row],[Nilai Diskon]]</f>
        <v>27200000</v>
      </c>
    </row>
    <row r="426" spans="1:18" x14ac:dyDescent="0.35">
      <c r="A426" t="s">
        <v>476</v>
      </c>
      <c r="B426" s="1">
        <v>45343.507291666669</v>
      </c>
      <c r="C426" t="str">
        <f>TEXT(DataPenjualan[[#This Row],[Tanggal Transaksi]],"mmmm")</f>
        <v>February</v>
      </c>
      <c r="D426" s="1" t="str">
        <f>TEXT(DataPenjualan[[#This Row],[Tanggal Transaksi]],"m")</f>
        <v>2</v>
      </c>
      <c r="E426" t="s">
        <v>23</v>
      </c>
      <c r="F426" t="s">
        <v>24</v>
      </c>
      <c r="G426" t="s">
        <v>42</v>
      </c>
      <c r="H426" t="s">
        <v>43</v>
      </c>
      <c r="I426" t="s">
        <v>10</v>
      </c>
      <c r="J426">
        <v>2</v>
      </c>
      <c r="K426" s="2">
        <v>7500000</v>
      </c>
      <c r="L426" t="str" cm="1">
        <f t="array" ref="L426">_xlfn.IFS(DataPenjualan[[#This Row],[Harga Satuan]]&lt;5000000,"Terjangkau",AND(DataPenjualan[[#This Row],[Harga Satuan]]&gt;=5000000,DataPenjualan[[#This Row],[Harga Satuan]]&lt;=15000000),"Menengah",DataPenjualan[[#This Row],[Harga Satuan]]&gt;15000000,"Premium")</f>
        <v>Menengah</v>
      </c>
      <c r="M426">
        <v>5</v>
      </c>
      <c r="N426" t="s">
        <v>6</v>
      </c>
      <c r="O426" t="str" cm="1">
        <f t="array" ref="O426">_xlfn.IFS(LEFT(DataPenjualan[[#This Row],[Kode Status Pengiriman]],3)="DLV","Terkirim",LEFT(DataPenjualan[[#This Row],[Kode Status Pengiriman]],3)="SHP","Dikirim",LEFT(DataPenjualan[[#This Row],[Kode Status Pengiriman]],3)="RTN","Return",LEFT(DataPenjualan[[#This Row],[Kode Status Pengiriman]],3)="CNL","Dibatalkan")</f>
        <v>Terkirim</v>
      </c>
      <c r="P426" s="3">
        <f>DataPenjualan[[#This Row],[Jumlah Beli]]*DataPenjualan[[#This Row],[Harga Satuan]]</f>
        <v>15000000</v>
      </c>
      <c r="Q426" s="2">
        <f>(DataPenjualan[[#This Row],[Diskon Persen]]/100)*DataPenjualan[[#This Row],[Harga Satuan]]</f>
        <v>375000</v>
      </c>
      <c r="R426" s="2">
        <f>DataPenjualan[[#This Row],[Pendapatan Kotor]]-DataPenjualan[[#This Row],[Nilai Diskon]]</f>
        <v>14625000</v>
      </c>
    </row>
    <row r="427" spans="1:18" x14ac:dyDescent="0.35">
      <c r="A427" t="s">
        <v>477</v>
      </c>
      <c r="B427" s="1">
        <v>45344.708506944444</v>
      </c>
      <c r="C427" t="str">
        <f>TEXT(DataPenjualan[[#This Row],[Tanggal Transaksi]],"mmmm")</f>
        <v>February</v>
      </c>
      <c r="D427" s="1" t="str">
        <f>TEXT(DataPenjualan[[#This Row],[Tanggal Transaksi]],"m")</f>
        <v>2</v>
      </c>
      <c r="E427" t="s">
        <v>27</v>
      </c>
      <c r="F427" t="s">
        <v>18</v>
      </c>
      <c r="G427" t="s">
        <v>46</v>
      </c>
      <c r="H427" t="s">
        <v>4</v>
      </c>
      <c r="I427" t="s">
        <v>5</v>
      </c>
      <c r="J427">
        <v>1</v>
      </c>
      <c r="K427" s="2">
        <v>23000000</v>
      </c>
      <c r="L427" t="str" cm="1">
        <f t="array" ref="L427">_xlfn.IFS(DataPenjualan[[#This Row],[Harga Satuan]]&lt;5000000,"Terjangkau",AND(DataPenjualan[[#This Row],[Harga Satuan]]&gt;=5000000,DataPenjualan[[#This Row],[Harga Satuan]]&lt;=15000000),"Menengah",DataPenjualan[[#This Row],[Harga Satuan]]&gt;15000000,"Premium")</f>
        <v>Premium</v>
      </c>
      <c r="M427">
        <v>10</v>
      </c>
      <c r="N427" t="s">
        <v>6</v>
      </c>
      <c r="O427" t="str" cm="1">
        <f t="array" ref="O427">_xlfn.IFS(LEFT(DataPenjualan[[#This Row],[Kode Status Pengiriman]],3)="DLV","Terkirim",LEFT(DataPenjualan[[#This Row],[Kode Status Pengiriman]],3)="SHP","Dikirim",LEFT(DataPenjualan[[#This Row],[Kode Status Pengiriman]],3)="RTN","Return",LEFT(DataPenjualan[[#This Row],[Kode Status Pengiriman]],3)="CNL","Dibatalkan")</f>
        <v>Terkirim</v>
      </c>
      <c r="P427" s="3">
        <f>DataPenjualan[[#This Row],[Jumlah Beli]]*DataPenjualan[[#This Row],[Harga Satuan]]</f>
        <v>23000000</v>
      </c>
      <c r="Q427" s="2">
        <f>(DataPenjualan[[#This Row],[Diskon Persen]]/100)*DataPenjualan[[#This Row],[Harga Satuan]]</f>
        <v>2300000</v>
      </c>
      <c r="R427" s="2">
        <f>DataPenjualan[[#This Row],[Pendapatan Kotor]]-DataPenjualan[[#This Row],[Nilai Diskon]]</f>
        <v>20700000</v>
      </c>
    </row>
    <row r="428" spans="1:18" x14ac:dyDescent="0.35">
      <c r="A428" t="s">
        <v>478</v>
      </c>
      <c r="B428" s="1">
        <v>45345.896412037036</v>
      </c>
      <c r="C428" t="str">
        <f>TEXT(DataPenjualan[[#This Row],[Tanggal Transaksi]],"mmmm")</f>
        <v>February</v>
      </c>
      <c r="D428" s="1" t="str">
        <f>TEXT(DataPenjualan[[#This Row],[Tanggal Transaksi]],"m")</f>
        <v>2</v>
      </c>
      <c r="E428" t="s">
        <v>30</v>
      </c>
      <c r="F428" t="s">
        <v>13</v>
      </c>
      <c r="G428" t="s">
        <v>56</v>
      </c>
      <c r="H428" t="s">
        <v>57</v>
      </c>
      <c r="I428" t="s">
        <v>15</v>
      </c>
      <c r="J428">
        <v>1</v>
      </c>
      <c r="K428" s="2">
        <v>2500000</v>
      </c>
      <c r="L428" t="str" cm="1">
        <f t="array" ref="L428">_xlfn.IFS(DataPenjualan[[#This Row],[Harga Satuan]]&lt;5000000,"Terjangkau",AND(DataPenjualan[[#This Row],[Harga Satuan]]&gt;=5000000,DataPenjualan[[#This Row],[Harga Satuan]]&lt;=15000000),"Menengah",DataPenjualan[[#This Row],[Harga Satuan]]&gt;15000000,"Premium")</f>
        <v>Terjangkau</v>
      </c>
      <c r="M428">
        <v>0</v>
      </c>
      <c r="N428" t="s">
        <v>6</v>
      </c>
      <c r="O428" t="str" cm="1">
        <f t="array" ref="O428">_xlfn.IFS(LEFT(DataPenjualan[[#This Row],[Kode Status Pengiriman]],3)="DLV","Terkirim",LEFT(DataPenjualan[[#This Row],[Kode Status Pengiriman]],3)="SHP","Dikirim",LEFT(DataPenjualan[[#This Row],[Kode Status Pengiriman]],3)="RTN","Return",LEFT(DataPenjualan[[#This Row],[Kode Status Pengiriman]],3)="CNL","Dibatalkan")</f>
        <v>Terkirim</v>
      </c>
      <c r="P428" s="3">
        <f>DataPenjualan[[#This Row],[Jumlah Beli]]*DataPenjualan[[#This Row],[Harga Satuan]]</f>
        <v>2500000</v>
      </c>
      <c r="Q428" s="2">
        <f>(DataPenjualan[[#This Row],[Diskon Persen]]/100)*DataPenjualan[[#This Row],[Harga Satuan]]</f>
        <v>0</v>
      </c>
      <c r="R428" s="2">
        <f>DataPenjualan[[#This Row],[Pendapatan Kotor]]-DataPenjualan[[#This Row],[Nilai Diskon]]</f>
        <v>2500000</v>
      </c>
    </row>
    <row r="429" spans="1:18" x14ac:dyDescent="0.35">
      <c r="A429" t="s">
        <v>479</v>
      </c>
      <c r="B429" s="1">
        <v>45346.583854166667</v>
      </c>
      <c r="C429" t="str">
        <f>TEXT(DataPenjualan[[#This Row],[Tanggal Transaksi]],"mmmm")</f>
        <v>February</v>
      </c>
      <c r="D429" s="1" t="str">
        <f>TEXT(DataPenjualan[[#This Row],[Tanggal Transaksi]],"m")</f>
        <v>2</v>
      </c>
      <c r="E429" t="s">
        <v>33</v>
      </c>
      <c r="F429" t="s">
        <v>34</v>
      </c>
      <c r="G429" t="s">
        <v>60</v>
      </c>
      <c r="H429" t="s">
        <v>20</v>
      </c>
      <c r="I429" t="s">
        <v>10</v>
      </c>
      <c r="J429">
        <v>1</v>
      </c>
      <c r="K429" s="2">
        <v>28000000</v>
      </c>
      <c r="L429" t="str" cm="1">
        <f t="array" ref="L429">_xlfn.IFS(DataPenjualan[[#This Row],[Harga Satuan]]&lt;5000000,"Terjangkau",AND(DataPenjualan[[#This Row],[Harga Satuan]]&gt;=5000000,DataPenjualan[[#This Row],[Harga Satuan]]&lt;=15000000),"Menengah",DataPenjualan[[#This Row],[Harga Satuan]]&gt;15000000,"Premium")</f>
        <v>Premium</v>
      </c>
      <c r="M429">
        <v>15</v>
      </c>
      <c r="N429" t="s">
        <v>21</v>
      </c>
      <c r="O429" t="str" cm="1">
        <f t="array" ref="O429">_xlfn.IFS(LEFT(DataPenjualan[[#This Row],[Kode Status Pengiriman]],3)="DLV","Terkirim",LEFT(DataPenjualan[[#This Row],[Kode Status Pengiriman]],3)="SHP","Dikirim",LEFT(DataPenjualan[[#This Row],[Kode Status Pengiriman]],3)="RTN","Return",LEFT(DataPenjualan[[#This Row],[Kode Status Pengiriman]],3)="CNL","Dibatalkan")</f>
        <v>Dikirim</v>
      </c>
      <c r="P429" s="3">
        <f>DataPenjualan[[#This Row],[Jumlah Beli]]*DataPenjualan[[#This Row],[Harga Satuan]]</f>
        <v>28000000</v>
      </c>
      <c r="Q429" s="2">
        <f>(DataPenjualan[[#This Row],[Diskon Persen]]/100)*DataPenjualan[[#This Row],[Harga Satuan]]</f>
        <v>4200000</v>
      </c>
      <c r="R429" s="2">
        <f>DataPenjualan[[#This Row],[Pendapatan Kotor]]-DataPenjualan[[#This Row],[Nilai Diskon]]</f>
        <v>23800000</v>
      </c>
    </row>
    <row r="430" spans="1:18" x14ac:dyDescent="0.35">
      <c r="A430" t="s">
        <v>480</v>
      </c>
      <c r="B430" s="1">
        <v>45347.458333333336</v>
      </c>
      <c r="C430" t="str">
        <f>TEXT(DataPenjualan[[#This Row],[Tanggal Transaksi]],"mmmm")</f>
        <v>February</v>
      </c>
      <c r="D430" s="1" t="str">
        <f>TEXT(DataPenjualan[[#This Row],[Tanggal Transaksi]],"m")</f>
        <v>2</v>
      </c>
      <c r="E430" t="s">
        <v>37</v>
      </c>
      <c r="F430" t="s">
        <v>24</v>
      </c>
      <c r="G430" t="s">
        <v>63</v>
      </c>
      <c r="H430" t="s">
        <v>4</v>
      </c>
      <c r="I430" t="s">
        <v>5</v>
      </c>
      <c r="J430">
        <v>1</v>
      </c>
      <c r="K430" s="2">
        <v>1800000</v>
      </c>
      <c r="L430" t="str" cm="1">
        <f t="array" ref="L430">_xlfn.IFS(DataPenjualan[[#This Row],[Harga Satuan]]&lt;5000000,"Terjangkau",AND(DataPenjualan[[#This Row],[Harga Satuan]]&gt;=5000000,DataPenjualan[[#This Row],[Harga Satuan]]&lt;=15000000),"Menengah",DataPenjualan[[#This Row],[Harga Satuan]]&gt;15000000,"Premium")</f>
        <v>Terjangkau</v>
      </c>
      <c r="M430">
        <v>5</v>
      </c>
      <c r="N430" t="s">
        <v>6</v>
      </c>
      <c r="O430" t="str" cm="1">
        <f t="array" ref="O430">_xlfn.IFS(LEFT(DataPenjualan[[#This Row],[Kode Status Pengiriman]],3)="DLV","Terkirim",LEFT(DataPenjualan[[#This Row],[Kode Status Pengiriman]],3)="SHP","Dikirim",LEFT(DataPenjualan[[#This Row],[Kode Status Pengiriman]],3)="RTN","Return",LEFT(DataPenjualan[[#This Row],[Kode Status Pengiriman]],3)="CNL","Dibatalkan")</f>
        <v>Terkirim</v>
      </c>
      <c r="P430" s="3">
        <f>DataPenjualan[[#This Row],[Jumlah Beli]]*DataPenjualan[[#This Row],[Harga Satuan]]</f>
        <v>1800000</v>
      </c>
      <c r="Q430" s="2">
        <f>(DataPenjualan[[#This Row],[Diskon Persen]]/100)*DataPenjualan[[#This Row],[Harga Satuan]]</f>
        <v>90000</v>
      </c>
      <c r="R430" s="2">
        <f>DataPenjualan[[#This Row],[Pendapatan Kotor]]-DataPenjualan[[#This Row],[Nilai Diskon]]</f>
        <v>1710000</v>
      </c>
    </row>
    <row r="431" spans="1:18" x14ac:dyDescent="0.35">
      <c r="A431" t="s">
        <v>481</v>
      </c>
      <c r="B431" s="1">
        <v>45348.771180555559</v>
      </c>
      <c r="C431" t="str">
        <f>TEXT(DataPenjualan[[#This Row],[Tanggal Transaksi]],"mmmm")</f>
        <v>February</v>
      </c>
      <c r="D431" s="1" t="str">
        <f>TEXT(DataPenjualan[[#This Row],[Tanggal Transaksi]],"m")</f>
        <v>2</v>
      </c>
      <c r="E431" t="s">
        <v>41</v>
      </c>
      <c r="F431" t="s">
        <v>3</v>
      </c>
      <c r="G431" t="s">
        <v>66</v>
      </c>
      <c r="H431" t="s">
        <v>9</v>
      </c>
      <c r="I431" t="s">
        <v>10</v>
      </c>
      <c r="J431">
        <v>1</v>
      </c>
      <c r="K431" s="2">
        <v>15000000</v>
      </c>
      <c r="L431" t="str" cm="1">
        <f t="array" ref="L431">_xlfn.IFS(DataPenjualan[[#This Row],[Harga Satuan]]&lt;5000000,"Terjangkau",AND(DataPenjualan[[#This Row],[Harga Satuan]]&gt;=5000000,DataPenjualan[[#This Row],[Harga Satuan]]&lt;=15000000),"Menengah",DataPenjualan[[#This Row],[Harga Satuan]]&gt;15000000,"Premium")</f>
        <v>Menengah</v>
      </c>
      <c r="M431">
        <v>10</v>
      </c>
      <c r="N431" t="s">
        <v>39</v>
      </c>
      <c r="O431" t="str" cm="1">
        <f t="array" ref="O431">_xlfn.IFS(LEFT(DataPenjualan[[#This Row],[Kode Status Pengiriman]],3)="DLV","Terkirim",LEFT(DataPenjualan[[#This Row],[Kode Status Pengiriman]],3)="SHP","Dikirim",LEFT(DataPenjualan[[#This Row],[Kode Status Pengiriman]],3)="RTN","Return",LEFT(DataPenjualan[[#This Row],[Kode Status Pengiriman]],3)="CNL","Dibatalkan")</f>
        <v>Return</v>
      </c>
      <c r="P431" s="3">
        <f>DataPenjualan[[#This Row],[Jumlah Beli]]*DataPenjualan[[#This Row],[Harga Satuan]]</f>
        <v>15000000</v>
      </c>
      <c r="Q431" s="2">
        <f>(DataPenjualan[[#This Row],[Diskon Persen]]/100)*DataPenjualan[[#This Row],[Harga Satuan]]</f>
        <v>1500000</v>
      </c>
      <c r="R431" s="2">
        <f>DataPenjualan[[#This Row],[Pendapatan Kotor]]-DataPenjualan[[#This Row],[Nilai Diskon]]</f>
        <v>13500000</v>
      </c>
    </row>
    <row r="432" spans="1:18" x14ac:dyDescent="0.35">
      <c r="A432" t="s">
        <v>482</v>
      </c>
      <c r="B432" s="1">
        <v>45349.54178240741</v>
      </c>
      <c r="C432" t="str">
        <f>TEXT(DataPenjualan[[#This Row],[Tanggal Transaksi]],"mmmm")</f>
        <v>February</v>
      </c>
      <c r="D432" s="1" t="str">
        <f>TEXT(DataPenjualan[[#This Row],[Tanggal Transaksi]],"m")</f>
        <v>2</v>
      </c>
      <c r="E432" t="s">
        <v>45</v>
      </c>
      <c r="F432" t="s">
        <v>13</v>
      </c>
      <c r="G432" t="s">
        <v>69</v>
      </c>
      <c r="H432" t="s">
        <v>4</v>
      </c>
      <c r="I432" t="s">
        <v>15</v>
      </c>
      <c r="J432">
        <v>1</v>
      </c>
      <c r="K432" s="2">
        <v>4000000</v>
      </c>
      <c r="L432" t="str" cm="1">
        <f t="array" ref="L432">_xlfn.IFS(DataPenjualan[[#This Row],[Harga Satuan]]&lt;5000000,"Terjangkau",AND(DataPenjualan[[#This Row],[Harga Satuan]]&gt;=5000000,DataPenjualan[[#This Row],[Harga Satuan]]&lt;=15000000),"Menengah",DataPenjualan[[#This Row],[Harga Satuan]]&gt;15000000,"Premium")</f>
        <v>Terjangkau</v>
      </c>
      <c r="M432">
        <v>0</v>
      </c>
      <c r="N432" t="s">
        <v>6</v>
      </c>
      <c r="O432" t="str" cm="1">
        <f t="array" ref="O432">_xlfn.IFS(LEFT(DataPenjualan[[#This Row],[Kode Status Pengiriman]],3)="DLV","Terkirim",LEFT(DataPenjualan[[#This Row],[Kode Status Pengiriman]],3)="SHP","Dikirim",LEFT(DataPenjualan[[#This Row],[Kode Status Pengiriman]],3)="RTN","Return",LEFT(DataPenjualan[[#This Row],[Kode Status Pengiriman]],3)="CNL","Dibatalkan")</f>
        <v>Terkirim</v>
      </c>
      <c r="P432" s="3">
        <f>DataPenjualan[[#This Row],[Jumlah Beli]]*DataPenjualan[[#This Row],[Harga Satuan]]</f>
        <v>4000000</v>
      </c>
      <c r="Q432" s="2">
        <f>(DataPenjualan[[#This Row],[Diskon Persen]]/100)*DataPenjualan[[#This Row],[Harga Satuan]]</f>
        <v>0</v>
      </c>
      <c r="R432" s="2">
        <f>DataPenjualan[[#This Row],[Pendapatan Kotor]]-DataPenjualan[[#This Row],[Nilai Diskon]]</f>
        <v>4000000</v>
      </c>
    </row>
    <row r="433" spans="1:18" x14ac:dyDescent="0.35">
      <c r="A433" t="s">
        <v>483</v>
      </c>
      <c r="B433" s="1">
        <v>45350.666666666664</v>
      </c>
      <c r="C433" t="str">
        <f>TEXT(DataPenjualan[[#This Row],[Tanggal Transaksi]],"mmmm")</f>
        <v>February</v>
      </c>
      <c r="D433" s="1" t="str">
        <f>TEXT(DataPenjualan[[#This Row],[Tanggal Transaksi]],"m")</f>
        <v>2</v>
      </c>
      <c r="E433" t="s">
        <v>48</v>
      </c>
      <c r="F433" t="s">
        <v>18</v>
      </c>
      <c r="G433" t="s">
        <v>752</v>
      </c>
      <c r="H433" t="s">
        <v>9</v>
      </c>
      <c r="I433" t="s">
        <v>5</v>
      </c>
      <c r="J433">
        <v>1</v>
      </c>
      <c r="K433" s="2">
        <v>29500000</v>
      </c>
      <c r="L433" t="str" cm="1">
        <f t="array" ref="L433">_xlfn.IFS(DataPenjualan[[#This Row],[Harga Satuan]]&lt;5000000,"Terjangkau",AND(DataPenjualan[[#This Row],[Harga Satuan]]&gt;=5000000,DataPenjualan[[#This Row],[Harga Satuan]]&lt;=15000000),"Menengah",DataPenjualan[[#This Row],[Harga Satuan]]&gt;15000000,"Premium")</f>
        <v>Premium</v>
      </c>
      <c r="M433">
        <v>15</v>
      </c>
      <c r="N433" t="s">
        <v>6</v>
      </c>
      <c r="O433" t="str" cm="1">
        <f t="array" ref="O433">_xlfn.IFS(LEFT(DataPenjualan[[#This Row],[Kode Status Pengiriman]],3)="DLV","Terkirim",LEFT(DataPenjualan[[#This Row],[Kode Status Pengiriman]],3)="SHP","Dikirim",LEFT(DataPenjualan[[#This Row],[Kode Status Pengiriman]],3)="RTN","Return",LEFT(DataPenjualan[[#This Row],[Kode Status Pengiriman]],3)="CNL","Dibatalkan")</f>
        <v>Terkirim</v>
      </c>
      <c r="P433" s="3">
        <f>DataPenjualan[[#This Row],[Jumlah Beli]]*DataPenjualan[[#This Row],[Harga Satuan]]</f>
        <v>29500000</v>
      </c>
      <c r="Q433" s="2">
        <f>(DataPenjualan[[#This Row],[Diskon Persen]]/100)*DataPenjualan[[#This Row],[Harga Satuan]]</f>
        <v>4425000</v>
      </c>
      <c r="R433" s="2">
        <f>DataPenjualan[[#This Row],[Pendapatan Kotor]]-DataPenjualan[[#This Row],[Nilai Diskon]]</f>
        <v>25075000</v>
      </c>
    </row>
    <row r="434" spans="1:18" x14ac:dyDescent="0.35">
      <c r="A434" t="s">
        <v>484</v>
      </c>
      <c r="B434" s="1">
        <v>45352.764120370368</v>
      </c>
      <c r="C434" t="str">
        <f>TEXT(DataPenjualan[[#This Row],[Tanggal Transaksi]],"mmmm")</f>
        <v>March</v>
      </c>
      <c r="D434" s="1" t="str">
        <f>TEXT(DataPenjualan[[#This Row],[Tanggal Transaksi]],"m")</f>
        <v>3</v>
      </c>
      <c r="E434" t="s">
        <v>51</v>
      </c>
      <c r="F434" t="s">
        <v>24</v>
      </c>
      <c r="G434" t="s">
        <v>28</v>
      </c>
      <c r="H434" t="s">
        <v>4</v>
      </c>
      <c r="I434" t="s">
        <v>10</v>
      </c>
      <c r="J434">
        <v>1</v>
      </c>
      <c r="K434" s="2">
        <v>500000</v>
      </c>
      <c r="L434" t="str" cm="1">
        <f t="array" ref="L434">_xlfn.IFS(DataPenjualan[[#This Row],[Harga Satuan]]&lt;5000000,"Terjangkau",AND(DataPenjualan[[#This Row],[Harga Satuan]]&gt;=5000000,DataPenjualan[[#This Row],[Harga Satuan]]&lt;=15000000),"Menengah",DataPenjualan[[#This Row],[Harga Satuan]]&gt;15000000,"Premium")</f>
        <v>Terjangkau</v>
      </c>
      <c r="M434">
        <v>5</v>
      </c>
      <c r="N434" t="s">
        <v>6</v>
      </c>
      <c r="O434" t="str" cm="1">
        <f t="array" ref="O434">_xlfn.IFS(LEFT(DataPenjualan[[#This Row],[Kode Status Pengiriman]],3)="DLV","Terkirim",LEFT(DataPenjualan[[#This Row],[Kode Status Pengiriman]],3)="SHP","Dikirim",LEFT(DataPenjualan[[#This Row],[Kode Status Pengiriman]],3)="RTN","Return",LEFT(DataPenjualan[[#This Row],[Kode Status Pengiriman]],3)="CNL","Dibatalkan")</f>
        <v>Terkirim</v>
      </c>
      <c r="P434" s="3">
        <f>DataPenjualan[[#This Row],[Jumlah Beli]]*DataPenjualan[[#This Row],[Harga Satuan]]</f>
        <v>500000</v>
      </c>
      <c r="Q434" s="2">
        <f>(DataPenjualan[[#This Row],[Diskon Persen]]/100)*DataPenjualan[[#This Row],[Harga Satuan]]</f>
        <v>25000</v>
      </c>
      <c r="R434" s="2">
        <f>DataPenjualan[[#This Row],[Pendapatan Kotor]]-DataPenjualan[[#This Row],[Nilai Diskon]]</f>
        <v>475000</v>
      </c>
    </row>
    <row r="435" spans="1:18" x14ac:dyDescent="0.35">
      <c r="A435" t="s">
        <v>485</v>
      </c>
      <c r="B435" s="1">
        <v>45353.864583333336</v>
      </c>
      <c r="C435" t="str">
        <f>TEXT(DataPenjualan[[#This Row],[Tanggal Transaksi]],"mmmm")</f>
        <v>March</v>
      </c>
      <c r="D435" s="1" t="str">
        <f>TEXT(DataPenjualan[[#This Row],[Tanggal Transaksi]],"m")</f>
        <v>3</v>
      </c>
      <c r="E435" t="s">
        <v>53</v>
      </c>
      <c r="F435" t="s">
        <v>34</v>
      </c>
      <c r="G435" t="s">
        <v>14</v>
      </c>
      <c r="H435" t="s">
        <v>4</v>
      </c>
      <c r="I435" t="s">
        <v>5</v>
      </c>
      <c r="J435">
        <v>1</v>
      </c>
      <c r="K435" s="2">
        <v>9500000</v>
      </c>
      <c r="L435" t="str" cm="1">
        <f t="array" ref="L435">_xlfn.IFS(DataPenjualan[[#This Row],[Harga Satuan]]&lt;5000000,"Terjangkau",AND(DataPenjualan[[#This Row],[Harga Satuan]]&gt;=5000000,DataPenjualan[[#This Row],[Harga Satuan]]&lt;=15000000),"Menengah",DataPenjualan[[#This Row],[Harga Satuan]]&gt;15000000,"Premium")</f>
        <v>Menengah</v>
      </c>
      <c r="M435">
        <v>10</v>
      </c>
      <c r="N435" t="s">
        <v>49</v>
      </c>
      <c r="O435" t="str" cm="1">
        <f t="array" ref="O435">_xlfn.IFS(LEFT(DataPenjualan[[#This Row],[Kode Status Pengiriman]],3)="DLV","Terkirim",LEFT(DataPenjualan[[#This Row],[Kode Status Pengiriman]],3)="SHP","Dikirim",LEFT(DataPenjualan[[#This Row],[Kode Status Pengiriman]],3)="RTN","Return",LEFT(DataPenjualan[[#This Row],[Kode Status Pengiriman]],3)="CNL","Dibatalkan")</f>
        <v>Dibatalkan</v>
      </c>
      <c r="P435" s="3">
        <f>DataPenjualan[[#This Row],[Jumlah Beli]]*DataPenjualan[[#This Row],[Harga Satuan]]</f>
        <v>9500000</v>
      </c>
      <c r="Q435" s="2">
        <f>(DataPenjualan[[#This Row],[Diskon Persen]]/100)*DataPenjualan[[#This Row],[Harga Satuan]]</f>
        <v>950000</v>
      </c>
      <c r="R435" s="2">
        <f>DataPenjualan[[#This Row],[Pendapatan Kotor]]-DataPenjualan[[#This Row],[Nilai Diskon]]</f>
        <v>8550000</v>
      </c>
    </row>
    <row r="436" spans="1:18" x14ac:dyDescent="0.35">
      <c r="A436" t="s">
        <v>486</v>
      </c>
      <c r="B436" s="1">
        <v>45354.604629629626</v>
      </c>
      <c r="C436" t="str">
        <f>TEXT(DataPenjualan[[#This Row],[Tanggal Transaksi]],"mmmm")</f>
        <v>March</v>
      </c>
      <c r="D436" s="1" t="str">
        <f>TEXT(DataPenjualan[[#This Row],[Tanggal Transaksi]],"m")</f>
        <v>3</v>
      </c>
      <c r="E436" t="s">
        <v>55</v>
      </c>
      <c r="F436" t="s">
        <v>3</v>
      </c>
      <c r="G436" t="s">
        <v>19</v>
      </c>
      <c r="H436" t="s">
        <v>20</v>
      </c>
      <c r="I436" t="s">
        <v>15</v>
      </c>
      <c r="J436">
        <v>1</v>
      </c>
      <c r="K436" s="2">
        <v>12000000</v>
      </c>
      <c r="L436" t="str" cm="1">
        <f t="array" ref="L436">_xlfn.IFS(DataPenjualan[[#This Row],[Harga Satuan]]&lt;5000000,"Terjangkau",AND(DataPenjualan[[#This Row],[Harga Satuan]]&gt;=5000000,DataPenjualan[[#This Row],[Harga Satuan]]&lt;=15000000),"Menengah",DataPenjualan[[#This Row],[Harga Satuan]]&gt;15000000,"Premium")</f>
        <v>Menengah</v>
      </c>
      <c r="M436">
        <v>0</v>
      </c>
      <c r="N436" t="s">
        <v>6</v>
      </c>
      <c r="O436" t="str" cm="1">
        <f t="array" ref="O436">_xlfn.IFS(LEFT(DataPenjualan[[#This Row],[Kode Status Pengiriman]],3)="DLV","Terkirim",LEFT(DataPenjualan[[#This Row],[Kode Status Pengiriman]],3)="SHP","Dikirim",LEFT(DataPenjualan[[#This Row],[Kode Status Pengiriman]],3)="RTN","Return",LEFT(DataPenjualan[[#This Row],[Kode Status Pengiriman]],3)="CNL","Dibatalkan")</f>
        <v>Terkirim</v>
      </c>
      <c r="P436" s="3">
        <f>DataPenjualan[[#This Row],[Jumlah Beli]]*DataPenjualan[[#This Row],[Harga Satuan]]</f>
        <v>12000000</v>
      </c>
      <c r="Q436" s="2">
        <f>(DataPenjualan[[#This Row],[Diskon Persen]]/100)*DataPenjualan[[#This Row],[Harga Satuan]]</f>
        <v>0</v>
      </c>
      <c r="R436" s="2">
        <f>DataPenjualan[[#This Row],[Pendapatan Kotor]]-DataPenjualan[[#This Row],[Nilai Diskon]]</f>
        <v>12000000</v>
      </c>
    </row>
    <row r="437" spans="1:18" x14ac:dyDescent="0.35">
      <c r="A437" t="s">
        <v>487</v>
      </c>
      <c r="B437" s="1">
        <v>45355.493171296293</v>
      </c>
      <c r="C437" t="str">
        <f>TEXT(DataPenjualan[[#This Row],[Tanggal Transaksi]],"mmmm")</f>
        <v>March</v>
      </c>
      <c r="D437" s="1" t="str">
        <f>TEXT(DataPenjualan[[#This Row],[Tanggal Transaksi]],"m")</f>
        <v>3</v>
      </c>
      <c r="E437" t="s">
        <v>59</v>
      </c>
      <c r="F437" t="s">
        <v>18</v>
      </c>
      <c r="G437" t="s">
        <v>38</v>
      </c>
      <c r="H437" t="s">
        <v>4</v>
      </c>
      <c r="I437" t="s">
        <v>10</v>
      </c>
      <c r="J437">
        <v>1</v>
      </c>
      <c r="K437" s="2">
        <v>35000000</v>
      </c>
      <c r="L437" t="str" cm="1">
        <f t="array" ref="L437">_xlfn.IFS(DataPenjualan[[#This Row],[Harga Satuan]]&lt;5000000,"Terjangkau",AND(DataPenjualan[[#This Row],[Harga Satuan]]&gt;=5000000,DataPenjualan[[#This Row],[Harga Satuan]]&lt;=15000000),"Menengah",DataPenjualan[[#This Row],[Harga Satuan]]&gt;15000000,"Premium")</f>
        <v>Premium</v>
      </c>
      <c r="M437">
        <v>15</v>
      </c>
      <c r="N437" t="s">
        <v>21</v>
      </c>
      <c r="O437" t="str" cm="1">
        <f t="array" ref="O437">_xlfn.IFS(LEFT(DataPenjualan[[#This Row],[Kode Status Pengiriman]],3)="DLV","Terkirim",LEFT(DataPenjualan[[#This Row],[Kode Status Pengiriman]],3)="SHP","Dikirim",LEFT(DataPenjualan[[#This Row],[Kode Status Pengiriman]],3)="RTN","Return",LEFT(DataPenjualan[[#This Row],[Kode Status Pengiriman]],3)="CNL","Dibatalkan")</f>
        <v>Dikirim</v>
      </c>
      <c r="P437" s="3">
        <f>DataPenjualan[[#This Row],[Jumlah Beli]]*DataPenjualan[[#This Row],[Harga Satuan]]</f>
        <v>35000000</v>
      </c>
      <c r="Q437" s="2">
        <f>(DataPenjualan[[#This Row],[Diskon Persen]]/100)*DataPenjualan[[#This Row],[Harga Satuan]]</f>
        <v>5250000</v>
      </c>
      <c r="R437" s="2">
        <f>DataPenjualan[[#This Row],[Pendapatan Kotor]]-DataPenjualan[[#This Row],[Nilai Diskon]]</f>
        <v>29750000</v>
      </c>
    </row>
    <row r="438" spans="1:18" x14ac:dyDescent="0.35">
      <c r="A438" t="s">
        <v>488</v>
      </c>
      <c r="B438" s="1">
        <v>45356.385416666664</v>
      </c>
      <c r="C438" t="str">
        <f>TEXT(DataPenjualan[[#This Row],[Tanggal Transaksi]],"mmmm")</f>
        <v>March</v>
      </c>
      <c r="D438" s="1" t="str">
        <f>TEXT(DataPenjualan[[#This Row],[Tanggal Transaksi]],"m")</f>
        <v>3</v>
      </c>
      <c r="E438" t="s">
        <v>62</v>
      </c>
      <c r="F438" t="s">
        <v>13</v>
      </c>
      <c r="G438" t="s">
        <v>753</v>
      </c>
      <c r="H438" t="s">
        <v>25</v>
      </c>
      <c r="I438" t="s">
        <v>5</v>
      </c>
      <c r="J438">
        <v>1</v>
      </c>
      <c r="K438" s="2">
        <v>6200000</v>
      </c>
      <c r="L438" t="str" cm="1">
        <f t="array" ref="L438">_xlfn.IFS(DataPenjualan[[#This Row],[Harga Satuan]]&lt;5000000,"Terjangkau",AND(DataPenjualan[[#This Row],[Harga Satuan]]&gt;=5000000,DataPenjualan[[#This Row],[Harga Satuan]]&lt;=15000000),"Menengah",DataPenjualan[[#This Row],[Harga Satuan]]&gt;15000000,"Premium")</f>
        <v>Menengah</v>
      </c>
      <c r="M438">
        <v>5</v>
      </c>
      <c r="N438" t="s">
        <v>6</v>
      </c>
      <c r="O438" t="str" cm="1">
        <f t="array" ref="O438">_xlfn.IFS(LEFT(DataPenjualan[[#This Row],[Kode Status Pengiriman]],3)="DLV","Terkirim",LEFT(DataPenjualan[[#This Row],[Kode Status Pengiriman]],3)="SHP","Dikirim",LEFT(DataPenjualan[[#This Row],[Kode Status Pengiriman]],3)="RTN","Return",LEFT(DataPenjualan[[#This Row],[Kode Status Pengiriman]],3)="CNL","Dibatalkan")</f>
        <v>Terkirim</v>
      </c>
      <c r="P438" s="3">
        <f>DataPenjualan[[#This Row],[Jumlah Beli]]*DataPenjualan[[#This Row],[Harga Satuan]]</f>
        <v>6200000</v>
      </c>
      <c r="Q438" s="2">
        <f>(DataPenjualan[[#This Row],[Diskon Persen]]/100)*DataPenjualan[[#This Row],[Harga Satuan]]</f>
        <v>310000</v>
      </c>
      <c r="R438" s="2">
        <f>DataPenjualan[[#This Row],[Pendapatan Kotor]]-DataPenjualan[[#This Row],[Nilai Diskon]]</f>
        <v>5890000</v>
      </c>
    </row>
    <row r="439" spans="1:18" x14ac:dyDescent="0.35">
      <c r="A439" t="s">
        <v>489</v>
      </c>
      <c r="B439" s="1">
        <v>45357.4375</v>
      </c>
      <c r="C439" t="str">
        <f>TEXT(DataPenjualan[[#This Row],[Tanggal Transaksi]],"mmmm")</f>
        <v>March</v>
      </c>
      <c r="D439" s="1" t="str">
        <f>TEXT(DataPenjualan[[#This Row],[Tanggal Transaksi]],"m")</f>
        <v>3</v>
      </c>
      <c r="E439" t="s">
        <v>65</v>
      </c>
      <c r="F439" t="s">
        <v>18</v>
      </c>
      <c r="G439" t="s">
        <v>31</v>
      </c>
      <c r="H439" t="s">
        <v>9</v>
      </c>
      <c r="I439" t="s">
        <v>10</v>
      </c>
      <c r="J439">
        <v>1</v>
      </c>
      <c r="K439" s="2">
        <v>26000000</v>
      </c>
      <c r="L439" t="str" cm="1">
        <f t="array" ref="L439">_xlfn.IFS(DataPenjualan[[#This Row],[Harga Satuan]]&lt;5000000,"Terjangkau",AND(DataPenjualan[[#This Row],[Harga Satuan]]&gt;=5000000,DataPenjualan[[#This Row],[Harga Satuan]]&lt;=15000000),"Menengah",DataPenjualan[[#This Row],[Harga Satuan]]&gt;15000000,"Premium")</f>
        <v>Premium</v>
      </c>
      <c r="M439">
        <v>10</v>
      </c>
      <c r="N439" t="s">
        <v>6</v>
      </c>
      <c r="O439" t="str" cm="1">
        <f t="array" ref="O439">_xlfn.IFS(LEFT(DataPenjualan[[#This Row],[Kode Status Pengiriman]],3)="DLV","Terkirim",LEFT(DataPenjualan[[#This Row],[Kode Status Pengiriman]],3)="SHP","Dikirim",LEFT(DataPenjualan[[#This Row],[Kode Status Pengiriman]],3)="RTN","Return",LEFT(DataPenjualan[[#This Row],[Kode Status Pengiriman]],3)="CNL","Dibatalkan")</f>
        <v>Terkirim</v>
      </c>
      <c r="P439" s="3">
        <f>DataPenjualan[[#This Row],[Jumlah Beli]]*DataPenjualan[[#This Row],[Harga Satuan]]</f>
        <v>26000000</v>
      </c>
      <c r="Q439" s="2">
        <f>(DataPenjualan[[#This Row],[Diskon Persen]]/100)*DataPenjualan[[#This Row],[Harga Satuan]]</f>
        <v>2600000</v>
      </c>
      <c r="R439" s="2">
        <f>DataPenjualan[[#This Row],[Pendapatan Kotor]]-DataPenjualan[[#This Row],[Nilai Diskon]]</f>
        <v>23400000</v>
      </c>
    </row>
    <row r="440" spans="1:18" x14ac:dyDescent="0.35">
      <c r="A440" t="s">
        <v>490</v>
      </c>
      <c r="B440" s="1">
        <v>45358.708333333336</v>
      </c>
      <c r="C440" t="str">
        <f>TEXT(DataPenjualan[[#This Row],[Tanggal Transaksi]],"mmmm")</f>
        <v>March</v>
      </c>
      <c r="D440" s="1" t="str">
        <f>TEXT(DataPenjualan[[#This Row],[Tanggal Transaksi]],"m")</f>
        <v>3</v>
      </c>
      <c r="E440" t="s">
        <v>68</v>
      </c>
      <c r="F440" t="s">
        <v>24</v>
      </c>
      <c r="G440" t="s">
        <v>35</v>
      </c>
      <c r="H440" t="s">
        <v>20</v>
      </c>
      <c r="I440" t="s">
        <v>15</v>
      </c>
      <c r="J440">
        <v>2</v>
      </c>
      <c r="K440" s="2">
        <v>5000000</v>
      </c>
      <c r="L440" t="str" cm="1">
        <f t="array" ref="L440">_xlfn.IFS(DataPenjualan[[#This Row],[Harga Satuan]]&lt;5000000,"Terjangkau",AND(DataPenjualan[[#This Row],[Harga Satuan]]&gt;=5000000,DataPenjualan[[#This Row],[Harga Satuan]]&lt;=15000000),"Menengah",DataPenjualan[[#This Row],[Harga Satuan]]&gt;15000000,"Premium")</f>
        <v>Menengah</v>
      </c>
      <c r="M440">
        <v>0</v>
      </c>
      <c r="N440" t="s">
        <v>6</v>
      </c>
      <c r="O440" t="str" cm="1">
        <f t="array" ref="O440">_xlfn.IFS(LEFT(DataPenjualan[[#This Row],[Kode Status Pengiriman]],3)="DLV","Terkirim",LEFT(DataPenjualan[[#This Row],[Kode Status Pengiriman]],3)="SHP","Dikirim",LEFT(DataPenjualan[[#This Row],[Kode Status Pengiriman]],3)="RTN","Return",LEFT(DataPenjualan[[#This Row],[Kode Status Pengiriman]],3)="CNL","Dibatalkan")</f>
        <v>Terkirim</v>
      </c>
      <c r="P440" s="3">
        <f>DataPenjualan[[#This Row],[Jumlah Beli]]*DataPenjualan[[#This Row],[Harga Satuan]]</f>
        <v>10000000</v>
      </c>
      <c r="Q440" s="2">
        <f>(DataPenjualan[[#This Row],[Diskon Persen]]/100)*DataPenjualan[[#This Row],[Harga Satuan]]</f>
        <v>0</v>
      </c>
      <c r="R440" s="2">
        <f>DataPenjualan[[#This Row],[Pendapatan Kotor]]-DataPenjualan[[#This Row],[Nilai Diskon]]</f>
        <v>10000000</v>
      </c>
    </row>
    <row r="441" spans="1:18" x14ac:dyDescent="0.35">
      <c r="A441" t="s">
        <v>491</v>
      </c>
      <c r="B441" s="1">
        <v>45359.819444444445</v>
      </c>
      <c r="C441" t="str">
        <f>TEXT(DataPenjualan[[#This Row],[Tanggal Transaksi]],"mmmm")</f>
        <v>March</v>
      </c>
      <c r="D441" s="1" t="str">
        <f>TEXT(DataPenjualan[[#This Row],[Tanggal Transaksi]],"m")</f>
        <v>3</v>
      </c>
      <c r="E441" t="s">
        <v>71</v>
      </c>
      <c r="F441" t="s">
        <v>18</v>
      </c>
      <c r="G441" t="s">
        <v>28</v>
      </c>
      <c r="H441" t="s">
        <v>4</v>
      </c>
      <c r="I441" t="s">
        <v>5</v>
      </c>
      <c r="J441">
        <v>1</v>
      </c>
      <c r="K441" s="2">
        <v>42000000</v>
      </c>
      <c r="L441" t="str" cm="1">
        <f t="array" ref="L441">_xlfn.IFS(DataPenjualan[[#This Row],[Harga Satuan]]&lt;5000000,"Terjangkau",AND(DataPenjualan[[#This Row],[Harga Satuan]]&gt;=5000000,DataPenjualan[[#This Row],[Harga Satuan]]&lt;=15000000),"Menengah",DataPenjualan[[#This Row],[Harga Satuan]]&gt;15000000,"Premium")</f>
        <v>Premium</v>
      </c>
      <c r="M441">
        <v>15</v>
      </c>
      <c r="N441" t="s">
        <v>21</v>
      </c>
      <c r="O441" t="str" cm="1">
        <f t="array" ref="O441">_xlfn.IFS(LEFT(DataPenjualan[[#This Row],[Kode Status Pengiriman]],3)="DLV","Terkirim",LEFT(DataPenjualan[[#This Row],[Kode Status Pengiriman]],3)="SHP","Dikirim",LEFT(DataPenjualan[[#This Row],[Kode Status Pengiriman]],3)="RTN","Return",LEFT(DataPenjualan[[#This Row],[Kode Status Pengiriman]],3)="CNL","Dibatalkan")</f>
        <v>Dikirim</v>
      </c>
      <c r="P441" s="3">
        <f>DataPenjualan[[#This Row],[Jumlah Beli]]*DataPenjualan[[#This Row],[Harga Satuan]]</f>
        <v>42000000</v>
      </c>
      <c r="Q441" s="2">
        <f>(DataPenjualan[[#This Row],[Diskon Persen]]/100)*DataPenjualan[[#This Row],[Harga Satuan]]</f>
        <v>6300000</v>
      </c>
      <c r="R441" s="2">
        <f>DataPenjualan[[#This Row],[Pendapatan Kotor]]-DataPenjualan[[#This Row],[Nilai Diskon]]</f>
        <v>35700000</v>
      </c>
    </row>
    <row r="442" spans="1:18" x14ac:dyDescent="0.35">
      <c r="A442" t="s">
        <v>492</v>
      </c>
      <c r="B442" s="1">
        <v>45392.375</v>
      </c>
      <c r="C442" t="str">
        <f>TEXT(DataPenjualan[[#This Row],[Tanggal Transaksi]],"mmmm")</f>
        <v>April</v>
      </c>
      <c r="D442" s="1" t="str">
        <f>TEXT(DataPenjualan[[#This Row],[Tanggal Transaksi]],"m")</f>
        <v>4</v>
      </c>
      <c r="E442" t="s">
        <v>2</v>
      </c>
      <c r="F442" t="s">
        <v>3</v>
      </c>
      <c r="G442" t="s">
        <v>42</v>
      </c>
      <c r="H442" t="s">
        <v>43</v>
      </c>
      <c r="I442" t="s">
        <v>5</v>
      </c>
      <c r="J442">
        <v>1</v>
      </c>
      <c r="K442" s="2">
        <v>21000000</v>
      </c>
      <c r="L442" t="str" cm="1">
        <f t="array" ref="L442">_xlfn.IFS(DataPenjualan[[#This Row],[Harga Satuan]]&lt;5000000,"Terjangkau",AND(DataPenjualan[[#This Row],[Harga Satuan]]&gt;=5000000,DataPenjualan[[#This Row],[Harga Satuan]]&lt;=15000000),"Menengah",DataPenjualan[[#This Row],[Harga Satuan]]&gt;15000000,"Premium")</f>
        <v>Premium</v>
      </c>
      <c r="M442">
        <v>10</v>
      </c>
      <c r="N442" t="s">
        <v>6</v>
      </c>
      <c r="O442" t="str" cm="1">
        <f t="array" ref="O442">_xlfn.IFS(LEFT(DataPenjualan[[#This Row],[Kode Status Pengiriman]],3)="DLV","Terkirim",LEFT(DataPenjualan[[#This Row],[Kode Status Pengiriman]],3)="SHP","Dikirim",LEFT(DataPenjualan[[#This Row],[Kode Status Pengiriman]],3)="RTN","Return",LEFT(DataPenjualan[[#This Row],[Kode Status Pengiriman]],3)="CNL","Dibatalkan")</f>
        <v>Terkirim</v>
      </c>
      <c r="P442" s="3">
        <f>DataPenjualan[[#This Row],[Jumlah Beli]]*DataPenjualan[[#This Row],[Harga Satuan]]</f>
        <v>21000000</v>
      </c>
      <c r="Q442" s="2">
        <f>(DataPenjualan[[#This Row],[Diskon Persen]]/100)*DataPenjualan[[#This Row],[Harga Satuan]]</f>
        <v>2100000</v>
      </c>
      <c r="R442" s="2">
        <f>DataPenjualan[[#This Row],[Pendapatan Kotor]]-DataPenjualan[[#This Row],[Nilai Diskon]]</f>
        <v>18900000</v>
      </c>
    </row>
    <row r="443" spans="1:18" x14ac:dyDescent="0.35">
      <c r="A443" t="s">
        <v>493</v>
      </c>
      <c r="B443" s="1">
        <v>45393.666666666664</v>
      </c>
      <c r="C443" t="str">
        <f>TEXT(DataPenjualan[[#This Row],[Tanggal Transaksi]],"mmmm")</f>
        <v>April</v>
      </c>
      <c r="D443" s="1" t="str">
        <f>TEXT(DataPenjualan[[#This Row],[Tanggal Transaksi]],"m")</f>
        <v>4</v>
      </c>
      <c r="E443" t="s">
        <v>8</v>
      </c>
      <c r="F443" t="s">
        <v>3</v>
      </c>
      <c r="G443" t="s">
        <v>46</v>
      </c>
      <c r="H443" t="s">
        <v>4</v>
      </c>
      <c r="I443" t="s">
        <v>10</v>
      </c>
      <c r="J443">
        <v>1</v>
      </c>
      <c r="K443" s="2">
        <v>18500000</v>
      </c>
      <c r="L443" t="str" cm="1">
        <f t="array" ref="L443">_xlfn.IFS(DataPenjualan[[#This Row],[Harga Satuan]]&lt;5000000,"Terjangkau",AND(DataPenjualan[[#This Row],[Harga Satuan]]&gt;=5000000,DataPenjualan[[#This Row],[Harga Satuan]]&lt;=15000000),"Menengah",DataPenjualan[[#This Row],[Harga Satuan]]&gt;15000000,"Premium")</f>
        <v>Premium</v>
      </c>
      <c r="M443">
        <v>10</v>
      </c>
      <c r="N443" t="s">
        <v>6</v>
      </c>
      <c r="O443" t="str" cm="1">
        <f t="array" ref="O443">_xlfn.IFS(LEFT(DataPenjualan[[#This Row],[Kode Status Pengiriman]],3)="DLV","Terkirim",LEFT(DataPenjualan[[#This Row],[Kode Status Pengiriman]],3)="SHP","Dikirim",LEFT(DataPenjualan[[#This Row],[Kode Status Pengiriman]],3)="RTN","Return",LEFT(DataPenjualan[[#This Row],[Kode Status Pengiriman]],3)="CNL","Dibatalkan")</f>
        <v>Terkirim</v>
      </c>
      <c r="P443" s="3">
        <f>DataPenjualan[[#This Row],[Jumlah Beli]]*DataPenjualan[[#This Row],[Harga Satuan]]</f>
        <v>18500000</v>
      </c>
      <c r="Q443" s="2">
        <f>(DataPenjualan[[#This Row],[Diskon Persen]]/100)*DataPenjualan[[#This Row],[Harga Satuan]]</f>
        <v>1850000</v>
      </c>
      <c r="R443" s="2">
        <f>DataPenjualan[[#This Row],[Pendapatan Kotor]]-DataPenjualan[[#This Row],[Nilai Diskon]]</f>
        <v>16650000</v>
      </c>
    </row>
    <row r="444" spans="1:18" x14ac:dyDescent="0.35">
      <c r="A444" t="s">
        <v>494</v>
      </c>
      <c r="B444" s="1">
        <v>45394.854166666664</v>
      </c>
      <c r="C444" t="str">
        <f>TEXT(DataPenjualan[[#This Row],[Tanggal Transaksi]],"mmmm")</f>
        <v>April</v>
      </c>
      <c r="D444" s="1" t="str">
        <f>TEXT(DataPenjualan[[#This Row],[Tanggal Transaksi]],"m")</f>
        <v>4</v>
      </c>
      <c r="E444" t="s">
        <v>12</v>
      </c>
      <c r="F444" t="s">
        <v>13</v>
      </c>
      <c r="G444" t="s">
        <v>56</v>
      </c>
      <c r="H444" t="s">
        <v>57</v>
      </c>
      <c r="I444" t="s">
        <v>15</v>
      </c>
      <c r="J444">
        <v>1</v>
      </c>
      <c r="K444" s="2">
        <v>5500000</v>
      </c>
      <c r="L444" t="str" cm="1">
        <f t="array" ref="L444">_xlfn.IFS(DataPenjualan[[#This Row],[Harga Satuan]]&lt;5000000,"Terjangkau",AND(DataPenjualan[[#This Row],[Harga Satuan]]&gt;=5000000,DataPenjualan[[#This Row],[Harga Satuan]]&lt;=15000000),"Menengah",DataPenjualan[[#This Row],[Harga Satuan]]&gt;15000000,"Premium")</f>
        <v>Menengah</v>
      </c>
      <c r="M444">
        <v>0</v>
      </c>
      <c r="N444" t="s">
        <v>6</v>
      </c>
      <c r="O444" t="str" cm="1">
        <f t="array" ref="O444">_xlfn.IFS(LEFT(DataPenjualan[[#This Row],[Kode Status Pengiriman]],3)="DLV","Terkirim",LEFT(DataPenjualan[[#This Row],[Kode Status Pengiriman]],3)="SHP","Dikirim",LEFT(DataPenjualan[[#This Row],[Kode Status Pengiriman]],3)="RTN","Return",LEFT(DataPenjualan[[#This Row],[Kode Status Pengiriman]],3)="CNL","Dibatalkan")</f>
        <v>Terkirim</v>
      </c>
      <c r="P444" s="3">
        <f>DataPenjualan[[#This Row],[Jumlah Beli]]*DataPenjualan[[#This Row],[Harga Satuan]]</f>
        <v>5500000</v>
      </c>
      <c r="Q444" s="2">
        <f>(DataPenjualan[[#This Row],[Diskon Persen]]/100)*DataPenjualan[[#This Row],[Harga Satuan]]</f>
        <v>0</v>
      </c>
      <c r="R444" s="2">
        <f>DataPenjualan[[#This Row],[Pendapatan Kotor]]-DataPenjualan[[#This Row],[Nilai Diskon]]</f>
        <v>5500000</v>
      </c>
    </row>
    <row r="445" spans="1:18" x14ac:dyDescent="0.35">
      <c r="A445" t="s">
        <v>495</v>
      </c>
      <c r="B445" s="1">
        <v>45395.416666666664</v>
      </c>
      <c r="C445" t="str">
        <f>TEXT(DataPenjualan[[#This Row],[Tanggal Transaksi]],"mmmm")</f>
        <v>April</v>
      </c>
      <c r="D445" s="1" t="str">
        <f>TEXT(DataPenjualan[[#This Row],[Tanggal Transaksi]],"m")</f>
        <v>4</v>
      </c>
      <c r="E445" t="s">
        <v>17</v>
      </c>
      <c r="F445" t="s">
        <v>18</v>
      </c>
      <c r="G445" t="s">
        <v>60</v>
      </c>
      <c r="H445" t="s">
        <v>20</v>
      </c>
      <c r="I445" t="s">
        <v>5</v>
      </c>
      <c r="J445">
        <v>1</v>
      </c>
      <c r="K445" s="2">
        <v>32000000</v>
      </c>
      <c r="L445" t="str" cm="1">
        <f t="array" ref="L445">_xlfn.IFS(DataPenjualan[[#This Row],[Harga Satuan]]&lt;5000000,"Terjangkau",AND(DataPenjualan[[#This Row],[Harga Satuan]]&gt;=5000000,DataPenjualan[[#This Row],[Harga Satuan]]&lt;=15000000),"Menengah",DataPenjualan[[#This Row],[Harga Satuan]]&gt;15000000,"Premium")</f>
        <v>Premium</v>
      </c>
      <c r="M445">
        <v>15</v>
      </c>
      <c r="N445" t="s">
        <v>21</v>
      </c>
      <c r="O445" t="str" cm="1">
        <f t="array" ref="O445">_xlfn.IFS(LEFT(DataPenjualan[[#This Row],[Kode Status Pengiriman]],3)="DLV","Terkirim",LEFT(DataPenjualan[[#This Row],[Kode Status Pengiriman]],3)="SHP","Dikirim",LEFT(DataPenjualan[[#This Row],[Kode Status Pengiriman]],3)="RTN","Return",LEFT(DataPenjualan[[#This Row],[Kode Status Pengiriman]],3)="CNL","Dibatalkan")</f>
        <v>Dikirim</v>
      </c>
      <c r="P445" s="3">
        <f>DataPenjualan[[#This Row],[Jumlah Beli]]*DataPenjualan[[#This Row],[Harga Satuan]]</f>
        <v>32000000</v>
      </c>
      <c r="Q445" s="2">
        <f>(DataPenjualan[[#This Row],[Diskon Persen]]/100)*DataPenjualan[[#This Row],[Harga Satuan]]</f>
        <v>4800000</v>
      </c>
      <c r="R445" s="2">
        <f>DataPenjualan[[#This Row],[Pendapatan Kotor]]-DataPenjualan[[#This Row],[Nilai Diskon]]</f>
        <v>27200000</v>
      </c>
    </row>
    <row r="446" spans="1:18" x14ac:dyDescent="0.35">
      <c r="A446" t="s">
        <v>496</v>
      </c>
      <c r="B446" s="1">
        <v>45396.53125</v>
      </c>
      <c r="C446" t="str">
        <f>TEXT(DataPenjualan[[#This Row],[Tanggal Transaksi]],"mmmm")</f>
        <v>April</v>
      </c>
      <c r="D446" s="1" t="str">
        <f>TEXT(DataPenjualan[[#This Row],[Tanggal Transaksi]],"m")</f>
        <v>4</v>
      </c>
      <c r="E446" t="s">
        <v>23</v>
      </c>
      <c r="F446" t="s">
        <v>24</v>
      </c>
      <c r="G446" t="s">
        <v>63</v>
      </c>
      <c r="H446" t="s">
        <v>4</v>
      </c>
      <c r="I446" t="s">
        <v>10</v>
      </c>
      <c r="J446">
        <v>1</v>
      </c>
      <c r="K446" s="2">
        <v>7500000</v>
      </c>
      <c r="L446" t="str" cm="1">
        <f t="array" ref="L446">_xlfn.IFS(DataPenjualan[[#This Row],[Harga Satuan]]&lt;5000000,"Terjangkau",AND(DataPenjualan[[#This Row],[Harga Satuan]]&gt;=5000000,DataPenjualan[[#This Row],[Harga Satuan]]&lt;=15000000),"Menengah",DataPenjualan[[#This Row],[Harga Satuan]]&gt;15000000,"Premium")</f>
        <v>Menengah</v>
      </c>
      <c r="M446">
        <v>5</v>
      </c>
      <c r="N446" t="s">
        <v>6</v>
      </c>
      <c r="O446" t="str" cm="1">
        <f t="array" ref="O446">_xlfn.IFS(LEFT(DataPenjualan[[#This Row],[Kode Status Pengiriman]],3)="DLV","Terkirim",LEFT(DataPenjualan[[#This Row],[Kode Status Pengiriman]],3)="SHP","Dikirim",LEFT(DataPenjualan[[#This Row],[Kode Status Pengiriman]],3)="RTN","Return",LEFT(DataPenjualan[[#This Row],[Kode Status Pengiriman]],3)="CNL","Dibatalkan")</f>
        <v>Terkirim</v>
      </c>
      <c r="P446" s="3">
        <f>DataPenjualan[[#This Row],[Jumlah Beli]]*DataPenjualan[[#This Row],[Harga Satuan]]</f>
        <v>7500000</v>
      </c>
      <c r="Q446" s="2">
        <f>(DataPenjualan[[#This Row],[Diskon Persen]]/100)*DataPenjualan[[#This Row],[Harga Satuan]]</f>
        <v>375000</v>
      </c>
      <c r="R446" s="2">
        <f>DataPenjualan[[#This Row],[Pendapatan Kotor]]-DataPenjualan[[#This Row],[Nilai Diskon]]</f>
        <v>7125000</v>
      </c>
    </row>
    <row r="447" spans="1:18" x14ac:dyDescent="0.35">
      <c r="A447" t="s">
        <v>497</v>
      </c>
      <c r="B447" s="1">
        <v>45397.729166666664</v>
      </c>
      <c r="C447" t="str">
        <f>TEXT(DataPenjualan[[#This Row],[Tanggal Transaksi]],"mmmm")</f>
        <v>April</v>
      </c>
      <c r="D447" s="1" t="str">
        <f>TEXT(DataPenjualan[[#This Row],[Tanggal Transaksi]],"m")</f>
        <v>4</v>
      </c>
      <c r="E447" t="s">
        <v>27</v>
      </c>
      <c r="F447" t="s">
        <v>18</v>
      </c>
      <c r="G447" t="s">
        <v>66</v>
      </c>
      <c r="H447" t="s">
        <v>9</v>
      </c>
      <c r="I447" t="s">
        <v>5</v>
      </c>
      <c r="J447">
        <v>1</v>
      </c>
      <c r="K447" s="2">
        <v>23000000</v>
      </c>
      <c r="L447" t="str" cm="1">
        <f t="array" ref="L447">_xlfn.IFS(DataPenjualan[[#This Row],[Harga Satuan]]&lt;5000000,"Terjangkau",AND(DataPenjualan[[#This Row],[Harga Satuan]]&gt;=5000000,DataPenjualan[[#This Row],[Harga Satuan]]&lt;=15000000),"Menengah",DataPenjualan[[#This Row],[Harga Satuan]]&gt;15000000,"Premium")</f>
        <v>Premium</v>
      </c>
      <c r="M447">
        <v>10</v>
      </c>
      <c r="N447" t="s">
        <v>6</v>
      </c>
      <c r="O447" t="str" cm="1">
        <f t="array" ref="O447">_xlfn.IFS(LEFT(DataPenjualan[[#This Row],[Kode Status Pengiriman]],3)="DLV","Terkirim",LEFT(DataPenjualan[[#This Row],[Kode Status Pengiriman]],3)="SHP","Dikirim",LEFT(DataPenjualan[[#This Row],[Kode Status Pengiriman]],3)="RTN","Return",LEFT(DataPenjualan[[#This Row],[Kode Status Pengiriman]],3)="CNL","Dibatalkan")</f>
        <v>Terkirim</v>
      </c>
      <c r="P447" s="3">
        <f>DataPenjualan[[#This Row],[Jumlah Beli]]*DataPenjualan[[#This Row],[Harga Satuan]]</f>
        <v>23000000</v>
      </c>
      <c r="Q447" s="2">
        <f>(DataPenjualan[[#This Row],[Diskon Persen]]/100)*DataPenjualan[[#This Row],[Harga Satuan]]</f>
        <v>2300000</v>
      </c>
      <c r="R447" s="2">
        <f>DataPenjualan[[#This Row],[Pendapatan Kotor]]-DataPenjualan[[#This Row],[Nilai Diskon]]</f>
        <v>20700000</v>
      </c>
    </row>
    <row r="448" spans="1:18" x14ac:dyDescent="0.35">
      <c r="A448" t="s">
        <v>498</v>
      </c>
      <c r="B448" s="1">
        <v>45398.916666666664</v>
      </c>
      <c r="C448" t="str">
        <f>TEXT(DataPenjualan[[#This Row],[Tanggal Transaksi]],"mmmm")</f>
        <v>April</v>
      </c>
      <c r="D448" s="1" t="str">
        <f>TEXT(DataPenjualan[[#This Row],[Tanggal Transaksi]],"m")</f>
        <v>4</v>
      </c>
      <c r="E448" t="s">
        <v>30</v>
      </c>
      <c r="F448" t="s">
        <v>13</v>
      </c>
      <c r="G448" t="s">
        <v>69</v>
      </c>
      <c r="H448" t="s">
        <v>4</v>
      </c>
      <c r="I448" t="s">
        <v>15</v>
      </c>
      <c r="J448">
        <v>1</v>
      </c>
      <c r="K448" s="2">
        <v>2500000</v>
      </c>
      <c r="L448" t="str" cm="1">
        <f t="array" ref="L448">_xlfn.IFS(DataPenjualan[[#This Row],[Harga Satuan]]&lt;5000000,"Terjangkau",AND(DataPenjualan[[#This Row],[Harga Satuan]]&gt;=5000000,DataPenjualan[[#This Row],[Harga Satuan]]&lt;=15000000),"Menengah",DataPenjualan[[#This Row],[Harga Satuan]]&gt;15000000,"Premium")</f>
        <v>Terjangkau</v>
      </c>
      <c r="M448">
        <v>0</v>
      </c>
      <c r="N448" t="s">
        <v>39</v>
      </c>
      <c r="O448" t="str" cm="1">
        <f t="array" ref="O448">_xlfn.IFS(LEFT(DataPenjualan[[#This Row],[Kode Status Pengiriman]],3)="DLV","Terkirim",LEFT(DataPenjualan[[#This Row],[Kode Status Pengiriman]],3)="SHP","Dikirim",LEFT(DataPenjualan[[#This Row],[Kode Status Pengiriman]],3)="RTN","Return",LEFT(DataPenjualan[[#This Row],[Kode Status Pengiriman]],3)="CNL","Dibatalkan")</f>
        <v>Return</v>
      </c>
      <c r="P448" s="3">
        <f>DataPenjualan[[#This Row],[Jumlah Beli]]*DataPenjualan[[#This Row],[Harga Satuan]]</f>
        <v>2500000</v>
      </c>
      <c r="Q448" s="2">
        <f>(DataPenjualan[[#This Row],[Diskon Persen]]/100)*DataPenjualan[[#This Row],[Harga Satuan]]</f>
        <v>0</v>
      </c>
      <c r="R448" s="2">
        <f>DataPenjualan[[#This Row],[Pendapatan Kotor]]-DataPenjualan[[#This Row],[Nilai Diskon]]</f>
        <v>2500000</v>
      </c>
    </row>
    <row r="449" spans="1:18" x14ac:dyDescent="0.35">
      <c r="A449" t="s">
        <v>499</v>
      </c>
      <c r="B449" s="1">
        <v>45399.604166666664</v>
      </c>
      <c r="C449" t="str">
        <f>TEXT(DataPenjualan[[#This Row],[Tanggal Transaksi]],"mmmm")</f>
        <v>April</v>
      </c>
      <c r="D449" s="1" t="str">
        <f>TEXT(DataPenjualan[[#This Row],[Tanggal Transaksi]],"m")</f>
        <v>4</v>
      </c>
      <c r="E449" t="s">
        <v>33</v>
      </c>
      <c r="F449" t="s">
        <v>34</v>
      </c>
      <c r="G449" t="s">
        <v>752</v>
      </c>
      <c r="H449" t="s">
        <v>9</v>
      </c>
      <c r="I449" t="s">
        <v>10</v>
      </c>
      <c r="J449">
        <v>1</v>
      </c>
      <c r="K449" s="2">
        <v>28000000</v>
      </c>
      <c r="L449" t="str" cm="1">
        <f t="array" ref="L449">_xlfn.IFS(DataPenjualan[[#This Row],[Harga Satuan]]&lt;5000000,"Terjangkau",AND(DataPenjualan[[#This Row],[Harga Satuan]]&gt;=5000000,DataPenjualan[[#This Row],[Harga Satuan]]&lt;=15000000),"Menengah",DataPenjualan[[#This Row],[Harga Satuan]]&gt;15000000,"Premium")</f>
        <v>Premium</v>
      </c>
      <c r="M449">
        <v>15</v>
      </c>
      <c r="N449" t="s">
        <v>21</v>
      </c>
      <c r="O449" t="str" cm="1">
        <f t="array" ref="O449">_xlfn.IFS(LEFT(DataPenjualan[[#This Row],[Kode Status Pengiriman]],3)="DLV","Terkirim",LEFT(DataPenjualan[[#This Row],[Kode Status Pengiriman]],3)="SHP","Dikirim",LEFT(DataPenjualan[[#This Row],[Kode Status Pengiriman]],3)="RTN","Return",LEFT(DataPenjualan[[#This Row],[Kode Status Pengiriman]],3)="CNL","Dibatalkan")</f>
        <v>Dikirim</v>
      </c>
      <c r="P449" s="3">
        <f>DataPenjualan[[#This Row],[Jumlah Beli]]*DataPenjualan[[#This Row],[Harga Satuan]]</f>
        <v>28000000</v>
      </c>
      <c r="Q449" s="2">
        <f>(DataPenjualan[[#This Row],[Diskon Persen]]/100)*DataPenjualan[[#This Row],[Harga Satuan]]</f>
        <v>4200000</v>
      </c>
      <c r="R449" s="2">
        <f>DataPenjualan[[#This Row],[Pendapatan Kotor]]-DataPenjualan[[#This Row],[Nilai Diskon]]</f>
        <v>23800000</v>
      </c>
    </row>
    <row r="450" spans="1:18" x14ac:dyDescent="0.35">
      <c r="A450" t="s">
        <v>500</v>
      </c>
      <c r="B450" s="1">
        <v>45400.479166666664</v>
      </c>
      <c r="C450" t="str">
        <f>TEXT(DataPenjualan[[#This Row],[Tanggal Transaksi]],"mmmm")</f>
        <v>April</v>
      </c>
      <c r="D450" s="1" t="str">
        <f>TEXT(DataPenjualan[[#This Row],[Tanggal Transaksi]],"m")</f>
        <v>4</v>
      </c>
      <c r="E450" t="s">
        <v>37</v>
      </c>
      <c r="F450" t="s">
        <v>24</v>
      </c>
      <c r="G450" t="s">
        <v>28</v>
      </c>
      <c r="H450" t="s">
        <v>4</v>
      </c>
      <c r="I450" t="s">
        <v>5</v>
      </c>
      <c r="J450">
        <v>2</v>
      </c>
      <c r="K450" s="2">
        <v>1800000</v>
      </c>
      <c r="L450" t="str" cm="1">
        <f t="array" ref="L450">_xlfn.IFS(DataPenjualan[[#This Row],[Harga Satuan]]&lt;5000000,"Terjangkau",AND(DataPenjualan[[#This Row],[Harga Satuan]]&gt;=5000000,DataPenjualan[[#This Row],[Harga Satuan]]&lt;=15000000),"Menengah",DataPenjualan[[#This Row],[Harga Satuan]]&gt;15000000,"Premium")</f>
        <v>Terjangkau</v>
      </c>
      <c r="M450">
        <v>5</v>
      </c>
      <c r="N450" t="s">
        <v>6</v>
      </c>
      <c r="O450" t="str" cm="1">
        <f t="array" ref="O450">_xlfn.IFS(LEFT(DataPenjualan[[#This Row],[Kode Status Pengiriman]],3)="DLV","Terkirim",LEFT(DataPenjualan[[#This Row],[Kode Status Pengiriman]],3)="SHP","Dikirim",LEFT(DataPenjualan[[#This Row],[Kode Status Pengiriman]],3)="RTN","Return",LEFT(DataPenjualan[[#This Row],[Kode Status Pengiriman]],3)="CNL","Dibatalkan")</f>
        <v>Terkirim</v>
      </c>
      <c r="P450" s="3">
        <f>DataPenjualan[[#This Row],[Jumlah Beli]]*DataPenjualan[[#This Row],[Harga Satuan]]</f>
        <v>3600000</v>
      </c>
      <c r="Q450" s="2">
        <f>(DataPenjualan[[#This Row],[Diskon Persen]]/100)*DataPenjualan[[#This Row],[Harga Satuan]]</f>
        <v>90000</v>
      </c>
      <c r="R450" s="2">
        <f>DataPenjualan[[#This Row],[Pendapatan Kotor]]-DataPenjualan[[#This Row],[Nilai Diskon]]</f>
        <v>3510000</v>
      </c>
    </row>
    <row r="451" spans="1:18" x14ac:dyDescent="0.35">
      <c r="A451" t="s">
        <v>501</v>
      </c>
      <c r="B451" s="1">
        <v>45401.791666666664</v>
      </c>
      <c r="C451" t="str">
        <f>TEXT(DataPenjualan[[#This Row],[Tanggal Transaksi]],"mmmm")</f>
        <v>April</v>
      </c>
      <c r="D451" s="1" t="str">
        <f>TEXT(DataPenjualan[[#This Row],[Tanggal Transaksi]],"m")</f>
        <v>4</v>
      </c>
      <c r="E451" t="s">
        <v>41</v>
      </c>
      <c r="F451" t="s">
        <v>3</v>
      </c>
      <c r="G451" t="s">
        <v>14</v>
      </c>
      <c r="H451" t="s">
        <v>4</v>
      </c>
      <c r="I451" t="s">
        <v>10</v>
      </c>
      <c r="J451">
        <v>1</v>
      </c>
      <c r="K451" s="2">
        <v>15000000</v>
      </c>
      <c r="L451" t="str" cm="1">
        <f t="array" ref="L451">_xlfn.IFS(DataPenjualan[[#This Row],[Harga Satuan]]&lt;5000000,"Terjangkau",AND(DataPenjualan[[#This Row],[Harga Satuan]]&gt;=5000000,DataPenjualan[[#This Row],[Harga Satuan]]&lt;=15000000),"Menengah",DataPenjualan[[#This Row],[Harga Satuan]]&gt;15000000,"Premium")</f>
        <v>Menengah</v>
      </c>
      <c r="M451">
        <v>10</v>
      </c>
      <c r="N451" t="s">
        <v>6</v>
      </c>
      <c r="O451" t="str" cm="1">
        <f t="array" ref="O451">_xlfn.IFS(LEFT(DataPenjualan[[#This Row],[Kode Status Pengiriman]],3)="DLV","Terkirim",LEFT(DataPenjualan[[#This Row],[Kode Status Pengiriman]],3)="SHP","Dikirim",LEFT(DataPenjualan[[#This Row],[Kode Status Pengiriman]],3)="RTN","Return",LEFT(DataPenjualan[[#This Row],[Kode Status Pengiriman]],3)="CNL","Dibatalkan")</f>
        <v>Terkirim</v>
      </c>
      <c r="P451" s="3">
        <f>DataPenjualan[[#This Row],[Jumlah Beli]]*DataPenjualan[[#This Row],[Harga Satuan]]</f>
        <v>15000000</v>
      </c>
      <c r="Q451" s="2">
        <f>(DataPenjualan[[#This Row],[Diskon Persen]]/100)*DataPenjualan[[#This Row],[Harga Satuan]]</f>
        <v>1500000</v>
      </c>
      <c r="R451" s="2">
        <f>DataPenjualan[[#This Row],[Pendapatan Kotor]]-DataPenjualan[[#This Row],[Nilai Diskon]]</f>
        <v>13500000</v>
      </c>
    </row>
    <row r="452" spans="1:18" x14ac:dyDescent="0.35">
      <c r="A452" t="s">
        <v>502</v>
      </c>
      <c r="B452" s="1">
        <v>45402.5625</v>
      </c>
      <c r="C452" t="str">
        <f>TEXT(DataPenjualan[[#This Row],[Tanggal Transaksi]],"mmmm")</f>
        <v>April</v>
      </c>
      <c r="D452" s="1" t="str">
        <f>TEXT(DataPenjualan[[#This Row],[Tanggal Transaksi]],"m")</f>
        <v>4</v>
      </c>
      <c r="E452" t="s">
        <v>45</v>
      </c>
      <c r="F452" t="s">
        <v>13</v>
      </c>
      <c r="G452" t="s">
        <v>19</v>
      </c>
      <c r="H452" t="s">
        <v>20</v>
      </c>
      <c r="I452" t="s">
        <v>15</v>
      </c>
      <c r="J452">
        <v>1</v>
      </c>
      <c r="K452" s="2">
        <v>4000000</v>
      </c>
      <c r="L452" t="str" cm="1">
        <f t="array" ref="L452">_xlfn.IFS(DataPenjualan[[#This Row],[Harga Satuan]]&lt;5000000,"Terjangkau",AND(DataPenjualan[[#This Row],[Harga Satuan]]&gt;=5000000,DataPenjualan[[#This Row],[Harga Satuan]]&lt;=15000000),"Menengah",DataPenjualan[[#This Row],[Harga Satuan]]&gt;15000000,"Premium")</f>
        <v>Terjangkau</v>
      </c>
      <c r="M452">
        <v>0</v>
      </c>
      <c r="N452" t="s">
        <v>6</v>
      </c>
      <c r="O452" t="str" cm="1">
        <f t="array" ref="O452">_xlfn.IFS(LEFT(DataPenjualan[[#This Row],[Kode Status Pengiriman]],3)="DLV","Terkirim",LEFT(DataPenjualan[[#This Row],[Kode Status Pengiriman]],3)="SHP","Dikirim",LEFT(DataPenjualan[[#This Row],[Kode Status Pengiriman]],3)="RTN","Return",LEFT(DataPenjualan[[#This Row],[Kode Status Pengiriman]],3)="CNL","Dibatalkan")</f>
        <v>Terkirim</v>
      </c>
      <c r="P452" s="3">
        <f>DataPenjualan[[#This Row],[Jumlah Beli]]*DataPenjualan[[#This Row],[Harga Satuan]]</f>
        <v>4000000</v>
      </c>
      <c r="Q452" s="2">
        <f>(DataPenjualan[[#This Row],[Diskon Persen]]/100)*DataPenjualan[[#This Row],[Harga Satuan]]</f>
        <v>0</v>
      </c>
      <c r="R452" s="2">
        <f>DataPenjualan[[#This Row],[Pendapatan Kotor]]-DataPenjualan[[#This Row],[Nilai Diskon]]</f>
        <v>4000000</v>
      </c>
    </row>
    <row r="453" spans="1:18" x14ac:dyDescent="0.35">
      <c r="A453" t="s">
        <v>503</v>
      </c>
      <c r="B453" s="1">
        <v>45403.6875</v>
      </c>
      <c r="C453" t="str">
        <f>TEXT(DataPenjualan[[#This Row],[Tanggal Transaksi]],"mmmm")</f>
        <v>April</v>
      </c>
      <c r="D453" s="1" t="str">
        <f>TEXT(DataPenjualan[[#This Row],[Tanggal Transaksi]],"m")</f>
        <v>4</v>
      </c>
      <c r="E453" t="s">
        <v>48</v>
      </c>
      <c r="F453" t="s">
        <v>18</v>
      </c>
      <c r="G453" t="s">
        <v>753</v>
      </c>
      <c r="H453" t="s">
        <v>25</v>
      </c>
      <c r="I453" t="s">
        <v>5</v>
      </c>
      <c r="J453">
        <v>1</v>
      </c>
      <c r="K453" s="2">
        <v>29500000</v>
      </c>
      <c r="L453" t="str" cm="1">
        <f t="array" ref="L453">_xlfn.IFS(DataPenjualan[[#This Row],[Harga Satuan]]&lt;5000000,"Terjangkau",AND(DataPenjualan[[#This Row],[Harga Satuan]]&gt;=5000000,DataPenjualan[[#This Row],[Harga Satuan]]&lt;=15000000),"Menengah",DataPenjualan[[#This Row],[Harga Satuan]]&gt;15000000,"Premium")</f>
        <v>Premium</v>
      </c>
      <c r="M453">
        <v>15</v>
      </c>
      <c r="N453" t="s">
        <v>6</v>
      </c>
      <c r="O453" t="str" cm="1">
        <f t="array" ref="O453">_xlfn.IFS(LEFT(DataPenjualan[[#This Row],[Kode Status Pengiriman]],3)="DLV","Terkirim",LEFT(DataPenjualan[[#This Row],[Kode Status Pengiriman]],3)="SHP","Dikirim",LEFT(DataPenjualan[[#This Row],[Kode Status Pengiriman]],3)="RTN","Return",LEFT(DataPenjualan[[#This Row],[Kode Status Pengiriman]],3)="CNL","Dibatalkan")</f>
        <v>Terkirim</v>
      </c>
      <c r="P453" s="3">
        <f>DataPenjualan[[#This Row],[Jumlah Beli]]*DataPenjualan[[#This Row],[Harga Satuan]]</f>
        <v>29500000</v>
      </c>
      <c r="Q453" s="2">
        <f>(DataPenjualan[[#This Row],[Diskon Persen]]/100)*DataPenjualan[[#This Row],[Harga Satuan]]</f>
        <v>4425000</v>
      </c>
      <c r="R453" s="2">
        <f>DataPenjualan[[#This Row],[Pendapatan Kotor]]-DataPenjualan[[#This Row],[Nilai Diskon]]</f>
        <v>25075000</v>
      </c>
    </row>
    <row r="454" spans="1:18" x14ac:dyDescent="0.35">
      <c r="A454" t="s">
        <v>504</v>
      </c>
      <c r="B454" s="1">
        <v>45404.784722222219</v>
      </c>
      <c r="C454" t="str">
        <f>TEXT(DataPenjualan[[#This Row],[Tanggal Transaksi]],"mmmm")</f>
        <v>April</v>
      </c>
      <c r="D454" s="1" t="str">
        <f>TEXT(DataPenjualan[[#This Row],[Tanggal Transaksi]],"m")</f>
        <v>4</v>
      </c>
      <c r="E454" t="s">
        <v>51</v>
      </c>
      <c r="F454" t="s">
        <v>24</v>
      </c>
      <c r="G454" t="s">
        <v>31</v>
      </c>
      <c r="H454" t="s">
        <v>9</v>
      </c>
      <c r="I454" t="s">
        <v>10</v>
      </c>
      <c r="J454">
        <v>1</v>
      </c>
      <c r="K454" s="2">
        <v>500000</v>
      </c>
      <c r="L454" t="str" cm="1">
        <f t="array" ref="L454">_xlfn.IFS(DataPenjualan[[#This Row],[Harga Satuan]]&lt;5000000,"Terjangkau",AND(DataPenjualan[[#This Row],[Harga Satuan]]&gt;=5000000,DataPenjualan[[#This Row],[Harga Satuan]]&lt;=15000000),"Menengah",DataPenjualan[[#This Row],[Harga Satuan]]&gt;15000000,"Premium")</f>
        <v>Terjangkau</v>
      </c>
      <c r="M454">
        <v>5</v>
      </c>
      <c r="N454" t="s">
        <v>6</v>
      </c>
      <c r="O454" t="str" cm="1">
        <f t="array" ref="O454">_xlfn.IFS(LEFT(DataPenjualan[[#This Row],[Kode Status Pengiriman]],3)="DLV","Terkirim",LEFT(DataPenjualan[[#This Row],[Kode Status Pengiriman]],3)="SHP","Dikirim",LEFT(DataPenjualan[[#This Row],[Kode Status Pengiriman]],3)="RTN","Return",LEFT(DataPenjualan[[#This Row],[Kode Status Pengiriman]],3)="CNL","Dibatalkan")</f>
        <v>Terkirim</v>
      </c>
      <c r="P454" s="3">
        <f>DataPenjualan[[#This Row],[Jumlah Beli]]*DataPenjualan[[#This Row],[Harga Satuan]]</f>
        <v>500000</v>
      </c>
      <c r="Q454" s="2">
        <f>(DataPenjualan[[#This Row],[Diskon Persen]]/100)*DataPenjualan[[#This Row],[Harga Satuan]]</f>
        <v>25000</v>
      </c>
      <c r="R454" s="2">
        <f>DataPenjualan[[#This Row],[Pendapatan Kotor]]-DataPenjualan[[#This Row],[Nilai Diskon]]</f>
        <v>475000</v>
      </c>
    </row>
    <row r="455" spans="1:18" x14ac:dyDescent="0.35">
      <c r="A455" t="s">
        <v>505</v>
      </c>
      <c r="B455" s="1">
        <v>45405.885416666664</v>
      </c>
      <c r="C455" t="str">
        <f>TEXT(DataPenjualan[[#This Row],[Tanggal Transaksi]],"mmmm")</f>
        <v>April</v>
      </c>
      <c r="D455" s="1" t="str">
        <f>TEXT(DataPenjualan[[#This Row],[Tanggal Transaksi]],"m")</f>
        <v>4</v>
      </c>
      <c r="E455" t="s">
        <v>53</v>
      </c>
      <c r="F455" t="s">
        <v>34</v>
      </c>
      <c r="G455" t="s">
        <v>35</v>
      </c>
      <c r="H455" t="s">
        <v>20</v>
      </c>
      <c r="I455" t="s">
        <v>5</v>
      </c>
      <c r="J455">
        <v>1</v>
      </c>
      <c r="K455" s="2">
        <v>9500000</v>
      </c>
      <c r="L455" t="str" cm="1">
        <f t="array" ref="L455">_xlfn.IFS(DataPenjualan[[#This Row],[Harga Satuan]]&lt;5000000,"Terjangkau",AND(DataPenjualan[[#This Row],[Harga Satuan]]&gt;=5000000,DataPenjualan[[#This Row],[Harga Satuan]]&lt;=15000000),"Menengah",DataPenjualan[[#This Row],[Harga Satuan]]&gt;15000000,"Premium")</f>
        <v>Menengah</v>
      </c>
      <c r="M455">
        <v>10</v>
      </c>
      <c r="N455" t="s">
        <v>6</v>
      </c>
      <c r="O455" t="str" cm="1">
        <f t="array" ref="O455">_xlfn.IFS(LEFT(DataPenjualan[[#This Row],[Kode Status Pengiriman]],3)="DLV","Terkirim",LEFT(DataPenjualan[[#This Row],[Kode Status Pengiriman]],3)="SHP","Dikirim",LEFT(DataPenjualan[[#This Row],[Kode Status Pengiriman]],3)="RTN","Return",LEFT(DataPenjualan[[#This Row],[Kode Status Pengiriman]],3)="CNL","Dibatalkan")</f>
        <v>Terkirim</v>
      </c>
      <c r="P455" s="3">
        <f>DataPenjualan[[#This Row],[Jumlah Beli]]*DataPenjualan[[#This Row],[Harga Satuan]]</f>
        <v>9500000</v>
      </c>
      <c r="Q455" s="2">
        <f>(DataPenjualan[[#This Row],[Diskon Persen]]/100)*DataPenjualan[[#This Row],[Harga Satuan]]</f>
        <v>950000</v>
      </c>
      <c r="R455" s="2">
        <f>DataPenjualan[[#This Row],[Pendapatan Kotor]]-DataPenjualan[[#This Row],[Nilai Diskon]]</f>
        <v>8550000</v>
      </c>
    </row>
    <row r="456" spans="1:18" x14ac:dyDescent="0.35">
      <c r="A456" t="s">
        <v>506</v>
      </c>
      <c r="B456" s="1">
        <v>45406.625</v>
      </c>
      <c r="C456" t="str">
        <f>TEXT(DataPenjualan[[#This Row],[Tanggal Transaksi]],"mmmm")</f>
        <v>April</v>
      </c>
      <c r="D456" s="1" t="str">
        <f>TEXT(DataPenjualan[[#This Row],[Tanggal Transaksi]],"m")</f>
        <v>4</v>
      </c>
      <c r="E456" t="s">
        <v>55</v>
      </c>
      <c r="F456" t="s">
        <v>3</v>
      </c>
      <c r="G456" t="s">
        <v>38</v>
      </c>
      <c r="H456" t="s">
        <v>4</v>
      </c>
      <c r="I456" t="s">
        <v>15</v>
      </c>
      <c r="J456">
        <v>1</v>
      </c>
      <c r="K456" s="2">
        <v>12000000</v>
      </c>
      <c r="L456" t="str" cm="1">
        <f t="array" ref="L456">_xlfn.IFS(DataPenjualan[[#This Row],[Harga Satuan]]&lt;5000000,"Terjangkau",AND(DataPenjualan[[#This Row],[Harga Satuan]]&gt;=5000000,DataPenjualan[[#This Row],[Harga Satuan]]&lt;=15000000),"Menengah",DataPenjualan[[#This Row],[Harga Satuan]]&gt;15000000,"Premium")</f>
        <v>Menengah</v>
      </c>
      <c r="M456">
        <v>0</v>
      </c>
      <c r="N456" t="s">
        <v>6</v>
      </c>
      <c r="O456" t="str" cm="1">
        <f t="array" ref="O456">_xlfn.IFS(LEFT(DataPenjualan[[#This Row],[Kode Status Pengiriman]],3)="DLV","Terkirim",LEFT(DataPenjualan[[#This Row],[Kode Status Pengiriman]],3)="SHP","Dikirim",LEFT(DataPenjualan[[#This Row],[Kode Status Pengiriman]],3)="RTN","Return",LEFT(DataPenjualan[[#This Row],[Kode Status Pengiriman]],3)="CNL","Dibatalkan")</f>
        <v>Terkirim</v>
      </c>
      <c r="P456" s="3">
        <f>DataPenjualan[[#This Row],[Jumlah Beli]]*DataPenjualan[[#This Row],[Harga Satuan]]</f>
        <v>12000000</v>
      </c>
      <c r="Q456" s="2">
        <f>(DataPenjualan[[#This Row],[Diskon Persen]]/100)*DataPenjualan[[#This Row],[Harga Satuan]]</f>
        <v>0</v>
      </c>
      <c r="R456" s="2">
        <f>DataPenjualan[[#This Row],[Pendapatan Kotor]]-DataPenjualan[[#This Row],[Nilai Diskon]]</f>
        <v>12000000</v>
      </c>
    </row>
    <row r="457" spans="1:18" x14ac:dyDescent="0.35">
      <c r="A457" t="s">
        <v>507</v>
      </c>
      <c r="B457" s="1">
        <v>45407.513888888891</v>
      </c>
      <c r="C457" t="str">
        <f>TEXT(DataPenjualan[[#This Row],[Tanggal Transaksi]],"mmmm")</f>
        <v>April</v>
      </c>
      <c r="D457" s="1" t="str">
        <f>TEXT(DataPenjualan[[#This Row],[Tanggal Transaksi]],"m")</f>
        <v>4</v>
      </c>
      <c r="E457" t="s">
        <v>59</v>
      </c>
      <c r="F457" t="s">
        <v>18</v>
      </c>
      <c r="G457" t="s">
        <v>46</v>
      </c>
      <c r="H457" t="s">
        <v>4</v>
      </c>
      <c r="I457" t="s">
        <v>10</v>
      </c>
      <c r="J457">
        <v>1</v>
      </c>
      <c r="K457" s="2">
        <v>35000000</v>
      </c>
      <c r="L457" t="str" cm="1">
        <f t="array" ref="L457">_xlfn.IFS(DataPenjualan[[#This Row],[Harga Satuan]]&lt;5000000,"Terjangkau",AND(DataPenjualan[[#This Row],[Harga Satuan]]&gt;=5000000,DataPenjualan[[#This Row],[Harga Satuan]]&lt;=15000000),"Menengah",DataPenjualan[[#This Row],[Harga Satuan]]&gt;15000000,"Premium")</f>
        <v>Premium</v>
      </c>
      <c r="M457">
        <v>15</v>
      </c>
      <c r="N457" t="s">
        <v>21</v>
      </c>
      <c r="O457" t="str" cm="1">
        <f t="array" ref="O457">_xlfn.IFS(LEFT(DataPenjualan[[#This Row],[Kode Status Pengiriman]],3)="DLV","Terkirim",LEFT(DataPenjualan[[#This Row],[Kode Status Pengiriman]],3)="SHP","Dikirim",LEFT(DataPenjualan[[#This Row],[Kode Status Pengiriman]],3)="RTN","Return",LEFT(DataPenjualan[[#This Row],[Kode Status Pengiriman]],3)="CNL","Dibatalkan")</f>
        <v>Dikirim</v>
      </c>
      <c r="P457" s="3">
        <f>DataPenjualan[[#This Row],[Jumlah Beli]]*DataPenjualan[[#This Row],[Harga Satuan]]</f>
        <v>35000000</v>
      </c>
      <c r="Q457" s="2">
        <f>(DataPenjualan[[#This Row],[Diskon Persen]]/100)*DataPenjualan[[#This Row],[Harga Satuan]]</f>
        <v>5250000</v>
      </c>
      <c r="R457" s="2">
        <f>DataPenjualan[[#This Row],[Pendapatan Kotor]]-DataPenjualan[[#This Row],[Nilai Diskon]]</f>
        <v>29750000</v>
      </c>
    </row>
    <row r="458" spans="1:18" x14ac:dyDescent="0.35">
      <c r="A458" t="s">
        <v>508</v>
      </c>
      <c r="B458" s="1">
        <v>45408.40625</v>
      </c>
      <c r="C458" t="str">
        <f>TEXT(DataPenjualan[[#This Row],[Tanggal Transaksi]],"mmmm")</f>
        <v>April</v>
      </c>
      <c r="D458" s="1" t="str">
        <f>TEXT(DataPenjualan[[#This Row],[Tanggal Transaksi]],"m")</f>
        <v>4</v>
      </c>
      <c r="E458" t="s">
        <v>62</v>
      </c>
      <c r="F458" t="s">
        <v>13</v>
      </c>
      <c r="G458" t="s">
        <v>42</v>
      </c>
      <c r="H458" t="s">
        <v>43</v>
      </c>
      <c r="I458" t="s">
        <v>5</v>
      </c>
      <c r="J458">
        <v>1</v>
      </c>
      <c r="K458" s="2">
        <v>6200000</v>
      </c>
      <c r="L458" t="str" cm="1">
        <f t="array" ref="L458">_xlfn.IFS(DataPenjualan[[#This Row],[Harga Satuan]]&lt;5000000,"Terjangkau",AND(DataPenjualan[[#This Row],[Harga Satuan]]&gt;=5000000,DataPenjualan[[#This Row],[Harga Satuan]]&lt;=15000000),"Menengah",DataPenjualan[[#This Row],[Harga Satuan]]&gt;15000000,"Premium")</f>
        <v>Menengah</v>
      </c>
      <c r="M458">
        <v>5</v>
      </c>
      <c r="N458" t="s">
        <v>49</v>
      </c>
      <c r="O458" t="str" cm="1">
        <f t="array" ref="O458">_xlfn.IFS(LEFT(DataPenjualan[[#This Row],[Kode Status Pengiriman]],3)="DLV","Terkirim",LEFT(DataPenjualan[[#This Row],[Kode Status Pengiriman]],3)="SHP","Dikirim",LEFT(DataPenjualan[[#This Row],[Kode Status Pengiriman]],3)="RTN","Return",LEFT(DataPenjualan[[#This Row],[Kode Status Pengiriman]],3)="CNL","Dibatalkan")</f>
        <v>Dibatalkan</v>
      </c>
      <c r="P458" s="3">
        <f>DataPenjualan[[#This Row],[Jumlah Beli]]*DataPenjualan[[#This Row],[Harga Satuan]]</f>
        <v>6200000</v>
      </c>
      <c r="Q458" s="2">
        <f>(DataPenjualan[[#This Row],[Diskon Persen]]/100)*DataPenjualan[[#This Row],[Harga Satuan]]</f>
        <v>310000</v>
      </c>
      <c r="R458" s="2">
        <f>DataPenjualan[[#This Row],[Pendapatan Kotor]]-DataPenjualan[[#This Row],[Nilai Diskon]]</f>
        <v>5890000</v>
      </c>
    </row>
    <row r="459" spans="1:18" x14ac:dyDescent="0.35">
      <c r="A459" t="s">
        <v>509</v>
      </c>
      <c r="B459" s="1">
        <v>45409.458333333336</v>
      </c>
      <c r="C459" t="str">
        <f>TEXT(DataPenjualan[[#This Row],[Tanggal Transaksi]],"mmmm")</f>
        <v>April</v>
      </c>
      <c r="D459" s="1" t="str">
        <f>TEXT(DataPenjualan[[#This Row],[Tanggal Transaksi]],"m")</f>
        <v>4</v>
      </c>
      <c r="E459" t="s">
        <v>65</v>
      </c>
      <c r="F459" t="s">
        <v>18</v>
      </c>
      <c r="G459" t="s">
        <v>56</v>
      </c>
      <c r="H459" t="s">
        <v>57</v>
      </c>
      <c r="I459" t="s">
        <v>10</v>
      </c>
      <c r="J459">
        <v>1</v>
      </c>
      <c r="K459" s="2">
        <v>26000000</v>
      </c>
      <c r="L459" t="str" cm="1">
        <f t="array" ref="L459">_xlfn.IFS(DataPenjualan[[#This Row],[Harga Satuan]]&lt;5000000,"Terjangkau",AND(DataPenjualan[[#This Row],[Harga Satuan]]&gt;=5000000,DataPenjualan[[#This Row],[Harga Satuan]]&lt;=15000000),"Menengah",DataPenjualan[[#This Row],[Harga Satuan]]&gt;15000000,"Premium")</f>
        <v>Premium</v>
      </c>
      <c r="M459">
        <v>10</v>
      </c>
      <c r="N459" t="s">
        <v>6</v>
      </c>
      <c r="O459" t="str" cm="1">
        <f t="array" ref="O459">_xlfn.IFS(LEFT(DataPenjualan[[#This Row],[Kode Status Pengiriman]],3)="DLV","Terkirim",LEFT(DataPenjualan[[#This Row],[Kode Status Pengiriman]],3)="SHP","Dikirim",LEFT(DataPenjualan[[#This Row],[Kode Status Pengiriman]],3)="RTN","Return",LEFT(DataPenjualan[[#This Row],[Kode Status Pengiriman]],3)="CNL","Dibatalkan")</f>
        <v>Terkirim</v>
      </c>
      <c r="P459" s="3">
        <f>DataPenjualan[[#This Row],[Jumlah Beli]]*DataPenjualan[[#This Row],[Harga Satuan]]</f>
        <v>26000000</v>
      </c>
      <c r="Q459" s="2">
        <f>(DataPenjualan[[#This Row],[Diskon Persen]]/100)*DataPenjualan[[#This Row],[Harga Satuan]]</f>
        <v>2600000</v>
      </c>
      <c r="R459" s="2">
        <f>DataPenjualan[[#This Row],[Pendapatan Kotor]]-DataPenjualan[[#This Row],[Nilai Diskon]]</f>
        <v>23400000</v>
      </c>
    </row>
    <row r="460" spans="1:18" x14ac:dyDescent="0.35">
      <c r="A460" t="s">
        <v>510</v>
      </c>
      <c r="B460" s="1">
        <v>45410.729166666664</v>
      </c>
      <c r="C460" t="str">
        <f>TEXT(DataPenjualan[[#This Row],[Tanggal Transaksi]],"mmmm")</f>
        <v>April</v>
      </c>
      <c r="D460" s="1" t="str">
        <f>TEXT(DataPenjualan[[#This Row],[Tanggal Transaksi]],"m")</f>
        <v>4</v>
      </c>
      <c r="E460" t="s">
        <v>68</v>
      </c>
      <c r="F460" t="s">
        <v>24</v>
      </c>
      <c r="G460" t="s">
        <v>60</v>
      </c>
      <c r="H460" t="s">
        <v>20</v>
      </c>
      <c r="I460" t="s">
        <v>15</v>
      </c>
      <c r="J460">
        <v>1</v>
      </c>
      <c r="K460" s="2">
        <v>5000000</v>
      </c>
      <c r="L460" t="str" cm="1">
        <f t="array" ref="L460">_xlfn.IFS(DataPenjualan[[#This Row],[Harga Satuan]]&lt;5000000,"Terjangkau",AND(DataPenjualan[[#This Row],[Harga Satuan]]&gt;=5000000,DataPenjualan[[#This Row],[Harga Satuan]]&lt;=15000000),"Menengah",DataPenjualan[[#This Row],[Harga Satuan]]&gt;15000000,"Premium")</f>
        <v>Menengah</v>
      </c>
      <c r="M460">
        <v>0</v>
      </c>
      <c r="N460" t="s">
        <v>6</v>
      </c>
      <c r="O460" t="str" cm="1">
        <f t="array" ref="O460">_xlfn.IFS(LEFT(DataPenjualan[[#This Row],[Kode Status Pengiriman]],3)="DLV","Terkirim",LEFT(DataPenjualan[[#This Row],[Kode Status Pengiriman]],3)="SHP","Dikirim",LEFT(DataPenjualan[[#This Row],[Kode Status Pengiriman]],3)="RTN","Return",LEFT(DataPenjualan[[#This Row],[Kode Status Pengiriman]],3)="CNL","Dibatalkan")</f>
        <v>Terkirim</v>
      </c>
      <c r="P460" s="3">
        <f>DataPenjualan[[#This Row],[Jumlah Beli]]*DataPenjualan[[#This Row],[Harga Satuan]]</f>
        <v>5000000</v>
      </c>
      <c r="Q460" s="2">
        <f>(DataPenjualan[[#This Row],[Diskon Persen]]/100)*DataPenjualan[[#This Row],[Harga Satuan]]</f>
        <v>0</v>
      </c>
      <c r="R460" s="2">
        <f>DataPenjualan[[#This Row],[Pendapatan Kotor]]-DataPenjualan[[#This Row],[Nilai Diskon]]</f>
        <v>5000000</v>
      </c>
    </row>
    <row r="461" spans="1:18" x14ac:dyDescent="0.35">
      <c r="A461" t="s">
        <v>511</v>
      </c>
      <c r="B461" s="1">
        <v>45411.840277777781</v>
      </c>
      <c r="C461" t="str">
        <f>TEXT(DataPenjualan[[#This Row],[Tanggal Transaksi]],"mmmm")</f>
        <v>April</v>
      </c>
      <c r="D461" s="1" t="str">
        <f>TEXT(DataPenjualan[[#This Row],[Tanggal Transaksi]],"m")</f>
        <v>4</v>
      </c>
      <c r="E461" t="s">
        <v>71</v>
      </c>
      <c r="F461" t="s">
        <v>18</v>
      </c>
      <c r="G461" t="s">
        <v>28</v>
      </c>
      <c r="H461" t="s">
        <v>4</v>
      </c>
      <c r="I461" t="s">
        <v>5</v>
      </c>
      <c r="J461">
        <v>1</v>
      </c>
      <c r="K461" s="2">
        <v>42000000</v>
      </c>
      <c r="L461" t="str" cm="1">
        <f t="array" ref="L461">_xlfn.IFS(DataPenjualan[[#This Row],[Harga Satuan]]&lt;5000000,"Terjangkau",AND(DataPenjualan[[#This Row],[Harga Satuan]]&gt;=5000000,DataPenjualan[[#This Row],[Harga Satuan]]&lt;=15000000),"Menengah",DataPenjualan[[#This Row],[Harga Satuan]]&gt;15000000,"Premium")</f>
        <v>Premium</v>
      </c>
      <c r="M461">
        <v>15</v>
      </c>
      <c r="N461" t="s">
        <v>21</v>
      </c>
      <c r="O461" t="str" cm="1">
        <f t="array" ref="O461">_xlfn.IFS(LEFT(DataPenjualan[[#This Row],[Kode Status Pengiriman]],3)="DLV","Terkirim",LEFT(DataPenjualan[[#This Row],[Kode Status Pengiriman]],3)="SHP","Dikirim",LEFT(DataPenjualan[[#This Row],[Kode Status Pengiriman]],3)="RTN","Return",LEFT(DataPenjualan[[#This Row],[Kode Status Pengiriman]],3)="CNL","Dibatalkan")</f>
        <v>Dikirim</v>
      </c>
      <c r="P461" s="3">
        <f>DataPenjualan[[#This Row],[Jumlah Beli]]*DataPenjualan[[#This Row],[Harga Satuan]]</f>
        <v>42000000</v>
      </c>
      <c r="Q461" s="2">
        <f>(DataPenjualan[[#This Row],[Diskon Persen]]/100)*DataPenjualan[[#This Row],[Harga Satuan]]</f>
        <v>6300000</v>
      </c>
      <c r="R461" s="2">
        <f>DataPenjualan[[#This Row],[Pendapatan Kotor]]-DataPenjualan[[#This Row],[Nilai Diskon]]</f>
        <v>35700000</v>
      </c>
    </row>
    <row r="462" spans="1:18" x14ac:dyDescent="0.35">
      <c r="A462" t="s">
        <v>512</v>
      </c>
      <c r="B462" s="1">
        <v>45427.375</v>
      </c>
      <c r="C462" t="str">
        <f>TEXT(DataPenjualan[[#This Row],[Tanggal Transaksi]],"mmmm")</f>
        <v>May</v>
      </c>
      <c r="D462" s="1" t="str">
        <f>TEXT(DataPenjualan[[#This Row],[Tanggal Transaksi]],"m")</f>
        <v>5</v>
      </c>
      <c r="E462" t="s">
        <v>2</v>
      </c>
      <c r="F462" t="s">
        <v>3</v>
      </c>
      <c r="G462" t="s">
        <v>63</v>
      </c>
      <c r="H462" t="s">
        <v>4</v>
      </c>
      <c r="I462" t="s">
        <v>5</v>
      </c>
      <c r="J462">
        <v>1</v>
      </c>
      <c r="K462" s="2">
        <v>21000000</v>
      </c>
      <c r="L462" t="str" cm="1">
        <f t="array" ref="L462">_xlfn.IFS(DataPenjualan[[#This Row],[Harga Satuan]]&lt;5000000,"Terjangkau",AND(DataPenjualan[[#This Row],[Harga Satuan]]&gt;=5000000,DataPenjualan[[#This Row],[Harga Satuan]]&lt;=15000000),"Menengah",DataPenjualan[[#This Row],[Harga Satuan]]&gt;15000000,"Premium")</f>
        <v>Premium</v>
      </c>
      <c r="M462">
        <v>10</v>
      </c>
      <c r="N462" t="s">
        <v>6</v>
      </c>
      <c r="O462" t="str" cm="1">
        <f t="array" ref="O462">_xlfn.IFS(LEFT(DataPenjualan[[#This Row],[Kode Status Pengiriman]],3)="DLV","Terkirim",LEFT(DataPenjualan[[#This Row],[Kode Status Pengiriman]],3)="SHP","Dikirim",LEFT(DataPenjualan[[#This Row],[Kode Status Pengiriman]],3)="RTN","Return",LEFT(DataPenjualan[[#This Row],[Kode Status Pengiriman]],3)="CNL","Dibatalkan")</f>
        <v>Terkirim</v>
      </c>
      <c r="P462" s="3">
        <f>DataPenjualan[[#This Row],[Jumlah Beli]]*DataPenjualan[[#This Row],[Harga Satuan]]</f>
        <v>21000000</v>
      </c>
      <c r="Q462" s="2">
        <f>(DataPenjualan[[#This Row],[Diskon Persen]]/100)*DataPenjualan[[#This Row],[Harga Satuan]]</f>
        <v>2100000</v>
      </c>
      <c r="R462" s="2">
        <f>DataPenjualan[[#This Row],[Pendapatan Kotor]]-DataPenjualan[[#This Row],[Nilai Diskon]]</f>
        <v>18900000</v>
      </c>
    </row>
    <row r="463" spans="1:18" x14ac:dyDescent="0.35">
      <c r="A463" t="s">
        <v>513</v>
      </c>
      <c r="B463" s="1">
        <v>45428.6875</v>
      </c>
      <c r="C463" t="str">
        <f>TEXT(DataPenjualan[[#This Row],[Tanggal Transaksi]],"mmmm")</f>
        <v>May</v>
      </c>
      <c r="D463" s="1" t="str">
        <f>TEXT(DataPenjualan[[#This Row],[Tanggal Transaksi]],"m")</f>
        <v>5</v>
      </c>
      <c r="E463" t="s">
        <v>8</v>
      </c>
      <c r="F463" t="s">
        <v>3</v>
      </c>
      <c r="G463" t="s">
        <v>66</v>
      </c>
      <c r="H463" t="s">
        <v>9</v>
      </c>
      <c r="I463" t="s">
        <v>10</v>
      </c>
      <c r="J463">
        <v>1</v>
      </c>
      <c r="K463" s="2">
        <v>18500000</v>
      </c>
      <c r="L463" t="str" cm="1">
        <f t="array" ref="L463">_xlfn.IFS(DataPenjualan[[#This Row],[Harga Satuan]]&lt;5000000,"Terjangkau",AND(DataPenjualan[[#This Row],[Harga Satuan]]&gt;=5000000,DataPenjualan[[#This Row],[Harga Satuan]]&lt;=15000000),"Menengah",DataPenjualan[[#This Row],[Harga Satuan]]&gt;15000000,"Premium")</f>
        <v>Premium</v>
      </c>
      <c r="M463">
        <v>10</v>
      </c>
      <c r="N463" t="s">
        <v>6</v>
      </c>
      <c r="O463" t="str" cm="1">
        <f t="array" ref="O463">_xlfn.IFS(LEFT(DataPenjualan[[#This Row],[Kode Status Pengiriman]],3)="DLV","Terkirim",LEFT(DataPenjualan[[#This Row],[Kode Status Pengiriman]],3)="SHP","Dikirim",LEFT(DataPenjualan[[#This Row],[Kode Status Pengiriman]],3)="RTN","Return",LEFT(DataPenjualan[[#This Row],[Kode Status Pengiriman]],3)="CNL","Dibatalkan")</f>
        <v>Terkirim</v>
      </c>
      <c r="P463" s="3">
        <f>DataPenjualan[[#This Row],[Jumlah Beli]]*DataPenjualan[[#This Row],[Harga Satuan]]</f>
        <v>18500000</v>
      </c>
      <c r="Q463" s="2">
        <f>(DataPenjualan[[#This Row],[Diskon Persen]]/100)*DataPenjualan[[#This Row],[Harga Satuan]]</f>
        <v>1850000</v>
      </c>
      <c r="R463" s="2">
        <f>DataPenjualan[[#This Row],[Pendapatan Kotor]]-DataPenjualan[[#This Row],[Nilai Diskon]]</f>
        <v>16650000</v>
      </c>
    </row>
    <row r="464" spans="1:18" x14ac:dyDescent="0.35">
      <c r="A464" t="s">
        <v>514</v>
      </c>
      <c r="B464" s="1">
        <v>45429.875</v>
      </c>
      <c r="C464" t="str">
        <f>TEXT(DataPenjualan[[#This Row],[Tanggal Transaksi]],"mmmm")</f>
        <v>May</v>
      </c>
      <c r="D464" s="1" t="str">
        <f>TEXT(DataPenjualan[[#This Row],[Tanggal Transaksi]],"m")</f>
        <v>5</v>
      </c>
      <c r="E464" t="s">
        <v>12</v>
      </c>
      <c r="F464" t="s">
        <v>13</v>
      </c>
      <c r="G464" t="s">
        <v>69</v>
      </c>
      <c r="H464" t="s">
        <v>4</v>
      </c>
      <c r="I464" t="s">
        <v>15</v>
      </c>
      <c r="J464">
        <v>1</v>
      </c>
      <c r="K464" s="2">
        <v>5500000</v>
      </c>
      <c r="L464" t="str" cm="1">
        <f t="array" ref="L464">_xlfn.IFS(DataPenjualan[[#This Row],[Harga Satuan]]&lt;5000000,"Terjangkau",AND(DataPenjualan[[#This Row],[Harga Satuan]]&gt;=5000000,DataPenjualan[[#This Row],[Harga Satuan]]&lt;=15000000),"Menengah",DataPenjualan[[#This Row],[Harga Satuan]]&gt;15000000,"Premium")</f>
        <v>Menengah</v>
      </c>
      <c r="M464">
        <v>0</v>
      </c>
      <c r="N464" t="s">
        <v>6</v>
      </c>
      <c r="O464" t="str" cm="1">
        <f t="array" ref="O464">_xlfn.IFS(LEFT(DataPenjualan[[#This Row],[Kode Status Pengiriman]],3)="DLV","Terkirim",LEFT(DataPenjualan[[#This Row],[Kode Status Pengiriman]],3)="SHP","Dikirim",LEFT(DataPenjualan[[#This Row],[Kode Status Pengiriman]],3)="RTN","Return",LEFT(DataPenjualan[[#This Row],[Kode Status Pengiriman]],3)="CNL","Dibatalkan")</f>
        <v>Terkirim</v>
      </c>
      <c r="P464" s="3">
        <f>DataPenjualan[[#This Row],[Jumlah Beli]]*DataPenjualan[[#This Row],[Harga Satuan]]</f>
        <v>5500000</v>
      </c>
      <c r="Q464" s="2">
        <f>(DataPenjualan[[#This Row],[Diskon Persen]]/100)*DataPenjualan[[#This Row],[Harga Satuan]]</f>
        <v>0</v>
      </c>
      <c r="R464" s="2">
        <f>DataPenjualan[[#This Row],[Pendapatan Kotor]]-DataPenjualan[[#This Row],[Nilai Diskon]]</f>
        <v>5500000</v>
      </c>
    </row>
    <row r="465" spans="1:18" x14ac:dyDescent="0.35">
      <c r="A465" t="s">
        <v>515</v>
      </c>
      <c r="B465" s="1">
        <v>45430.4375</v>
      </c>
      <c r="C465" t="str">
        <f>TEXT(DataPenjualan[[#This Row],[Tanggal Transaksi]],"mmmm")</f>
        <v>May</v>
      </c>
      <c r="D465" s="1" t="str">
        <f>TEXT(DataPenjualan[[#This Row],[Tanggal Transaksi]],"m")</f>
        <v>5</v>
      </c>
      <c r="E465" t="s">
        <v>17</v>
      </c>
      <c r="F465" t="s">
        <v>18</v>
      </c>
      <c r="G465" t="s">
        <v>752</v>
      </c>
      <c r="H465" t="s">
        <v>9</v>
      </c>
      <c r="I465" t="s">
        <v>5</v>
      </c>
      <c r="J465">
        <v>1</v>
      </c>
      <c r="K465" s="2">
        <v>32000000</v>
      </c>
      <c r="L465" t="str" cm="1">
        <f t="array" ref="L465">_xlfn.IFS(DataPenjualan[[#This Row],[Harga Satuan]]&lt;5000000,"Terjangkau",AND(DataPenjualan[[#This Row],[Harga Satuan]]&gt;=5000000,DataPenjualan[[#This Row],[Harga Satuan]]&lt;=15000000),"Menengah",DataPenjualan[[#This Row],[Harga Satuan]]&gt;15000000,"Premium")</f>
        <v>Premium</v>
      </c>
      <c r="M465">
        <v>15</v>
      </c>
      <c r="N465" t="s">
        <v>21</v>
      </c>
      <c r="O465" t="str" cm="1">
        <f t="array" ref="O465">_xlfn.IFS(LEFT(DataPenjualan[[#This Row],[Kode Status Pengiriman]],3)="DLV","Terkirim",LEFT(DataPenjualan[[#This Row],[Kode Status Pengiriman]],3)="SHP","Dikirim",LEFT(DataPenjualan[[#This Row],[Kode Status Pengiriman]],3)="RTN","Return",LEFT(DataPenjualan[[#This Row],[Kode Status Pengiriman]],3)="CNL","Dibatalkan")</f>
        <v>Dikirim</v>
      </c>
      <c r="P465" s="3">
        <f>DataPenjualan[[#This Row],[Jumlah Beli]]*DataPenjualan[[#This Row],[Harga Satuan]]</f>
        <v>32000000</v>
      </c>
      <c r="Q465" s="2">
        <f>(DataPenjualan[[#This Row],[Diskon Persen]]/100)*DataPenjualan[[#This Row],[Harga Satuan]]</f>
        <v>4800000</v>
      </c>
      <c r="R465" s="2">
        <f>DataPenjualan[[#This Row],[Pendapatan Kotor]]-DataPenjualan[[#This Row],[Nilai Diskon]]</f>
        <v>27200000</v>
      </c>
    </row>
    <row r="466" spans="1:18" x14ac:dyDescent="0.35">
      <c r="A466" t="s">
        <v>516</v>
      </c>
      <c r="B466" s="1">
        <v>45431.552083333336</v>
      </c>
      <c r="C466" t="str">
        <f>TEXT(DataPenjualan[[#This Row],[Tanggal Transaksi]],"mmmm")</f>
        <v>May</v>
      </c>
      <c r="D466" s="1" t="str">
        <f>TEXT(DataPenjualan[[#This Row],[Tanggal Transaksi]],"m")</f>
        <v>5</v>
      </c>
      <c r="E466" t="s">
        <v>23</v>
      </c>
      <c r="F466" t="s">
        <v>24</v>
      </c>
      <c r="G466" t="s">
        <v>28</v>
      </c>
      <c r="H466" t="s">
        <v>4</v>
      </c>
      <c r="I466" t="s">
        <v>10</v>
      </c>
      <c r="J466">
        <v>1</v>
      </c>
      <c r="K466" s="2">
        <v>7500000</v>
      </c>
      <c r="L466" t="str" cm="1">
        <f t="array" ref="L466">_xlfn.IFS(DataPenjualan[[#This Row],[Harga Satuan]]&lt;5000000,"Terjangkau",AND(DataPenjualan[[#This Row],[Harga Satuan]]&gt;=5000000,DataPenjualan[[#This Row],[Harga Satuan]]&lt;=15000000),"Menengah",DataPenjualan[[#This Row],[Harga Satuan]]&gt;15000000,"Premium")</f>
        <v>Menengah</v>
      </c>
      <c r="M466">
        <v>5</v>
      </c>
      <c r="N466" t="s">
        <v>6</v>
      </c>
      <c r="O466" t="str" cm="1">
        <f t="array" ref="O466">_xlfn.IFS(LEFT(DataPenjualan[[#This Row],[Kode Status Pengiriman]],3)="DLV","Terkirim",LEFT(DataPenjualan[[#This Row],[Kode Status Pengiriman]],3)="SHP","Dikirim",LEFT(DataPenjualan[[#This Row],[Kode Status Pengiriman]],3)="RTN","Return",LEFT(DataPenjualan[[#This Row],[Kode Status Pengiriman]],3)="CNL","Dibatalkan")</f>
        <v>Terkirim</v>
      </c>
      <c r="P466" s="3">
        <f>DataPenjualan[[#This Row],[Jumlah Beli]]*DataPenjualan[[#This Row],[Harga Satuan]]</f>
        <v>7500000</v>
      </c>
      <c r="Q466" s="2">
        <f>(DataPenjualan[[#This Row],[Diskon Persen]]/100)*DataPenjualan[[#This Row],[Harga Satuan]]</f>
        <v>375000</v>
      </c>
      <c r="R466" s="2">
        <f>DataPenjualan[[#This Row],[Pendapatan Kotor]]-DataPenjualan[[#This Row],[Nilai Diskon]]</f>
        <v>7125000</v>
      </c>
    </row>
    <row r="467" spans="1:18" x14ac:dyDescent="0.35">
      <c r="A467" t="s">
        <v>517</v>
      </c>
      <c r="B467" s="1">
        <v>45432.75</v>
      </c>
      <c r="C467" t="str">
        <f>TEXT(DataPenjualan[[#This Row],[Tanggal Transaksi]],"mmmm")</f>
        <v>May</v>
      </c>
      <c r="D467" s="1" t="str">
        <f>TEXT(DataPenjualan[[#This Row],[Tanggal Transaksi]],"m")</f>
        <v>5</v>
      </c>
      <c r="E467" t="s">
        <v>27</v>
      </c>
      <c r="F467" t="s">
        <v>18</v>
      </c>
      <c r="G467" t="s">
        <v>14</v>
      </c>
      <c r="H467" t="s">
        <v>4</v>
      </c>
      <c r="I467" t="s">
        <v>5</v>
      </c>
      <c r="J467">
        <v>1</v>
      </c>
      <c r="K467" s="2">
        <v>23000000</v>
      </c>
      <c r="L467" t="str" cm="1">
        <f t="array" ref="L467">_xlfn.IFS(DataPenjualan[[#This Row],[Harga Satuan]]&lt;5000000,"Terjangkau",AND(DataPenjualan[[#This Row],[Harga Satuan]]&gt;=5000000,DataPenjualan[[#This Row],[Harga Satuan]]&lt;=15000000),"Menengah",DataPenjualan[[#This Row],[Harga Satuan]]&gt;15000000,"Premium")</f>
        <v>Premium</v>
      </c>
      <c r="M467">
        <v>10</v>
      </c>
      <c r="N467" t="s">
        <v>6</v>
      </c>
      <c r="O467" t="str" cm="1">
        <f t="array" ref="O467">_xlfn.IFS(LEFT(DataPenjualan[[#This Row],[Kode Status Pengiriman]],3)="DLV","Terkirim",LEFT(DataPenjualan[[#This Row],[Kode Status Pengiriman]],3)="SHP","Dikirim",LEFT(DataPenjualan[[#This Row],[Kode Status Pengiriman]],3)="RTN","Return",LEFT(DataPenjualan[[#This Row],[Kode Status Pengiriman]],3)="CNL","Dibatalkan")</f>
        <v>Terkirim</v>
      </c>
      <c r="P467" s="3">
        <f>DataPenjualan[[#This Row],[Jumlah Beli]]*DataPenjualan[[#This Row],[Harga Satuan]]</f>
        <v>23000000</v>
      </c>
      <c r="Q467" s="2">
        <f>(DataPenjualan[[#This Row],[Diskon Persen]]/100)*DataPenjualan[[#This Row],[Harga Satuan]]</f>
        <v>2300000</v>
      </c>
      <c r="R467" s="2">
        <f>DataPenjualan[[#This Row],[Pendapatan Kotor]]-DataPenjualan[[#This Row],[Nilai Diskon]]</f>
        <v>20700000</v>
      </c>
    </row>
    <row r="468" spans="1:18" x14ac:dyDescent="0.35">
      <c r="A468" t="s">
        <v>518</v>
      </c>
      <c r="B468" s="1">
        <v>45433.9375</v>
      </c>
      <c r="C468" t="str">
        <f>TEXT(DataPenjualan[[#This Row],[Tanggal Transaksi]],"mmmm")</f>
        <v>May</v>
      </c>
      <c r="D468" s="1" t="str">
        <f>TEXT(DataPenjualan[[#This Row],[Tanggal Transaksi]],"m")</f>
        <v>5</v>
      </c>
      <c r="E468" t="s">
        <v>30</v>
      </c>
      <c r="F468" t="s">
        <v>13</v>
      </c>
      <c r="G468" t="s">
        <v>19</v>
      </c>
      <c r="H468" t="s">
        <v>20</v>
      </c>
      <c r="I468" t="s">
        <v>15</v>
      </c>
      <c r="J468">
        <v>2</v>
      </c>
      <c r="K468" s="2">
        <v>2500000</v>
      </c>
      <c r="L468" t="str" cm="1">
        <f t="array" ref="L468">_xlfn.IFS(DataPenjualan[[#This Row],[Harga Satuan]]&lt;5000000,"Terjangkau",AND(DataPenjualan[[#This Row],[Harga Satuan]]&gt;=5000000,DataPenjualan[[#This Row],[Harga Satuan]]&lt;=15000000),"Menengah",DataPenjualan[[#This Row],[Harga Satuan]]&gt;15000000,"Premium")</f>
        <v>Terjangkau</v>
      </c>
      <c r="M468">
        <v>0</v>
      </c>
      <c r="N468" t="s">
        <v>6</v>
      </c>
      <c r="O468" t="str" cm="1">
        <f t="array" ref="O468">_xlfn.IFS(LEFT(DataPenjualan[[#This Row],[Kode Status Pengiriman]],3)="DLV","Terkirim",LEFT(DataPenjualan[[#This Row],[Kode Status Pengiriman]],3)="SHP","Dikirim",LEFT(DataPenjualan[[#This Row],[Kode Status Pengiriman]],3)="RTN","Return",LEFT(DataPenjualan[[#This Row],[Kode Status Pengiriman]],3)="CNL","Dibatalkan")</f>
        <v>Terkirim</v>
      </c>
      <c r="P468" s="3">
        <f>DataPenjualan[[#This Row],[Jumlah Beli]]*DataPenjualan[[#This Row],[Harga Satuan]]</f>
        <v>5000000</v>
      </c>
      <c r="Q468" s="2">
        <f>(DataPenjualan[[#This Row],[Diskon Persen]]/100)*DataPenjualan[[#This Row],[Harga Satuan]]</f>
        <v>0</v>
      </c>
      <c r="R468" s="2">
        <f>DataPenjualan[[#This Row],[Pendapatan Kotor]]-DataPenjualan[[#This Row],[Nilai Diskon]]</f>
        <v>5000000</v>
      </c>
    </row>
    <row r="469" spans="1:18" x14ac:dyDescent="0.35">
      <c r="A469" t="s">
        <v>519</v>
      </c>
      <c r="B469" s="1">
        <v>45434.625</v>
      </c>
      <c r="C469" t="str">
        <f>TEXT(DataPenjualan[[#This Row],[Tanggal Transaksi]],"mmmm")</f>
        <v>May</v>
      </c>
      <c r="D469" s="1" t="str">
        <f>TEXT(DataPenjualan[[#This Row],[Tanggal Transaksi]],"m")</f>
        <v>5</v>
      </c>
      <c r="E469" t="s">
        <v>33</v>
      </c>
      <c r="F469" t="s">
        <v>34</v>
      </c>
      <c r="G469" t="s">
        <v>753</v>
      </c>
      <c r="H469" t="s">
        <v>25</v>
      </c>
      <c r="I469" t="s">
        <v>10</v>
      </c>
      <c r="J469">
        <v>1</v>
      </c>
      <c r="K469" s="2">
        <v>28000000</v>
      </c>
      <c r="L469" t="str" cm="1">
        <f t="array" ref="L469">_xlfn.IFS(DataPenjualan[[#This Row],[Harga Satuan]]&lt;5000000,"Terjangkau",AND(DataPenjualan[[#This Row],[Harga Satuan]]&gt;=5000000,DataPenjualan[[#This Row],[Harga Satuan]]&lt;=15000000),"Menengah",DataPenjualan[[#This Row],[Harga Satuan]]&gt;15000000,"Premium")</f>
        <v>Premium</v>
      </c>
      <c r="M469">
        <v>15</v>
      </c>
      <c r="N469" t="s">
        <v>21</v>
      </c>
      <c r="O469" t="str" cm="1">
        <f t="array" ref="O469">_xlfn.IFS(LEFT(DataPenjualan[[#This Row],[Kode Status Pengiriman]],3)="DLV","Terkirim",LEFT(DataPenjualan[[#This Row],[Kode Status Pengiriman]],3)="SHP","Dikirim",LEFT(DataPenjualan[[#This Row],[Kode Status Pengiriman]],3)="RTN","Return",LEFT(DataPenjualan[[#This Row],[Kode Status Pengiriman]],3)="CNL","Dibatalkan")</f>
        <v>Dikirim</v>
      </c>
      <c r="P469" s="3">
        <f>DataPenjualan[[#This Row],[Jumlah Beli]]*DataPenjualan[[#This Row],[Harga Satuan]]</f>
        <v>28000000</v>
      </c>
      <c r="Q469" s="2">
        <f>(DataPenjualan[[#This Row],[Diskon Persen]]/100)*DataPenjualan[[#This Row],[Harga Satuan]]</f>
        <v>4200000</v>
      </c>
      <c r="R469" s="2">
        <f>DataPenjualan[[#This Row],[Pendapatan Kotor]]-DataPenjualan[[#This Row],[Nilai Diskon]]</f>
        <v>23800000</v>
      </c>
    </row>
    <row r="470" spans="1:18" x14ac:dyDescent="0.35">
      <c r="A470" t="s">
        <v>520</v>
      </c>
      <c r="B470" s="1">
        <v>45435.5</v>
      </c>
      <c r="C470" t="str">
        <f>TEXT(DataPenjualan[[#This Row],[Tanggal Transaksi]],"mmmm")</f>
        <v>May</v>
      </c>
      <c r="D470" s="1" t="str">
        <f>TEXT(DataPenjualan[[#This Row],[Tanggal Transaksi]],"m")</f>
        <v>5</v>
      </c>
      <c r="E470" t="s">
        <v>37</v>
      </c>
      <c r="F470" t="s">
        <v>24</v>
      </c>
      <c r="G470" t="s">
        <v>31</v>
      </c>
      <c r="H470" t="s">
        <v>9</v>
      </c>
      <c r="I470" t="s">
        <v>5</v>
      </c>
      <c r="J470">
        <v>1</v>
      </c>
      <c r="K470" s="2">
        <v>1800000</v>
      </c>
      <c r="L470" t="str" cm="1">
        <f t="array" ref="L470">_xlfn.IFS(DataPenjualan[[#This Row],[Harga Satuan]]&lt;5000000,"Terjangkau",AND(DataPenjualan[[#This Row],[Harga Satuan]]&gt;=5000000,DataPenjualan[[#This Row],[Harga Satuan]]&lt;=15000000),"Menengah",DataPenjualan[[#This Row],[Harga Satuan]]&gt;15000000,"Premium")</f>
        <v>Terjangkau</v>
      </c>
      <c r="M470">
        <v>5</v>
      </c>
      <c r="N470" t="s">
        <v>6</v>
      </c>
      <c r="O470" t="str" cm="1">
        <f t="array" ref="O470">_xlfn.IFS(LEFT(DataPenjualan[[#This Row],[Kode Status Pengiriman]],3)="DLV","Terkirim",LEFT(DataPenjualan[[#This Row],[Kode Status Pengiriman]],3)="SHP","Dikirim",LEFT(DataPenjualan[[#This Row],[Kode Status Pengiriman]],3)="RTN","Return",LEFT(DataPenjualan[[#This Row],[Kode Status Pengiriman]],3)="CNL","Dibatalkan")</f>
        <v>Terkirim</v>
      </c>
      <c r="P470" s="3">
        <f>DataPenjualan[[#This Row],[Jumlah Beli]]*DataPenjualan[[#This Row],[Harga Satuan]]</f>
        <v>1800000</v>
      </c>
      <c r="Q470" s="2">
        <f>(DataPenjualan[[#This Row],[Diskon Persen]]/100)*DataPenjualan[[#This Row],[Harga Satuan]]</f>
        <v>90000</v>
      </c>
      <c r="R470" s="2">
        <f>DataPenjualan[[#This Row],[Pendapatan Kotor]]-DataPenjualan[[#This Row],[Nilai Diskon]]</f>
        <v>1710000</v>
      </c>
    </row>
    <row r="471" spans="1:18" x14ac:dyDescent="0.35">
      <c r="A471" t="s">
        <v>521</v>
      </c>
      <c r="B471" s="1">
        <v>45436.8125</v>
      </c>
      <c r="C471" t="str">
        <f>TEXT(DataPenjualan[[#This Row],[Tanggal Transaksi]],"mmmm")</f>
        <v>May</v>
      </c>
      <c r="D471" s="1" t="str">
        <f>TEXT(DataPenjualan[[#This Row],[Tanggal Transaksi]],"m")</f>
        <v>5</v>
      </c>
      <c r="E471" t="s">
        <v>41</v>
      </c>
      <c r="F471" t="s">
        <v>3</v>
      </c>
      <c r="G471" t="s">
        <v>35</v>
      </c>
      <c r="H471" t="s">
        <v>20</v>
      </c>
      <c r="I471" t="s">
        <v>10</v>
      </c>
      <c r="J471">
        <v>1</v>
      </c>
      <c r="K471" s="2">
        <v>15000000</v>
      </c>
      <c r="L471" t="str" cm="1">
        <f t="array" ref="L471">_xlfn.IFS(DataPenjualan[[#This Row],[Harga Satuan]]&lt;5000000,"Terjangkau",AND(DataPenjualan[[#This Row],[Harga Satuan]]&gt;=5000000,DataPenjualan[[#This Row],[Harga Satuan]]&lt;=15000000),"Menengah",DataPenjualan[[#This Row],[Harga Satuan]]&gt;15000000,"Premium")</f>
        <v>Menengah</v>
      </c>
      <c r="M471">
        <v>10</v>
      </c>
      <c r="N471" t="s">
        <v>6</v>
      </c>
      <c r="O471" t="str" cm="1">
        <f t="array" ref="O471">_xlfn.IFS(LEFT(DataPenjualan[[#This Row],[Kode Status Pengiriman]],3)="DLV","Terkirim",LEFT(DataPenjualan[[#This Row],[Kode Status Pengiriman]],3)="SHP","Dikirim",LEFT(DataPenjualan[[#This Row],[Kode Status Pengiriman]],3)="RTN","Return",LEFT(DataPenjualan[[#This Row],[Kode Status Pengiriman]],3)="CNL","Dibatalkan")</f>
        <v>Terkirim</v>
      </c>
      <c r="P471" s="3">
        <f>DataPenjualan[[#This Row],[Jumlah Beli]]*DataPenjualan[[#This Row],[Harga Satuan]]</f>
        <v>15000000</v>
      </c>
      <c r="Q471" s="2">
        <f>(DataPenjualan[[#This Row],[Diskon Persen]]/100)*DataPenjualan[[#This Row],[Harga Satuan]]</f>
        <v>1500000</v>
      </c>
      <c r="R471" s="2">
        <f>DataPenjualan[[#This Row],[Pendapatan Kotor]]-DataPenjualan[[#This Row],[Nilai Diskon]]</f>
        <v>13500000</v>
      </c>
    </row>
    <row r="472" spans="1:18" x14ac:dyDescent="0.35">
      <c r="A472" t="s">
        <v>522</v>
      </c>
      <c r="B472" s="1">
        <v>45437.583333333336</v>
      </c>
      <c r="C472" t="str">
        <f>TEXT(DataPenjualan[[#This Row],[Tanggal Transaksi]],"mmmm")</f>
        <v>May</v>
      </c>
      <c r="D472" s="1" t="str">
        <f>TEXT(DataPenjualan[[#This Row],[Tanggal Transaksi]],"m")</f>
        <v>5</v>
      </c>
      <c r="E472" t="s">
        <v>45</v>
      </c>
      <c r="F472" t="s">
        <v>13</v>
      </c>
      <c r="G472" t="s">
        <v>38</v>
      </c>
      <c r="H472" t="s">
        <v>4</v>
      </c>
      <c r="I472" t="s">
        <v>15</v>
      </c>
      <c r="J472">
        <v>1</v>
      </c>
      <c r="K472" s="2">
        <v>4000000</v>
      </c>
      <c r="L472" t="str" cm="1">
        <f t="array" ref="L472">_xlfn.IFS(DataPenjualan[[#This Row],[Harga Satuan]]&lt;5000000,"Terjangkau",AND(DataPenjualan[[#This Row],[Harga Satuan]]&gt;=5000000,DataPenjualan[[#This Row],[Harga Satuan]]&lt;=15000000),"Menengah",DataPenjualan[[#This Row],[Harga Satuan]]&gt;15000000,"Premium")</f>
        <v>Terjangkau</v>
      </c>
      <c r="M472">
        <v>0</v>
      </c>
      <c r="N472" t="s">
        <v>6</v>
      </c>
      <c r="O472" t="str" cm="1">
        <f t="array" ref="O472">_xlfn.IFS(LEFT(DataPenjualan[[#This Row],[Kode Status Pengiriman]],3)="DLV","Terkirim",LEFT(DataPenjualan[[#This Row],[Kode Status Pengiriman]],3)="SHP","Dikirim",LEFT(DataPenjualan[[#This Row],[Kode Status Pengiriman]],3)="RTN","Return",LEFT(DataPenjualan[[#This Row],[Kode Status Pengiriman]],3)="CNL","Dibatalkan")</f>
        <v>Terkirim</v>
      </c>
      <c r="P472" s="3">
        <f>DataPenjualan[[#This Row],[Jumlah Beli]]*DataPenjualan[[#This Row],[Harga Satuan]]</f>
        <v>4000000</v>
      </c>
      <c r="Q472" s="2">
        <f>(DataPenjualan[[#This Row],[Diskon Persen]]/100)*DataPenjualan[[#This Row],[Harga Satuan]]</f>
        <v>0</v>
      </c>
      <c r="R472" s="2">
        <f>DataPenjualan[[#This Row],[Pendapatan Kotor]]-DataPenjualan[[#This Row],[Nilai Diskon]]</f>
        <v>4000000</v>
      </c>
    </row>
    <row r="473" spans="1:18" x14ac:dyDescent="0.35">
      <c r="A473" t="s">
        <v>523</v>
      </c>
      <c r="B473" s="1">
        <v>45438.708333333336</v>
      </c>
      <c r="C473" t="str">
        <f>TEXT(DataPenjualan[[#This Row],[Tanggal Transaksi]],"mmmm")</f>
        <v>May</v>
      </c>
      <c r="D473" s="1" t="str">
        <f>TEXT(DataPenjualan[[#This Row],[Tanggal Transaksi]],"m")</f>
        <v>5</v>
      </c>
      <c r="E473" t="s">
        <v>48</v>
      </c>
      <c r="F473" t="s">
        <v>18</v>
      </c>
      <c r="G473" t="s">
        <v>42</v>
      </c>
      <c r="H473" t="s">
        <v>43</v>
      </c>
      <c r="I473" t="s">
        <v>5</v>
      </c>
      <c r="J473">
        <v>1</v>
      </c>
      <c r="K473" s="2">
        <v>29500000</v>
      </c>
      <c r="L473" t="str" cm="1">
        <f t="array" ref="L473">_xlfn.IFS(DataPenjualan[[#This Row],[Harga Satuan]]&lt;5000000,"Terjangkau",AND(DataPenjualan[[#This Row],[Harga Satuan]]&gt;=5000000,DataPenjualan[[#This Row],[Harga Satuan]]&lt;=15000000),"Menengah",DataPenjualan[[#This Row],[Harga Satuan]]&gt;15000000,"Premium")</f>
        <v>Premium</v>
      </c>
      <c r="M473">
        <v>15</v>
      </c>
      <c r="N473" t="s">
        <v>39</v>
      </c>
      <c r="O473" t="str" cm="1">
        <f t="array" ref="O473">_xlfn.IFS(LEFT(DataPenjualan[[#This Row],[Kode Status Pengiriman]],3)="DLV","Terkirim",LEFT(DataPenjualan[[#This Row],[Kode Status Pengiriman]],3)="SHP","Dikirim",LEFT(DataPenjualan[[#This Row],[Kode Status Pengiriman]],3)="RTN","Return",LEFT(DataPenjualan[[#This Row],[Kode Status Pengiriman]],3)="CNL","Dibatalkan")</f>
        <v>Return</v>
      </c>
      <c r="P473" s="3">
        <f>DataPenjualan[[#This Row],[Jumlah Beli]]*DataPenjualan[[#This Row],[Harga Satuan]]</f>
        <v>29500000</v>
      </c>
      <c r="Q473" s="2">
        <f>(DataPenjualan[[#This Row],[Diskon Persen]]/100)*DataPenjualan[[#This Row],[Harga Satuan]]</f>
        <v>4425000</v>
      </c>
      <c r="R473" s="2">
        <f>DataPenjualan[[#This Row],[Pendapatan Kotor]]-DataPenjualan[[#This Row],[Nilai Diskon]]</f>
        <v>25075000</v>
      </c>
    </row>
    <row r="474" spans="1:18" x14ac:dyDescent="0.35">
      <c r="A474" t="s">
        <v>524</v>
      </c>
      <c r="B474" s="1">
        <v>45439.805555555555</v>
      </c>
      <c r="C474" t="str">
        <f>TEXT(DataPenjualan[[#This Row],[Tanggal Transaksi]],"mmmm")</f>
        <v>May</v>
      </c>
      <c r="D474" s="1" t="str">
        <f>TEXT(DataPenjualan[[#This Row],[Tanggal Transaksi]],"m")</f>
        <v>5</v>
      </c>
      <c r="E474" t="s">
        <v>51</v>
      </c>
      <c r="F474" t="s">
        <v>24</v>
      </c>
      <c r="G474" t="s">
        <v>46</v>
      </c>
      <c r="H474" t="s">
        <v>4</v>
      </c>
      <c r="I474" t="s">
        <v>10</v>
      </c>
      <c r="J474">
        <v>1</v>
      </c>
      <c r="K474" s="2">
        <v>500000</v>
      </c>
      <c r="L474" t="str" cm="1">
        <f t="array" ref="L474">_xlfn.IFS(DataPenjualan[[#This Row],[Harga Satuan]]&lt;5000000,"Terjangkau",AND(DataPenjualan[[#This Row],[Harga Satuan]]&gt;=5000000,DataPenjualan[[#This Row],[Harga Satuan]]&lt;=15000000),"Menengah",DataPenjualan[[#This Row],[Harga Satuan]]&gt;15000000,"Premium")</f>
        <v>Terjangkau</v>
      </c>
      <c r="M474">
        <v>5</v>
      </c>
      <c r="N474" t="s">
        <v>6</v>
      </c>
      <c r="O474" t="str" cm="1">
        <f t="array" ref="O474">_xlfn.IFS(LEFT(DataPenjualan[[#This Row],[Kode Status Pengiriman]],3)="DLV","Terkirim",LEFT(DataPenjualan[[#This Row],[Kode Status Pengiriman]],3)="SHP","Dikirim",LEFT(DataPenjualan[[#This Row],[Kode Status Pengiriman]],3)="RTN","Return",LEFT(DataPenjualan[[#This Row],[Kode Status Pengiriman]],3)="CNL","Dibatalkan")</f>
        <v>Terkirim</v>
      </c>
      <c r="P474" s="3">
        <f>DataPenjualan[[#This Row],[Jumlah Beli]]*DataPenjualan[[#This Row],[Harga Satuan]]</f>
        <v>500000</v>
      </c>
      <c r="Q474" s="2">
        <f>(DataPenjualan[[#This Row],[Diskon Persen]]/100)*DataPenjualan[[#This Row],[Harga Satuan]]</f>
        <v>25000</v>
      </c>
      <c r="R474" s="2">
        <f>DataPenjualan[[#This Row],[Pendapatan Kotor]]-DataPenjualan[[#This Row],[Nilai Diskon]]</f>
        <v>475000</v>
      </c>
    </row>
    <row r="475" spans="1:18" x14ac:dyDescent="0.35">
      <c r="A475" t="s">
        <v>525</v>
      </c>
      <c r="B475" s="1">
        <v>45440.90625</v>
      </c>
      <c r="C475" t="str">
        <f>TEXT(DataPenjualan[[#This Row],[Tanggal Transaksi]],"mmmm")</f>
        <v>May</v>
      </c>
      <c r="D475" s="1" t="str">
        <f>TEXT(DataPenjualan[[#This Row],[Tanggal Transaksi]],"m")</f>
        <v>5</v>
      </c>
      <c r="E475" t="s">
        <v>53</v>
      </c>
      <c r="F475" t="s">
        <v>34</v>
      </c>
      <c r="G475" t="s">
        <v>56</v>
      </c>
      <c r="H475" t="s">
        <v>57</v>
      </c>
      <c r="I475" t="s">
        <v>5</v>
      </c>
      <c r="J475">
        <v>1</v>
      </c>
      <c r="K475" s="2">
        <v>9500000</v>
      </c>
      <c r="L475" t="str" cm="1">
        <f t="array" ref="L475">_xlfn.IFS(DataPenjualan[[#This Row],[Harga Satuan]]&lt;5000000,"Terjangkau",AND(DataPenjualan[[#This Row],[Harga Satuan]]&gt;=5000000,DataPenjualan[[#This Row],[Harga Satuan]]&lt;=15000000),"Menengah",DataPenjualan[[#This Row],[Harga Satuan]]&gt;15000000,"Premium")</f>
        <v>Menengah</v>
      </c>
      <c r="M475">
        <v>10</v>
      </c>
      <c r="N475" t="s">
        <v>6</v>
      </c>
      <c r="O475" t="str" cm="1">
        <f t="array" ref="O475">_xlfn.IFS(LEFT(DataPenjualan[[#This Row],[Kode Status Pengiriman]],3)="DLV","Terkirim",LEFT(DataPenjualan[[#This Row],[Kode Status Pengiriman]],3)="SHP","Dikirim",LEFT(DataPenjualan[[#This Row],[Kode Status Pengiriman]],3)="RTN","Return",LEFT(DataPenjualan[[#This Row],[Kode Status Pengiriman]],3)="CNL","Dibatalkan")</f>
        <v>Terkirim</v>
      </c>
      <c r="P475" s="3">
        <f>DataPenjualan[[#This Row],[Jumlah Beli]]*DataPenjualan[[#This Row],[Harga Satuan]]</f>
        <v>9500000</v>
      </c>
      <c r="Q475" s="2">
        <f>(DataPenjualan[[#This Row],[Diskon Persen]]/100)*DataPenjualan[[#This Row],[Harga Satuan]]</f>
        <v>950000</v>
      </c>
      <c r="R475" s="2">
        <f>DataPenjualan[[#This Row],[Pendapatan Kotor]]-DataPenjualan[[#This Row],[Nilai Diskon]]</f>
        <v>8550000</v>
      </c>
    </row>
    <row r="476" spans="1:18" x14ac:dyDescent="0.35">
      <c r="A476" t="s">
        <v>526</v>
      </c>
      <c r="B476" s="1">
        <v>45441.645833333336</v>
      </c>
      <c r="C476" t="str">
        <f>TEXT(DataPenjualan[[#This Row],[Tanggal Transaksi]],"mmmm")</f>
        <v>May</v>
      </c>
      <c r="D476" s="1" t="str">
        <f>TEXT(DataPenjualan[[#This Row],[Tanggal Transaksi]],"m")</f>
        <v>5</v>
      </c>
      <c r="E476" t="s">
        <v>55</v>
      </c>
      <c r="F476" t="s">
        <v>3</v>
      </c>
      <c r="G476" t="s">
        <v>60</v>
      </c>
      <c r="H476" t="s">
        <v>20</v>
      </c>
      <c r="I476" t="s">
        <v>15</v>
      </c>
      <c r="J476">
        <v>1</v>
      </c>
      <c r="K476" s="2">
        <v>12000000</v>
      </c>
      <c r="L476" t="str" cm="1">
        <f t="array" ref="L476">_xlfn.IFS(DataPenjualan[[#This Row],[Harga Satuan]]&lt;5000000,"Terjangkau",AND(DataPenjualan[[#This Row],[Harga Satuan]]&gt;=5000000,DataPenjualan[[#This Row],[Harga Satuan]]&lt;=15000000),"Menengah",DataPenjualan[[#This Row],[Harga Satuan]]&gt;15000000,"Premium")</f>
        <v>Menengah</v>
      </c>
      <c r="M476">
        <v>0</v>
      </c>
      <c r="N476" t="s">
        <v>6</v>
      </c>
      <c r="O476" t="str" cm="1">
        <f t="array" ref="O476">_xlfn.IFS(LEFT(DataPenjualan[[#This Row],[Kode Status Pengiriman]],3)="DLV","Terkirim",LEFT(DataPenjualan[[#This Row],[Kode Status Pengiriman]],3)="SHP","Dikirim",LEFT(DataPenjualan[[#This Row],[Kode Status Pengiriman]],3)="RTN","Return",LEFT(DataPenjualan[[#This Row],[Kode Status Pengiriman]],3)="CNL","Dibatalkan")</f>
        <v>Terkirim</v>
      </c>
      <c r="P476" s="3">
        <f>DataPenjualan[[#This Row],[Jumlah Beli]]*DataPenjualan[[#This Row],[Harga Satuan]]</f>
        <v>12000000</v>
      </c>
      <c r="Q476" s="2">
        <f>(DataPenjualan[[#This Row],[Diskon Persen]]/100)*DataPenjualan[[#This Row],[Harga Satuan]]</f>
        <v>0</v>
      </c>
      <c r="R476" s="2">
        <f>DataPenjualan[[#This Row],[Pendapatan Kotor]]-DataPenjualan[[#This Row],[Nilai Diskon]]</f>
        <v>12000000</v>
      </c>
    </row>
    <row r="477" spans="1:18" x14ac:dyDescent="0.35">
      <c r="A477" t="s">
        <v>527</v>
      </c>
      <c r="B477" s="1">
        <v>45442.534722222219</v>
      </c>
      <c r="C477" t="str">
        <f>TEXT(DataPenjualan[[#This Row],[Tanggal Transaksi]],"mmmm")</f>
        <v>May</v>
      </c>
      <c r="D477" s="1" t="str">
        <f>TEXT(DataPenjualan[[#This Row],[Tanggal Transaksi]],"m")</f>
        <v>5</v>
      </c>
      <c r="E477" t="s">
        <v>59</v>
      </c>
      <c r="F477" t="s">
        <v>18</v>
      </c>
      <c r="G477" t="s">
        <v>66</v>
      </c>
      <c r="H477" t="s">
        <v>9</v>
      </c>
      <c r="I477" t="s">
        <v>10</v>
      </c>
      <c r="J477">
        <v>1</v>
      </c>
      <c r="K477" s="2">
        <v>35000000</v>
      </c>
      <c r="L477" t="str" cm="1">
        <f t="array" ref="L477">_xlfn.IFS(DataPenjualan[[#This Row],[Harga Satuan]]&lt;5000000,"Terjangkau",AND(DataPenjualan[[#This Row],[Harga Satuan]]&gt;=5000000,DataPenjualan[[#This Row],[Harga Satuan]]&lt;=15000000),"Menengah",DataPenjualan[[#This Row],[Harga Satuan]]&gt;15000000,"Premium")</f>
        <v>Premium</v>
      </c>
      <c r="M477">
        <v>15</v>
      </c>
      <c r="N477" t="s">
        <v>21</v>
      </c>
      <c r="O477" t="str" cm="1">
        <f t="array" ref="O477">_xlfn.IFS(LEFT(DataPenjualan[[#This Row],[Kode Status Pengiriman]],3)="DLV","Terkirim",LEFT(DataPenjualan[[#This Row],[Kode Status Pengiriman]],3)="SHP","Dikirim",LEFT(DataPenjualan[[#This Row],[Kode Status Pengiriman]],3)="RTN","Return",LEFT(DataPenjualan[[#This Row],[Kode Status Pengiriman]],3)="CNL","Dibatalkan")</f>
        <v>Dikirim</v>
      </c>
      <c r="P477" s="3">
        <f>DataPenjualan[[#This Row],[Jumlah Beli]]*DataPenjualan[[#This Row],[Harga Satuan]]</f>
        <v>35000000</v>
      </c>
      <c r="Q477" s="2">
        <f>(DataPenjualan[[#This Row],[Diskon Persen]]/100)*DataPenjualan[[#This Row],[Harga Satuan]]</f>
        <v>5250000</v>
      </c>
      <c r="R477" s="2">
        <f>DataPenjualan[[#This Row],[Pendapatan Kotor]]-DataPenjualan[[#This Row],[Nilai Diskon]]</f>
        <v>29750000</v>
      </c>
    </row>
    <row r="478" spans="1:18" x14ac:dyDescent="0.35">
      <c r="A478" t="s">
        <v>528</v>
      </c>
      <c r="B478" s="1">
        <v>45443.427083333336</v>
      </c>
      <c r="C478" t="str">
        <f>TEXT(DataPenjualan[[#This Row],[Tanggal Transaksi]],"mmmm")</f>
        <v>May</v>
      </c>
      <c r="D478" s="1" t="str">
        <f>TEXT(DataPenjualan[[#This Row],[Tanggal Transaksi]],"m")</f>
        <v>5</v>
      </c>
      <c r="E478" t="s">
        <v>62</v>
      </c>
      <c r="F478" t="s">
        <v>13</v>
      </c>
      <c r="G478" t="s">
        <v>63</v>
      </c>
      <c r="H478" t="s">
        <v>4</v>
      </c>
      <c r="I478" t="s">
        <v>5</v>
      </c>
      <c r="J478">
        <v>1</v>
      </c>
      <c r="K478" s="2">
        <v>6200000</v>
      </c>
      <c r="L478" t="str" cm="1">
        <f t="array" ref="L478">_xlfn.IFS(DataPenjualan[[#This Row],[Harga Satuan]]&lt;5000000,"Terjangkau",AND(DataPenjualan[[#This Row],[Harga Satuan]]&gt;=5000000,DataPenjualan[[#This Row],[Harga Satuan]]&lt;=15000000),"Menengah",DataPenjualan[[#This Row],[Harga Satuan]]&gt;15000000,"Premium")</f>
        <v>Menengah</v>
      </c>
      <c r="M478">
        <v>5</v>
      </c>
      <c r="N478" t="s">
        <v>6</v>
      </c>
      <c r="O478" t="str" cm="1">
        <f t="array" ref="O478">_xlfn.IFS(LEFT(DataPenjualan[[#This Row],[Kode Status Pengiriman]],3)="DLV","Terkirim",LEFT(DataPenjualan[[#This Row],[Kode Status Pengiriman]],3)="SHP","Dikirim",LEFT(DataPenjualan[[#This Row],[Kode Status Pengiriman]],3)="RTN","Return",LEFT(DataPenjualan[[#This Row],[Kode Status Pengiriman]],3)="CNL","Dibatalkan")</f>
        <v>Terkirim</v>
      </c>
      <c r="P478" s="3">
        <f>DataPenjualan[[#This Row],[Jumlah Beli]]*DataPenjualan[[#This Row],[Harga Satuan]]</f>
        <v>6200000</v>
      </c>
      <c r="Q478" s="2">
        <f>(DataPenjualan[[#This Row],[Diskon Persen]]/100)*DataPenjualan[[#This Row],[Harga Satuan]]</f>
        <v>310000</v>
      </c>
      <c r="R478" s="2">
        <f>DataPenjualan[[#This Row],[Pendapatan Kotor]]-DataPenjualan[[#This Row],[Nilai Diskon]]</f>
        <v>5890000</v>
      </c>
    </row>
    <row r="479" spans="1:18" x14ac:dyDescent="0.35">
      <c r="A479" t="s">
        <v>529</v>
      </c>
      <c r="B479" s="1">
        <v>45444.479166666664</v>
      </c>
      <c r="C479" t="str">
        <f>TEXT(DataPenjualan[[#This Row],[Tanggal Transaksi]],"mmmm")</f>
        <v>June</v>
      </c>
      <c r="D479" s="1" t="str">
        <f>TEXT(DataPenjualan[[#This Row],[Tanggal Transaksi]],"m")</f>
        <v>6</v>
      </c>
      <c r="E479" t="s">
        <v>65</v>
      </c>
      <c r="F479" t="s">
        <v>18</v>
      </c>
      <c r="G479" t="s">
        <v>69</v>
      </c>
      <c r="H479" t="s">
        <v>4</v>
      </c>
      <c r="I479" t="s">
        <v>10</v>
      </c>
      <c r="J479">
        <v>1</v>
      </c>
      <c r="K479" s="2">
        <v>26000000</v>
      </c>
      <c r="L479" t="str" cm="1">
        <f t="array" ref="L479">_xlfn.IFS(DataPenjualan[[#This Row],[Harga Satuan]]&lt;5000000,"Terjangkau",AND(DataPenjualan[[#This Row],[Harga Satuan]]&gt;=5000000,DataPenjualan[[#This Row],[Harga Satuan]]&lt;=15000000),"Menengah",DataPenjualan[[#This Row],[Harga Satuan]]&gt;15000000,"Premium")</f>
        <v>Premium</v>
      </c>
      <c r="M479">
        <v>10</v>
      </c>
      <c r="N479" t="s">
        <v>49</v>
      </c>
      <c r="O479" t="str" cm="1">
        <f t="array" ref="O479">_xlfn.IFS(LEFT(DataPenjualan[[#This Row],[Kode Status Pengiriman]],3)="DLV","Terkirim",LEFT(DataPenjualan[[#This Row],[Kode Status Pengiriman]],3)="SHP","Dikirim",LEFT(DataPenjualan[[#This Row],[Kode Status Pengiriman]],3)="RTN","Return",LEFT(DataPenjualan[[#This Row],[Kode Status Pengiriman]],3)="CNL","Dibatalkan")</f>
        <v>Dibatalkan</v>
      </c>
      <c r="P479" s="3">
        <f>DataPenjualan[[#This Row],[Jumlah Beli]]*DataPenjualan[[#This Row],[Harga Satuan]]</f>
        <v>26000000</v>
      </c>
      <c r="Q479" s="2">
        <f>(DataPenjualan[[#This Row],[Diskon Persen]]/100)*DataPenjualan[[#This Row],[Harga Satuan]]</f>
        <v>2600000</v>
      </c>
      <c r="R479" s="2">
        <f>DataPenjualan[[#This Row],[Pendapatan Kotor]]-DataPenjualan[[#This Row],[Nilai Diskon]]</f>
        <v>23400000</v>
      </c>
    </row>
    <row r="480" spans="1:18" x14ac:dyDescent="0.35">
      <c r="A480" t="s">
        <v>530</v>
      </c>
      <c r="B480" s="1">
        <v>45445.75</v>
      </c>
      <c r="C480" t="str">
        <f>TEXT(DataPenjualan[[#This Row],[Tanggal Transaksi]],"mmmm")</f>
        <v>June</v>
      </c>
      <c r="D480" s="1" t="str">
        <f>TEXT(DataPenjualan[[#This Row],[Tanggal Transaksi]],"m")</f>
        <v>6</v>
      </c>
      <c r="E480" t="s">
        <v>68</v>
      </c>
      <c r="F480" t="s">
        <v>24</v>
      </c>
      <c r="G480" t="s">
        <v>752</v>
      </c>
      <c r="H480" t="s">
        <v>9</v>
      </c>
      <c r="I480" t="s">
        <v>15</v>
      </c>
      <c r="J480">
        <v>1</v>
      </c>
      <c r="K480" s="2">
        <v>5000000</v>
      </c>
      <c r="L480" t="str" cm="1">
        <f t="array" ref="L480">_xlfn.IFS(DataPenjualan[[#This Row],[Harga Satuan]]&lt;5000000,"Terjangkau",AND(DataPenjualan[[#This Row],[Harga Satuan]]&gt;=5000000,DataPenjualan[[#This Row],[Harga Satuan]]&lt;=15000000),"Menengah",DataPenjualan[[#This Row],[Harga Satuan]]&gt;15000000,"Premium")</f>
        <v>Menengah</v>
      </c>
      <c r="M480">
        <v>0</v>
      </c>
      <c r="N480" t="s">
        <v>6</v>
      </c>
      <c r="O480" t="str" cm="1">
        <f t="array" ref="O480">_xlfn.IFS(LEFT(DataPenjualan[[#This Row],[Kode Status Pengiriman]],3)="DLV","Terkirim",LEFT(DataPenjualan[[#This Row],[Kode Status Pengiriman]],3)="SHP","Dikirim",LEFT(DataPenjualan[[#This Row],[Kode Status Pengiriman]],3)="RTN","Return",LEFT(DataPenjualan[[#This Row],[Kode Status Pengiriman]],3)="CNL","Dibatalkan")</f>
        <v>Terkirim</v>
      </c>
      <c r="P480" s="3">
        <f>DataPenjualan[[#This Row],[Jumlah Beli]]*DataPenjualan[[#This Row],[Harga Satuan]]</f>
        <v>5000000</v>
      </c>
      <c r="Q480" s="2">
        <f>(DataPenjualan[[#This Row],[Diskon Persen]]/100)*DataPenjualan[[#This Row],[Harga Satuan]]</f>
        <v>0</v>
      </c>
      <c r="R480" s="2">
        <f>DataPenjualan[[#This Row],[Pendapatan Kotor]]-DataPenjualan[[#This Row],[Nilai Diskon]]</f>
        <v>5000000</v>
      </c>
    </row>
    <row r="481" spans="1:18" x14ac:dyDescent="0.35">
      <c r="A481" t="s">
        <v>531</v>
      </c>
      <c r="B481" s="1">
        <v>45446.861111111109</v>
      </c>
      <c r="C481" t="str">
        <f>TEXT(DataPenjualan[[#This Row],[Tanggal Transaksi]],"mmmm")</f>
        <v>June</v>
      </c>
      <c r="D481" s="1" t="str">
        <f>TEXT(DataPenjualan[[#This Row],[Tanggal Transaksi]],"m")</f>
        <v>6</v>
      </c>
      <c r="E481" t="s">
        <v>71</v>
      </c>
      <c r="F481" t="s">
        <v>18</v>
      </c>
      <c r="G481" t="s">
        <v>28</v>
      </c>
      <c r="H481" t="s">
        <v>4</v>
      </c>
      <c r="I481" t="s">
        <v>5</v>
      </c>
      <c r="J481">
        <v>1</v>
      </c>
      <c r="K481" s="2">
        <v>42000000</v>
      </c>
      <c r="L481" t="str" cm="1">
        <f t="array" ref="L481">_xlfn.IFS(DataPenjualan[[#This Row],[Harga Satuan]]&lt;5000000,"Terjangkau",AND(DataPenjualan[[#This Row],[Harga Satuan]]&gt;=5000000,DataPenjualan[[#This Row],[Harga Satuan]]&lt;=15000000),"Menengah",DataPenjualan[[#This Row],[Harga Satuan]]&gt;15000000,"Premium")</f>
        <v>Premium</v>
      </c>
      <c r="M481">
        <v>15</v>
      </c>
      <c r="N481" t="s">
        <v>21</v>
      </c>
      <c r="O481" t="str" cm="1">
        <f t="array" ref="O481">_xlfn.IFS(LEFT(DataPenjualan[[#This Row],[Kode Status Pengiriman]],3)="DLV","Terkirim",LEFT(DataPenjualan[[#This Row],[Kode Status Pengiriman]],3)="SHP","Dikirim",LEFT(DataPenjualan[[#This Row],[Kode Status Pengiriman]],3)="RTN","Return",LEFT(DataPenjualan[[#This Row],[Kode Status Pengiriman]],3)="CNL","Dibatalkan")</f>
        <v>Dikirim</v>
      </c>
      <c r="P481" s="3">
        <f>DataPenjualan[[#This Row],[Jumlah Beli]]*DataPenjualan[[#This Row],[Harga Satuan]]</f>
        <v>42000000</v>
      </c>
      <c r="Q481" s="2">
        <f>(DataPenjualan[[#This Row],[Diskon Persen]]/100)*DataPenjualan[[#This Row],[Harga Satuan]]</f>
        <v>6300000</v>
      </c>
      <c r="R481" s="2">
        <f>DataPenjualan[[#This Row],[Pendapatan Kotor]]-DataPenjualan[[#This Row],[Nilai Diskon]]</f>
        <v>35700000</v>
      </c>
    </row>
    <row r="482" spans="1:18" x14ac:dyDescent="0.35">
      <c r="A482" t="s">
        <v>532</v>
      </c>
      <c r="B482" s="1">
        <v>45463.354166666664</v>
      </c>
      <c r="C482" t="str">
        <f>TEXT(DataPenjualan[[#This Row],[Tanggal Transaksi]],"mmmm")</f>
        <v>June</v>
      </c>
      <c r="D482" s="1" t="str">
        <f>TEXT(DataPenjualan[[#This Row],[Tanggal Transaksi]],"m")</f>
        <v>6</v>
      </c>
      <c r="E482" t="s">
        <v>2</v>
      </c>
      <c r="F482" t="s">
        <v>3</v>
      </c>
      <c r="G482" t="s">
        <v>14</v>
      </c>
      <c r="H482" t="s">
        <v>4</v>
      </c>
      <c r="I482" t="s">
        <v>5</v>
      </c>
      <c r="J482">
        <v>1</v>
      </c>
      <c r="K482" s="2">
        <v>21000000</v>
      </c>
      <c r="L482" t="str" cm="1">
        <f t="array" ref="L482">_xlfn.IFS(DataPenjualan[[#This Row],[Harga Satuan]]&lt;5000000,"Terjangkau",AND(DataPenjualan[[#This Row],[Harga Satuan]]&gt;=5000000,DataPenjualan[[#This Row],[Harga Satuan]]&lt;=15000000),"Menengah",DataPenjualan[[#This Row],[Harga Satuan]]&gt;15000000,"Premium")</f>
        <v>Premium</v>
      </c>
      <c r="M482">
        <v>5</v>
      </c>
      <c r="N482" t="s">
        <v>6</v>
      </c>
      <c r="O482" t="str" cm="1">
        <f t="array" ref="O482">_xlfn.IFS(LEFT(DataPenjualan[[#This Row],[Kode Status Pengiriman]],3)="DLV","Terkirim",LEFT(DataPenjualan[[#This Row],[Kode Status Pengiriman]],3)="SHP","Dikirim",LEFT(DataPenjualan[[#This Row],[Kode Status Pengiriman]],3)="RTN","Return",LEFT(DataPenjualan[[#This Row],[Kode Status Pengiriman]],3)="CNL","Dibatalkan")</f>
        <v>Terkirim</v>
      </c>
      <c r="P482" s="3">
        <f>DataPenjualan[[#This Row],[Jumlah Beli]]*DataPenjualan[[#This Row],[Harga Satuan]]</f>
        <v>21000000</v>
      </c>
      <c r="Q482" s="2">
        <f>(DataPenjualan[[#This Row],[Diskon Persen]]/100)*DataPenjualan[[#This Row],[Harga Satuan]]</f>
        <v>1050000</v>
      </c>
      <c r="R482" s="2">
        <f>DataPenjualan[[#This Row],[Pendapatan Kotor]]-DataPenjualan[[#This Row],[Nilai Diskon]]</f>
        <v>19950000</v>
      </c>
    </row>
    <row r="483" spans="1:18" x14ac:dyDescent="0.35">
      <c r="A483" t="s">
        <v>533</v>
      </c>
      <c r="B483" s="1">
        <v>45464.625</v>
      </c>
      <c r="C483" t="str">
        <f>TEXT(DataPenjualan[[#This Row],[Tanggal Transaksi]],"mmmm")</f>
        <v>June</v>
      </c>
      <c r="D483" s="1" t="str">
        <f>TEXT(DataPenjualan[[#This Row],[Tanggal Transaksi]],"m")</f>
        <v>6</v>
      </c>
      <c r="E483" t="s">
        <v>8</v>
      </c>
      <c r="F483" t="s">
        <v>3</v>
      </c>
      <c r="G483" t="s">
        <v>19</v>
      </c>
      <c r="H483" t="s">
        <v>20</v>
      </c>
      <c r="I483" t="s">
        <v>10</v>
      </c>
      <c r="J483">
        <v>1</v>
      </c>
      <c r="K483" s="2">
        <v>18500000</v>
      </c>
      <c r="L483" t="str" cm="1">
        <f t="array" ref="L483">_xlfn.IFS(DataPenjualan[[#This Row],[Harga Satuan]]&lt;5000000,"Terjangkau",AND(DataPenjualan[[#This Row],[Harga Satuan]]&gt;=5000000,DataPenjualan[[#This Row],[Harga Satuan]]&lt;=15000000),"Menengah",DataPenjualan[[#This Row],[Harga Satuan]]&gt;15000000,"Premium")</f>
        <v>Premium</v>
      </c>
      <c r="M483">
        <v>5</v>
      </c>
      <c r="N483" t="s">
        <v>6</v>
      </c>
      <c r="O483" t="str" cm="1">
        <f t="array" ref="O483">_xlfn.IFS(LEFT(DataPenjualan[[#This Row],[Kode Status Pengiriman]],3)="DLV","Terkirim",LEFT(DataPenjualan[[#This Row],[Kode Status Pengiriman]],3)="SHP","Dikirim",LEFT(DataPenjualan[[#This Row],[Kode Status Pengiriman]],3)="RTN","Return",LEFT(DataPenjualan[[#This Row],[Kode Status Pengiriman]],3)="CNL","Dibatalkan")</f>
        <v>Terkirim</v>
      </c>
      <c r="P483" s="3">
        <f>DataPenjualan[[#This Row],[Jumlah Beli]]*DataPenjualan[[#This Row],[Harga Satuan]]</f>
        <v>18500000</v>
      </c>
      <c r="Q483" s="2">
        <f>(DataPenjualan[[#This Row],[Diskon Persen]]/100)*DataPenjualan[[#This Row],[Harga Satuan]]</f>
        <v>925000</v>
      </c>
      <c r="R483" s="2">
        <f>DataPenjualan[[#This Row],[Pendapatan Kotor]]-DataPenjualan[[#This Row],[Nilai Diskon]]</f>
        <v>17575000</v>
      </c>
    </row>
    <row r="484" spans="1:18" x14ac:dyDescent="0.35">
      <c r="A484" t="s">
        <v>534</v>
      </c>
      <c r="B484" s="1">
        <v>45465.8125</v>
      </c>
      <c r="C484" t="str">
        <f>TEXT(DataPenjualan[[#This Row],[Tanggal Transaksi]],"mmmm")</f>
        <v>June</v>
      </c>
      <c r="D484" s="1" t="str">
        <f>TEXT(DataPenjualan[[#This Row],[Tanggal Transaksi]],"m")</f>
        <v>6</v>
      </c>
      <c r="E484" t="s">
        <v>12</v>
      </c>
      <c r="F484" t="s">
        <v>13</v>
      </c>
      <c r="G484" t="s">
        <v>753</v>
      </c>
      <c r="H484" t="s">
        <v>25</v>
      </c>
      <c r="I484" t="s">
        <v>15</v>
      </c>
      <c r="J484">
        <v>1</v>
      </c>
      <c r="K484" s="2">
        <v>5500000</v>
      </c>
      <c r="L484" t="str" cm="1">
        <f t="array" ref="L484">_xlfn.IFS(DataPenjualan[[#This Row],[Harga Satuan]]&lt;5000000,"Terjangkau",AND(DataPenjualan[[#This Row],[Harga Satuan]]&gt;=5000000,DataPenjualan[[#This Row],[Harga Satuan]]&lt;=15000000),"Menengah",DataPenjualan[[#This Row],[Harga Satuan]]&gt;15000000,"Premium")</f>
        <v>Menengah</v>
      </c>
      <c r="M484">
        <v>0</v>
      </c>
      <c r="N484" t="s">
        <v>6</v>
      </c>
      <c r="O484" t="str" cm="1">
        <f t="array" ref="O484">_xlfn.IFS(LEFT(DataPenjualan[[#This Row],[Kode Status Pengiriman]],3)="DLV","Terkirim",LEFT(DataPenjualan[[#This Row],[Kode Status Pengiriman]],3)="SHP","Dikirim",LEFT(DataPenjualan[[#This Row],[Kode Status Pengiriman]],3)="RTN","Return",LEFT(DataPenjualan[[#This Row],[Kode Status Pengiriman]],3)="CNL","Dibatalkan")</f>
        <v>Terkirim</v>
      </c>
      <c r="P484" s="3">
        <f>DataPenjualan[[#This Row],[Jumlah Beli]]*DataPenjualan[[#This Row],[Harga Satuan]]</f>
        <v>5500000</v>
      </c>
      <c r="Q484" s="2">
        <f>(DataPenjualan[[#This Row],[Diskon Persen]]/100)*DataPenjualan[[#This Row],[Harga Satuan]]</f>
        <v>0</v>
      </c>
      <c r="R484" s="2">
        <f>DataPenjualan[[#This Row],[Pendapatan Kotor]]-DataPenjualan[[#This Row],[Nilai Diskon]]</f>
        <v>5500000</v>
      </c>
    </row>
    <row r="485" spans="1:18" x14ac:dyDescent="0.35">
      <c r="A485" t="s">
        <v>535</v>
      </c>
      <c r="B485" s="1">
        <v>45466.416666666664</v>
      </c>
      <c r="C485" t="str">
        <f>TEXT(DataPenjualan[[#This Row],[Tanggal Transaksi]],"mmmm")</f>
        <v>June</v>
      </c>
      <c r="D485" s="1" t="str">
        <f>TEXT(DataPenjualan[[#This Row],[Tanggal Transaksi]],"m")</f>
        <v>6</v>
      </c>
      <c r="E485" t="s">
        <v>17</v>
      </c>
      <c r="F485" t="s">
        <v>18</v>
      </c>
      <c r="G485" t="s">
        <v>31</v>
      </c>
      <c r="H485" t="s">
        <v>9</v>
      </c>
      <c r="I485" t="s">
        <v>5</v>
      </c>
      <c r="J485">
        <v>1</v>
      </c>
      <c r="K485" s="2">
        <v>32000000</v>
      </c>
      <c r="L485" t="str" cm="1">
        <f t="array" ref="L485">_xlfn.IFS(DataPenjualan[[#This Row],[Harga Satuan]]&lt;5000000,"Terjangkau",AND(DataPenjualan[[#This Row],[Harga Satuan]]&gt;=5000000,DataPenjualan[[#This Row],[Harga Satuan]]&lt;=15000000),"Menengah",DataPenjualan[[#This Row],[Harga Satuan]]&gt;15000000,"Premium")</f>
        <v>Premium</v>
      </c>
      <c r="M485">
        <v>10</v>
      </c>
      <c r="N485" t="s">
        <v>21</v>
      </c>
      <c r="O485" t="str" cm="1">
        <f t="array" ref="O485">_xlfn.IFS(LEFT(DataPenjualan[[#This Row],[Kode Status Pengiriman]],3)="DLV","Terkirim",LEFT(DataPenjualan[[#This Row],[Kode Status Pengiriman]],3)="SHP","Dikirim",LEFT(DataPenjualan[[#This Row],[Kode Status Pengiriman]],3)="RTN","Return",LEFT(DataPenjualan[[#This Row],[Kode Status Pengiriman]],3)="CNL","Dibatalkan")</f>
        <v>Dikirim</v>
      </c>
      <c r="P485" s="3">
        <f>DataPenjualan[[#This Row],[Jumlah Beli]]*DataPenjualan[[#This Row],[Harga Satuan]]</f>
        <v>32000000</v>
      </c>
      <c r="Q485" s="2">
        <f>(DataPenjualan[[#This Row],[Diskon Persen]]/100)*DataPenjualan[[#This Row],[Harga Satuan]]</f>
        <v>3200000</v>
      </c>
      <c r="R485" s="2">
        <f>DataPenjualan[[#This Row],[Pendapatan Kotor]]-DataPenjualan[[#This Row],[Nilai Diskon]]</f>
        <v>28800000</v>
      </c>
    </row>
    <row r="486" spans="1:18" x14ac:dyDescent="0.35">
      <c r="A486" t="s">
        <v>536</v>
      </c>
      <c r="B486" s="1">
        <v>45467.520833333336</v>
      </c>
      <c r="C486" t="str">
        <f>TEXT(DataPenjualan[[#This Row],[Tanggal Transaksi]],"mmmm")</f>
        <v>June</v>
      </c>
      <c r="D486" s="1" t="str">
        <f>TEXT(DataPenjualan[[#This Row],[Tanggal Transaksi]],"m")</f>
        <v>6</v>
      </c>
      <c r="E486" t="s">
        <v>23</v>
      </c>
      <c r="F486" t="s">
        <v>24</v>
      </c>
      <c r="G486" t="s">
        <v>35</v>
      </c>
      <c r="H486" t="s">
        <v>20</v>
      </c>
      <c r="I486" t="s">
        <v>10</v>
      </c>
      <c r="J486">
        <v>1</v>
      </c>
      <c r="K486" s="2">
        <v>7500000</v>
      </c>
      <c r="L486" t="str" cm="1">
        <f t="array" ref="L486">_xlfn.IFS(DataPenjualan[[#This Row],[Harga Satuan]]&lt;5000000,"Terjangkau",AND(DataPenjualan[[#This Row],[Harga Satuan]]&gt;=5000000,DataPenjualan[[#This Row],[Harga Satuan]]&lt;=15000000),"Menengah",DataPenjualan[[#This Row],[Harga Satuan]]&gt;15000000,"Premium")</f>
        <v>Menengah</v>
      </c>
      <c r="M486">
        <v>5</v>
      </c>
      <c r="N486" t="s">
        <v>6</v>
      </c>
      <c r="O486" t="str" cm="1">
        <f t="array" ref="O486">_xlfn.IFS(LEFT(DataPenjualan[[#This Row],[Kode Status Pengiriman]],3)="DLV","Terkirim",LEFT(DataPenjualan[[#This Row],[Kode Status Pengiriman]],3)="SHP","Dikirim",LEFT(DataPenjualan[[#This Row],[Kode Status Pengiriman]],3)="RTN","Return",LEFT(DataPenjualan[[#This Row],[Kode Status Pengiriman]],3)="CNL","Dibatalkan")</f>
        <v>Terkirim</v>
      </c>
      <c r="P486" s="3">
        <f>DataPenjualan[[#This Row],[Jumlah Beli]]*DataPenjualan[[#This Row],[Harga Satuan]]</f>
        <v>7500000</v>
      </c>
      <c r="Q486" s="2">
        <f>(DataPenjualan[[#This Row],[Diskon Persen]]/100)*DataPenjualan[[#This Row],[Harga Satuan]]</f>
        <v>375000</v>
      </c>
      <c r="R486" s="2">
        <f>DataPenjualan[[#This Row],[Pendapatan Kotor]]-DataPenjualan[[#This Row],[Nilai Diskon]]</f>
        <v>7125000</v>
      </c>
    </row>
    <row r="487" spans="1:18" x14ac:dyDescent="0.35">
      <c r="A487" t="s">
        <v>537</v>
      </c>
      <c r="B487" s="1">
        <v>45468.708333333336</v>
      </c>
      <c r="C487" t="str">
        <f>TEXT(DataPenjualan[[#This Row],[Tanggal Transaksi]],"mmmm")</f>
        <v>June</v>
      </c>
      <c r="D487" s="1" t="str">
        <f>TEXT(DataPenjualan[[#This Row],[Tanggal Transaksi]],"m")</f>
        <v>6</v>
      </c>
      <c r="E487" t="s">
        <v>27</v>
      </c>
      <c r="F487" t="s">
        <v>18</v>
      </c>
      <c r="G487" t="s">
        <v>38</v>
      </c>
      <c r="H487" t="s">
        <v>4</v>
      </c>
      <c r="I487" t="s">
        <v>5</v>
      </c>
      <c r="J487">
        <v>1</v>
      </c>
      <c r="K487" s="2">
        <v>23000000</v>
      </c>
      <c r="L487" t="str" cm="1">
        <f t="array" ref="L487">_xlfn.IFS(DataPenjualan[[#This Row],[Harga Satuan]]&lt;5000000,"Terjangkau",AND(DataPenjualan[[#This Row],[Harga Satuan]]&gt;=5000000,DataPenjualan[[#This Row],[Harga Satuan]]&lt;=15000000),"Menengah",DataPenjualan[[#This Row],[Harga Satuan]]&gt;15000000,"Premium")</f>
        <v>Premium</v>
      </c>
      <c r="M487">
        <v>10</v>
      </c>
      <c r="N487" t="s">
        <v>6</v>
      </c>
      <c r="O487" t="str" cm="1">
        <f t="array" ref="O487">_xlfn.IFS(LEFT(DataPenjualan[[#This Row],[Kode Status Pengiriman]],3)="DLV","Terkirim",LEFT(DataPenjualan[[#This Row],[Kode Status Pengiriman]],3)="SHP","Dikirim",LEFT(DataPenjualan[[#This Row],[Kode Status Pengiriman]],3)="RTN","Return",LEFT(DataPenjualan[[#This Row],[Kode Status Pengiriman]],3)="CNL","Dibatalkan")</f>
        <v>Terkirim</v>
      </c>
      <c r="P487" s="3">
        <f>DataPenjualan[[#This Row],[Jumlah Beli]]*DataPenjualan[[#This Row],[Harga Satuan]]</f>
        <v>23000000</v>
      </c>
      <c r="Q487" s="2">
        <f>(DataPenjualan[[#This Row],[Diskon Persen]]/100)*DataPenjualan[[#This Row],[Harga Satuan]]</f>
        <v>2300000</v>
      </c>
      <c r="R487" s="2">
        <f>DataPenjualan[[#This Row],[Pendapatan Kotor]]-DataPenjualan[[#This Row],[Nilai Diskon]]</f>
        <v>20700000</v>
      </c>
    </row>
    <row r="488" spans="1:18" x14ac:dyDescent="0.35">
      <c r="A488" t="s">
        <v>538</v>
      </c>
      <c r="B488" s="1">
        <v>45469.895833333336</v>
      </c>
      <c r="C488" t="str">
        <f>TEXT(DataPenjualan[[#This Row],[Tanggal Transaksi]],"mmmm")</f>
        <v>June</v>
      </c>
      <c r="D488" s="1" t="str">
        <f>TEXT(DataPenjualan[[#This Row],[Tanggal Transaksi]],"m")</f>
        <v>6</v>
      </c>
      <c r="E488" t="s">
        <v>30</v>
      </c>
      <c r="F488" t="s">
        <v>13</v>
      </c>
      <c r="G488" t="s">
        <v>42</v>
      </c>
      <c r="H488" t="s">
        <v>43</v>
      </c>
      <c r="I488" t="s">
        <v>15</v>
      </c>
      <c r="J488">
        <v>1</v>
      </c>
      <c r="K488" s="2">
        <v>2500000</v>
      </c>
      <c r="L488" t="str" cm="1">
        <f t="array" ref="L488">_xlfn.IFS(DataPenjualan[[#This Row],[Harga Satuan]]&lt;5000000,"Terjangkau",AND(DataPenjualan[[#This Row],[Harga Satuan]]&gt;=5000000,DataPenjualan[[#This Row],[Harga Satuan]]&lt;=15000000),"Menengah",DataPenjualan[[#This Row],[Harga Satuan]]&gt;15000000,"Premium")</f>
        <v>Terjangkau</v>
      </c>
      <c r="M488">
        <v>0</v>
      </c>
      <c r="N488" t="s">
        <v>6</v>
      </c>
      <c r="O488" t="str" cm="1">
        <f t="array" ref="O488">_xlfn.IFS(LEFT(DataPenjualan[[#This Row],[Kode Status Pengiriman]],3)="DLV","Terkirim",LEFT(DataPenjualan[[#This Row],[Kode Status Pengiriman]],3)="SHP","Dikirim",LEFT(DataPenjualan[[#This Row],[Kode Status Pengiriman]],3)="RTN","Return",LEFT(DataPenjualan[[#This Row],[Kode Status Pengiriman]],3)="CNL","Dibatalkan")</f>
        <v>Terkirim</v>
      </c>
      <c r="P488" s="3">
        <f>DataPenjualan[[#This Row],[Jumlah Beli]]*DataPenjualan[[#This Row],[Harga Satuan]]</f>
        <v>2500000</v>
      </c>
      <c r="Q488" s="2">
        <f>(DataPenjualan[[#This Row],[Diskon Persen]]/100)*DataPenjualan[[#This Row],[Harga Satuan]]</f>
        <v>0</v>
      </c>
      <c r="R488" s="2">
        <f>DataPenjualan[[#This Row],[Pendapatan Kotor]]-DataPenjualan[[#This Row],[Nilai Diskon]]</f>
        <v>2500000</v>
      </c>
    </row>
    <row r="489" spans="1:18" x14ac:dyDescent="0.35">
      <c r="A489" t="s">
        <v>539</v>
      </c>
      <c r="B489" s="1">
        <v>45470.583333333336</v>
      </c>
      <c r="C489" t="str">
        <f>TEXT(DataPenjualan[[#This Row],[Tanggal Transaksi]],"mmmm")</f>
        <v>June</v>
      </c>
      <c r="D489" s="1" t="str">
        <f>TEXT(DataPenjualan[[#This Row],[Tanggal Transaksi]],"m")</f>
        <v>6</v>
      </c>
      <c r="E489" t="s">
        <v>33</v>
      </c>
      <c r="F489" t="s">
        <v>34</v>
      </c>
      <c r="G489" t="s">
        <v>46</v>
      </c>
      <c r="H489" t="s">
        <v>4</v>
      </c>
      <c r="I489" t="s">
        <v>10</v>
      </c>
      <c r="J489">
        <v>1</v>
      </c>
      <c r="K489" s="2">
        <v>28000000</v>
      </c>
      <c r="L489" t="str" cm="1">
        <f t="array" ref="L489">_xlfn.IFS(DataPenjualan[[#This Row],[Harga Satuan]]&lt;5000000,"Terjangkau",AND(DataPenjualan[[#This Row],[Harga Satuan]]&gt;=5000000,DataPenjualan[[#This Row],[Harga Satuan]]&lt;=15000000),"Menengah",DataPenjualan[[#This Row],[Harga Satuan]]&gt;15000000,"Premium")</f>
        <v>Premium</v>
      </c>
      <c r="M489">
        <v>10</v>
      </c>
      <c r="N489" t="s">
        <v>21</v>
      </c>
      <c r="O489" t="str" cm="1">
        <f t="array" ref="O489">_xlfn.IFS(LEFT(DataPenjualan[[#This Row],[Kode Status Pengiriman]],3)="DLV","Terkirim",LEFT(DataPenjualan[[#This Row],[Kode Status Pengiriman]],3)="SHP","Dikirim",LEFT(DataPenjualan[[#This Row],[Kode Status Pengiriman]],3)="RTN","Return",LEFT(DataPenjualan[[#This Row],[Kode Status Pengiriman]],3)="CNL","Dibatalkan")</f>
        <v>Dikirim</v>
      </c>
      <c r="P489" s="3">
        <f>DataPenjualan[[#This Row],[Jumlah Beli]]*DataPenjualan[[#This Row],[Harga Satuan]]</f>
        <v>28000000</v>
      </c>
      <c r="Q489" s="2">
        <f>(DataPenjualan[[#This Row],[Diskon Persen]]/100)*DataPenjualan[[#This Row],[Harga Satuan]]</f>
        <v>2800000</v>
      </c>
      <c r="R489" s="2">
        <f>DataPenjualan[[#This Row],[Pendapatan Kotor]]-DataPenjualan[[#This Row],[Nilai Diskon]]</f>
        <v>25200000</v>
      </c>
    </row>
    <row r="490" spans="1:18" x14ac:dyDescent="0.35">
      <c r="A490" t="s">
        <v>540</v>
      </c>
      <c r="B490" s="1">
        <v>45471.458333333336</v>
      </c>
      <c r="C490" t="str">
        <f>TEXT(DataPenjualan[[#This Row],[Tanggal Transaksi]],"mmmm")</f>
        <v>June</v>
      </c>
      <c r="D490" s="1" t="str">
        <f>TEXT(DataPenjualan[[#This Row],[Tanggal Transaksi]],"m")</f>
        <v>6</v>
      </c>
      <c r="E490" t="s">
        <v>37</v>
      </c>
      <c r="F490" t="s">
        <v>24</v>
      </c>
      <c r="G490" t="s">
        <v>56</v>
      </c>
      <c r="H490" t="s">
        <v>57</v>
      </c>
      <c r="I490" t="s">
        <v>5</v>
      </c>
      <c r="J490">
        <v>1</v>
      </c>
      <c r="K490" s="2">
        <v>1800000</v>
      </c>
      <c r="L490" t="str" cm="1">
        <f t="array" ref="L490">_xlfn.IFS(DataPenjualan[[#This Row],[Harga Satuan]]&lt;5000000,"Terjangkau",AND(DataPenjualan[[#This Row],[Harga Satuan]]&gt;=5000000,DataPenjualan[[#This Row],[Harga Satuan]]&lt;=15000000),"Menengah",DataPenjualan[[#This Row],[Harga Satuan]]&gt;15000000,"Premium")</f>
        <v>Terjangkau</v>
      </c>
      <c r="M490">
        <v>5</v>
      </c>
      <c r="N490" t="s">
        <v>6</v>
      </c>
      <c r="O490" t="str" cm="1">
        <f t="array" ref="O490">_xlfn.IFS(LEFT(DataPenjualan[[#This Row],[Kode Status Pengiriman]],3)="DLV","Terkirim",LEFT(DataPenjualan[[#This Row],[Kode Status Pengiriman]],3)="SHP","Dikirim",LEFT(DataPenjualan[[#This Row],[Kode Status Pengiriman]],3)="RTN","Return",LEFT(DataPenjualan[[#This Row],[Kode Status Pengiriman]],3)="CNL","Dibatalkan")</f>
        <v>Terkirim</v>
      </c>
      <c r="P490" s="3">
        <f>DataPenjualan[[#This Row],[Jumlah Beli]]*DataPenjualan[[#This Row],[Harga Satuan]]</f>
        <v>1800000</v>
      </c>
      <c r="Q490" s="2">
        <f>(DataPenjualan[[#This Row],[Diskon Persen]]/100)*DataPenjualan[[#This Row],[Harga Satuan]]</f>
        <v>90000</v>
      </c>
      <c r="R490" s="2">
        <f>DataPenjualan[[#This Row],[Pendapatan Kotor]]-DataPenjualan[[#This Row],[Nilai Diskon]]</f>
        <v>1710000</v>
      </c>
    </row>
    <row r="491" spans="1:18" x14ac:dyDescent="0.35">
      <c r="A491" t="s">
        <v>541</v>
      </c>
      <c r="B491" s="1">
        <v>45472.770833333336</v>
      </c>
      <c r="C491" t="str">
        <f>TEXT(DataPenjualan[[#This Row],[Tanggal Transaksi]],"mmmm")</f>
        <v>June</v>
      </c>
      <c r="D491" s="1" t="str">
        <f>TEXT(DataPenjualan[[#This Row],[Tanggal Transaksi]],"m")</f>
        <v>6</v>
      </c>
      <c r="E491" t="s">
        <v>41</v>
      </c>
      <c r="F491" t="s">
        <v>3</v>
      </c>
      <c r="G491" t="s">
        <v>60</v>
      </c>
      <c r="H491" t="s">
        <v>20</v>
      </c>
      <c r="I491" t="s">
        <v>10</v>
      </c>
      <c r="J491">
        <v>1</v>
      </c>
      <c r="K491" s="2">
        <v>15000000</v>
      </c>
      <c r="L491" t="str" cm="1">
        <f t="array" ref="L491">_xlfn.IFS(DataPenjualan[[#This Row],[Harga Satuan]]&lt;5000000,"Terjangkau",AND(DataPenjualan[[#This Row],[Harga Satuan]]&gt;=5000000,DataPenjualan[[#This Row],[Harga Satuan]]&lt;=15000000),"Menengah",DataPenjualan[[#This Row],[Harga Satuan]]&gt;15000000,"Premium")</f>
        <v>Menengah</v>
      </c>
      <c r="M491">
        <v>5</v>
      </c>
      <c r="N491" t="s">
        <v>39</v>
      </c>
      <c r="O491" t="str" cm="1">
        <f t="array" ref="O491">_xlfn.IFS(LEFT(DataPenjualan[[#This Row],[Kode Status Pengiriman]],3)="DLV","Terkirim",LEFT(DataPenjualan[[#This Row],[Kode Status Pengiriman]],3)="SHP","Dikirim",LEFT(DataPenjualan[[#This Row],[Kode Status Pengiriman]],3)="RTN","Return",LEFT(DataPenjualan[[#This Row],[Kode Status Pengiriman]],3)="CNL","Dibatalkan")</f>
        <v>Return</v>
      </c>
      <c r="P491" s="3">
        <f>DataPenjualan[[#This Row],[Jumlah Beli]]*DataPenjualan[[#This Row],[Harga Satuan]]</f>
        <v>15000000</v>
      </c>
      <c r="Q491" s="2">
        <f>(DataPenjualan[[#This Row],[Diskon Persen]]/100)*DataPenjualan[[#This Row],[Harga Satuan]]</f>
        <v>750000</v>
      </c>
      <c r="R491" s="2">
        <f>DataPenjualan[[#This Row],[Pendapatan Kotor]]-DataPenjualan[[#This Row],[Nilai Diskon]]</f>
        <v>14250000</v>
      </c>
    </row>
    <row r="492" spans="1:18" x14ac:dyDescent="0.35">
      <c r="A492" t="s">
        <v>542</v>
      </c>
      <c r="B492" s="1">
        <v>45473.541666666664</v>
      </c>
      <c r="C492" t="str">
        <f>TEXT(DataPenjualan[[#This Row],[Tanggal Transaksi]],"mmmm")</f>
        <v>June</v>
      </c>
      <c r="D492" s="1" t="str">
        <f>TEXT(DataPenjualan[[#This Row],[Tanggal Transaksi]],"m")</f>
        <v>6</v>
      </c>
      <c r="E492" t="s">
        <v>45</v>
      </c>
      <c r="F492" t="s">
        <v>13</v>
      </c>
      <c r="G492" t="s">
        <v>63</v>
      </c>
      <c r="H492" t="s">
        <v>4</v>
      </c>
      <c r="I492" t="s">
        <v>15</v>
      </c>
      <c r="J492">
        <v>2</v>
      </c>
      <c r="K492" s="2">
        <v>4000000</v>
      </c>
      <c r="L492" t="str" cm="1">
        <f t="array" ref="L492">_xlfn.IFS(DataPenjualan[[#This Row],[Harga Satuan]]&lt;5000000,"Terjangkau",AND(DataPenjualan[[#This Row],[Harga Satuan]]&gt;=5000000,DataPenjualan[[#This Row],[Harga Satuan]]&lt;=15000000),"Menengah",DataPenjualan[[#This Row],[Harga Satuan]]&gt;15000000,"Premium")</f>
        <v>Terjangkau</v>
      </c>
      <c r="M492">
        <v>0</v>
      </c>
      <c r="N492" t="s">
        <v>6</v>
      </c>
      <c r="O492" t="str" cm="1">
        <f t="array" ref="O492">_xlfn.IFS(LEFT(DataPenjualan[[#This Row],[Kode Status Pengiriman]],3)="DLV","Terkirim",LEFT(DataPenjualan[[#This Row],[Kode Status Pengiriman]],3)="SHP","Dikirim",LEFT(DataPenjualan[[#This Row],[Kode Status Pengiriman]],3)="RTN","Return",LEFT(DataPenjualan[[#This Row],[Kode Status Pengiriman]],3)="CNL","Dibatalkan")</f>
        <v>Terkirim</v>
      </c>
      <c r="P492" s="3">
        <f>DataPenjualan[[#This Row],[Jumlah Beli]]*DataPenjualan[[#This Row],[Harga Satuan]]</f>
        <v>8000000</v>
      </c>
      <c r="Q492" s="2">
        <f>(DataPenjualan[[#This Row],[Diskon Persen]]/100)*DataPenjualan[[#This Row],[Harga Satuan]]</f>
        <v>0</v>
      </c>
      <c r="R492" s="2">
        <f>DataPenjualan[[#This Row],[Pendapatan Kotor]]-DataPenjualan[[#This Row],[Nilai Diskon]]</f>
        <v>8000000</v>
      </c>
    </row>
    <row r="493" spans="1:18" x14ac:dyDescent="0.35">
      <c r="A493" t="s">
        <v>543</v>
      </c>
      <c r="B493" s="1">
        <v>45474.666666666664</v>
      </c>
      <c r="C493" t="str">
        <f>TEXT(DataPenjualan[[#This Row],[Tanggal Transaksi]],"mmmm")</f>
        <v>July</v>
      </c>
      <c r="D493" s="1" t="str">
        <f>TEXT(DataPenjualan[[#This Row],[Tanggal Transaksi]],"m")</f>
        <v>7</v>
      </c>
      <c r="E493" t="s">
        <v>48</v>
      </c>
      <c r="F493" t="s">
        <v>18</v>
      </c>
      <c r="G493" t="s">
        <v>66</v>
      </c>
      <c r="H493" t="s">
        <v>9</v>
      </c>
      <c r="I493" t="s">
        <v>5</v>
      </c>
      <c r="J493">
        <v>1</v>
      </c>
      <c r="K493" s="2">
        <v>29500000</v>
      </c>
      <c r="L493" t="str" cm="1">
        <f t="array" ref="L493">_xlfn.IFS(DataPenjualan[[#This Row],[Harga Satuan]]&lt;5000000,"Terjangkau",AND(DataPenjualan[[#This Row],[Harga Satuan]]&gt;=5000000,DataPenjualan[[#This Row],[Harga Satuan]]&lt;=15000000),"Menengah",DataPenjualan[[#This Row],[Harga Satuan]]&gt;15000000,"Premium")</f>
        <v>Premium</v>
      </c>
      <c r="M493">
        <v>10</v>
      </c>
      <c r="N493" t="s">
        <v>6</v>
      </c>
      <c r="O493" t="str" cm="1">
        <f t="array" ref="O493">_xlfn.IFS(LEFT(DataPenjualan[[#This Row],[Kode Status Pengiriman]],3)="DLV","Terkirim",LEFT(DataPenjualan[[#This Row],[Kode Status Pengiriman]],3)="SHP","Dikirim",LEFT(DataPenjualan[[#This Row],[Kode Status Pengiriman]],3)="RTN","Return",LEFT(DataPenjualan[[#This Row],[Kode Status Pengiriman]],3)="CNL","Dibatalkan")</f>
        <v>Terkirim</v>
      </c>
      <c r="P493" s="3">
        <f>DataPenjualan[[#This Row],[Jumlah Beli]]*DataPenjualan[[#This Row],[Harga Satuan]]</f>
        <v>29500000</v>
      </c>
      <c r="Q493" s="2">
        <f>(DataPenjualan[[#This Row],[Diskon Persen]]/100)*DataPenjualan[[#This Row],[Harga Satuan]]</f>
        <v>2950000</v>
      </c>
      <c r="R493" s="2">
        <f>DataPenjualan[[#This Row],[Pendapatan Kotor]]-DataPenjualan[[#This Row],[Nilai Diskon]]</f>
        <v>26550000</v>
      </c>
    </row>
    <row r="494" spans="1:18" x14ac:dyDescent="0.35">
      <c r="A494" t="s">
        <v>544</v>
      </c>
      <c r="B494" s="1">
        <v>45475.763888888891</v>
      </c>
      <c r="C494" t="str">
        <f>TEXT(DataPenjualan[[#This Row],[Tanggal Transaksi]],"mmmm")</f>
        <v>July</v>
      </c>
      <c r="D494" s="1" t="str">
        <f>TEXT(DataPenjualan[[#This Row],[Tanggal Transaksi]],"m")</f>
        <v>7</v>
      </c>
      <c r="E494" t="s">
        <v>51</v>
      </c>
      <c r="F494" t="s">
        <v>24</v>
      </c>
      <c r="G494" t="s">
        <v>69</v>
      </c>
      <c r="H494" t="s">
        <v>4</v>
      </c>
      <c r="I494" t="s">
        <v>10</v>
      </c>
      <c r="J494">
        <v>1</v>
      </c>
      <c r="K494" s="2">
        <v>500000</v>
      </c>
      <c r="L494" t="str" cm="1">
        <f t="array" ref="L494">_xlfn.IFS(DataPenjualan[[#This Row],[Harga Satuan]]&lt;5000000,"Terjangkau",AND(DataPenjualan[[#This Row],[Harga Satuan]]&gt;=5000000,DataPenjualan[[#This Row],[Harga Satuan]]&lt;=15000000),"Menengah",DataPenjualan[[#This Row],[Harga Satuan]]&gt;15000000,"Premium")</f>
        <v>Terjangkau</v>
      </c>
      <c r="M494">
        <v>5</v>
      </c>
      <c r="N494" t="s">
        <v>6</v>
      </c>
      <c r="O494" t="str" cm="1">
        <f t="array" ref="O494">_xlfn.IFS(LEFT(DataPenjualan[[#This Row],[Kode Status Pengiriman]],3)="DLV","Terkirim",LEFT(DataPenjualan[[#This Row],[Kode Status Pengiriman]],3)="SHP","Dikirim",LEFT(DataPenjualan[[#This Row],[Kode Status Pengiriman]],3)="RTN","Return",LEFT(DataPenjualan[[#This Row],[Kode Status Pengiriman]],3)="CNL","Dibatalkan")</f>
        <v>Terkirim</v>
      </c>
      <c r="P494" s="3">
        <f>DataPenjualan[[#This Row],[Jumlah Beli]]*DataPenjualan[[#This Row],[Harga Satuan]]</f>
        <v>500000</v>
      </c>
      <c r="Q494" s="2">
        <f>(DataPenjualan[[#This Row],[Diskon Persen]]/100)*DataPenjualan[[#This Row],[Harga Satuan]]</f>
        <v>25000</v>
      </c>
      <c r="R494" s="2">
        <f>DataPenjualan[[#This Row],[Pendapatan Kotor]]-DataPenjualan[[#This Row],[Nilai Diskon]]</f>
        <v>475000</v>
      </c>
    </row>
    <row r="495" spans="1:18" x14ac:dyDescent="0.35">
      <c r="A495" t="s">
        <v>545</v>
      </c>
      <c r="B495" s="1">
        <v>45476.864583333336</v>
      </c>
      <c r="C495" t="str">
        <f>TEXT(DataPenjualan[[#This Row],[Tanggal Transaksi]],"mmmm")</f>
        <v>July</v>
      </c>
      <c r="D495" s="1" t="str">
        <f>TEXT(DataPenjualan[[#This Row],[Tanggal Transaksi]],"m")</f>
        <v>7</v>
      </c>
      <c r="E495" t="s">
        <v>53</v>
      </c>
      <c r="F495" t="s">
        <v>34</v>
      </c>
      <c r="G495" t="s">
        <v>752</v>
      </c>
      <c r="H495" t="s">
        <v>9</v>
      </c>
      <c r="I495" t="s">
        <v>5</v>
      </c>
      <c r="J495">
        <v>1</v>
      </c>
      <c r="K495" s="2">
        <v>9500000</v>
      </c>
      <c r="L495" t="str" cm="1">
        <f t="array" ref="L495">_xlfn.IFS(DataPenjualan[[#This Row],[Harga Satuan]]&lt;5000000,"Terjangkau",AND(DataPenjualan[[#This Row],[Harga Satuan]]&gt;=5000000,DataPenjualan[[#This Row],[Harga Satuan]]&lt;=15000000),"Menengah",DataPenjualan[[#This Row],[Harga Satuan]]&gt;15000000,"Premium")</f>
        <v>Menengah</v>
      </c>
      <c r="M495">
        <v>5</v>
      </c>
      <c r="N495" t="s">
        <v>6</v>
      </c>
      <c r="O495" t="str" cm="1">
        <f t="array" ref="O495">_xlfn.IFS(LEFT(DataPenjualan[[#This Row],[Kode Status Pengiriman]],3)="DLV","Terkirim",LEFT(DataPenjualan[[#This Row],[Kode Status Pengiriman]],3)="SHP","Dikirim",LEFT(DataPenjualan[[#This Row],[Kode Status Pengiriman]],3)="RTN","Return",LEFT(DataPenjualan[[#This Row],[Kode Status Pengiriman]],3)="CNL","Dibatalkan")</f>
        <v>Terkirim</v>
      </c>
      <c r="P495" s="3">
        <f>DataPenjualan[[#This Row],[Jumlah Beli]]*DataPenjualan[[#This Row],[Harga Satuan]]</f>
        <v>9500000</v>
      </c>
      <c r="Q495" s="2">
        <f>(DataPenjualan[[#This Row],[Diskon Persen]]/100)*DataPenjualan[[#This Row],[Harga Satuan]]</f>
        <v>475000</v>
      </c>
      <c r="R495" s="2">
        <f>DataPenjualan[[#This Row],[Pendapatan Kotor]]-DataPenjualan[[#This Row],[Nilai Diskon]]</f>
        <v>9025000</v>
      </c>
    </row>
    <row r="496" spans="1:18" x14ac:dyDescent="0.35">
      <c r="A496" t="s">
        <v>546</v>
      </c>
      <c r="B496" s="1">
        <v>45477.604166666664</v>
      </c>
      <c r="C496" t="str">
        <f>TEXT(DataPenjualan[[#This Row],[Tanggal Transaksi]],"mmmm")</f>
        <v>July</v>
      </c>
      <c r="D496" s="1" t="str">
        <f>TEXT(DataPenjualan[[#This Row],[Tanggal Transaksi]],"m")</f>
        <v>7</v>
      </c>
      <c r="E496" t="s">
        <v>55</v>
      </c>
      <c r="F496" t="s">
        <v>3</v>
      </c>
      <c r="G496" t="s">
        <v>28</v>
      </c>
      <c r="H496" t="s">
        <v>4</v>
      </c>
      <c r="I496" t="s">
        <v>15</v>
      </c>
      <c r="J496">
        <v>1</v>
      </c>
      <c r="K496" s="2">
        <v>12000000</v>
      </c>
      <c r="L496" t="str" cm="1">
        <f t="array" ref="L496">_xlfn.IFS(DataPenjualan[[#This Row],[Harga Satuan]]&lt;5000000,"Terjangkau",AND(DataPenjualan[[#This Row],[Harga Satuan]]&gt;=5000000,DataPenjualan[[#This Row],[Harga Satuan]]&lt;=15000000),"Menengah",DataPenjualan[[#This Row],[Harga Satuan]]&gt;15000000,"Premium")</f>
        <v>Menengah</v>
      </c>
      <c r="M496">
        <v>0</v>
      </c>
      <c r="N496" t="s">
        <v>6</v>
      </c>
      <c r="O496" t="str" cm="1">
        <f t="array" ref="O496">_xlfn.IFS(LEFT(DataPenjualan[[#This Row],[Kode Status Pengiriman]],3)="DLV","Terkirim",LEFT(DataPenjualan[[#This Row],[Kode Status Pengiriman]],3)="SHP","Dikirim",LEFT(DataPenjualan[[#This Row],[Kode Status Pengiriman]],3)="RTN","Return",LEFT(DataPenjualan[[#This Row],[Kode Status Pengiriman]],3)="CNL","Dibatalkan")</f>
        <v>Terkirim</v>
      </c>
      <c r="P496" s="3">
        <f>DataPenjualan[[#This Row],[Jumlah Beli]]*DataPenjualan[[#This Row],[Harga Satuan]]</f>
        <v>12000000</v>
      </c>
      <c r="Q496" s="2">
        <f>(DataPenjualan[[#This Row],[Diskon Persen]]/100)*DataPenjualan[[#This Row],[Harga Satuan]]</f>
        <v>0</v>
      </c>
      <c r="R496" s="2">
        <f>DataPenjualan[[#This Row],[Pendapatan Kotor]]-DataPenjualan[[#This Row],[Nilai Diskon]]</f>
        <v>12000000</v>
      </c>
    </row>
    <row r="497" spans="1:18" x14ac:dyDescent="0.35">
      <c r="A497" t="s">
        <v>547</v>
      </c>
      <c r="B497" s="1">
        <v>45478.493055555555</v>
      </c>
      <c r="C497" t="str">
        <f>TEXT(DataPenjualan[[#This Row],[Tanggal Transaksi]],"mmmm")</f>
        <v>July</v>
      </c>
      <c r="D497" s="1" t="str">
        <f>TEXT(DataPenjualan[[#This Row],[Tanggal Transaksi]],"m")</f>
        <v>7</v>
      </c>
      <c r="E497" t="s">
        <v>59</v>
      </c>
      <c r="F497" t="s">
        <v>18</v>
      </c>
      <c r="G497" t="s">
        <v>14</v>
      </c>
      <c r="H497" t="s">
        <v>4</v>
      </c>
      <c r="I497" t="s">
        <v>10</v>
      </c>
      <c r="J497">
        <v>1</v>
      </c>
      <c r="K497" s="2">
        <v>35000000</v>
      </c>
      <c r="L497" t="str" cm="1">
        <f t="array" ref="L497">_xlfn.IFS(DataPenjualan[[#This Row],[Harga Satuan]]&lt;5000000,"Terjangkau",AND(DataPenjualan[[#This Row],[Harga Satuan]]&gt;=5000000,DataPenjualan[[#This Row],[Harga Satuan]]&lt;=15000000),"Menengah",DataPenjualan[[#This Row],[Harga Satuan]]&gt;15000000,"Premium")</f>
        <v>Premium</v>
      </c>
      <c r="M497">
        <v>10</v>
      </c>
      <c r="N497" t="s">
        <v>21</v>
      </c>
      <c r="O497" t="str" cm="1">
        <f t="array" ref="O497">_xlfn.IFS(LEFT(DataPenjualan[[#This Row],[Kode Status Pengiriman]],3)="DLV","Terkirim",LEFT(DataPenjualan[[#This Row],[Kode Status Pengiriman]],3)="SHP","Dikirim",LEFT(DataPenjualan[[#This Row],[Kode Status Pengiriman]],3)="RTN","Return",LEFT(DataPenjualan[[#This Row],[Kode Status Pengiriman]],3)="CNL","Dibatalkan")</f>
        <v>Dikirim</v>
      </c>
      <c r="P497" s="3">
        <f>DataPenjualan[[#This Row],[Jumlah Beli]]*DataPenjualan[[#This Row],[Harga Satuan]]</f>
        <v>35000000</v>
      </c>
      <c r="Q497" s="2">
        <f>(DataPenjualan[[#This Row],[Diskon Persen]]/100)*DataPenjualan[[#This Row],[Harga Satuan]]</f>
        <v>3500000</v>
      </c>
      <c r="R497" s="2">
        <f>DataPenjualan[[#This Row],[Pendapatan Kotor]]-DataPenjualan[[#This Row],[Nilai Diskon]]</f>
        <v>31500000</v>
      </c>
    </row>
    <row r="498" spans="1:18" x14ac:dyDescent="0.35">
      <c r="A498" t="s">
        <v>548</v>
      </c>
      <c r="B498" s="1">
        <v>45479.385416666664</v>
      </c>
      <c r="C498" t="str">
        <f>TEXT(DataPenjualan[[#This Row],[Tanggal Transaksi]],"mmmm")</f>
        <v>July</v>
      </c>
      <c r="D498" s="1" t="str">
        <f>TEXT(DataPenjualan[[#This Row],[Tanggal Transaksi]],"m")</f>
        <v>7</v>
      </c>
      <c r="E498" t="s">
        <v>62</v>
      </c>
      <c r="F498" t="s">
        <v>13</v>
      </c>
      <c r="G498" t="s">
        <v>19</v>
      </c>
      <c r="H498" t="s">
        <v>20</v>
      </c>
      <c r="I498" t="s">
        <v>5</v>
      </c>
      <c r="J498">
        <v>1</v>
      </c>
      <c r="K498" s="2">
        <v>6200000</v>
      </c>
      <c r="L498" t="str" cm="1">
        <f t="array" ref="L498">_xlfn.IFS(DataPenjualan[[#This Row],[Harga Satuan]]&lt;5000000,"Terjangkau",AND(DataPenjualan[[#This Row],[Harga Satuan]]&gt;=5000000,DataPenjualan[[#This Row],[Harga Satuan]]&lt;=15000000),"Menengah",DataPenjualan[[#This Row],[Harga Satuan]]&gt;15000000,"Premium")</f>
        <v>Menengah</v>
      </c>
      <c r="M498">
        <v>5</v>
      </c>
      <c r="N498" t="s">
        <v>6</v>
      </c>
      <c r="O498" t="str" cm="1">
        <f t="array" ref="O498">_xlfn.IFS(LEFT(DataPenjualan[[#This Row],[Kode Status Pengiriman]],3)="DLV","Terkirim",LEFT(DataPenjualan[[#This Row],[Kode Status Pengiriman]],3)="SHP","Dikirim",LEFT(DataPenjualan[[#This Row],[Kode Status Pengiriman]],3)="RTN","Return",LEFT(DataPenjualan[[#This Row],[Kode Status Pengiriman]],3)="CNL","Dibatalkan")</f>
        <v>Terkirim</v>
      </c>
      <c r="P498" s="3">
        <f>DataPenjualan[[#This Row],[Jumlah Beli]]*DataPenjualan[[#This Row],[Harga Satuan]]</f>
        <v>6200000</v>
      </c>
      <c r="Q498" s="2">
        <f>(DataPenjualan[[#This Row],[Diskon Persen]]/100)*DataPenjualan[[#This Row],[Harga Satuan]]</f>
        <v>310000</v>
      </c>
      <c r="R498" s="2">
        <f>DataPenjualan[[#This Row],[Pendapatan Kotor]]-DataPenjualan[[#This Row],[Nilai Diskon]]</f>
        <v>5890000</v>
      </c>
    </row>
    <row r="499" spans="1:18" x14ac:dyDescent="0.35">
      <c r="A499" t="s">
        <v>549</v>
      </c>
      <c r="B499" s="1">
        <v>45480.4375</v>
      </c>
      <c r="C499" t="str">
        <f>TEXT(DataPenjualan[[#This Row],[Tanggal Transaksi]],"mmmm")</f>
        <v>July</v>
      </c>
      <c r="D499" s="1" t="str">
        <f>TEXT(DataPenjualan[[#This Row],[Tanggal Transaksi]],"m")</f>
        <v>7</v>
      </c>
      <c r="E499" t="s">
        <v>65</v>
      </c>
      <c r="F499" t="s">
        <v>18</v>
      </c>
      <c r="G499" t="s">
        <v>753</v>
      </c>
      <c r="H499" t="s">
        <v>25</v>
      </c>
      <c r="I499" t="s">
        <v>10</v>
      </c>
      <c r="J499">
        <v>1</v>
      </c>
      <c r="K499" s="2">
        <v>26000000</v>
      </c>
      <c r="L499" t="str" cm="1">
        <f t="array" ref="L499">_xlfn.IFS(DataPenjualan[[#This Row],[Harga Satuan]]&lt;5000000,"Terjangkau",AND(DataPenjualan[[#This Row],[Harga Satuan]]&gt;=5000000,DataPenjualan[[#This Row],[Harga Satuan]]&lt;=15000000),"Menengah",DataPenjualan[[#This Row],[Harga Satuan]]&gt;15000000,"Premium")</f>
        <v>Premium</v>
      </c>
      <c r="M499">
        <v>5</v>
      </c>
      <c r="N499" t="s">
        <v>49</v>
      </c>
      <c r="O499" t="str" cm="1">
        <f t="array" ref="O499">_xlfn.IFS(LEFT(DataPenjualan[[#This Row],[Kode Status Pengiriman]],3)="DLV","Terkirim",LEFT(DataPenjualan[[#This Row],[Kode Status Pengiriman]],3)="SHP","Dikirim",LEFT(DataPenjualan[[#This Row],[Kode Status Pengiriman]],3)="RTN","Return",LEFT(DataPenjualan[[#This Row],[Kode Status Pengiriman]],3)="CNL","Dibatalkan")</f>
        <v>Dibatalkan</v>
      </c>
      <c r="P499" s="3">
        <f>DataPenjualan[[#This Row],[Jumlah Beli]]*DataPenjualan[[#This Row],[Harga Satuan]]</f>
        <v>26000000</v>
      </c>
      <c r="Q499" s="2">
        <f>(DataPenjualan[[#This Row],[Diskon Persen]]/100)*DataPenjualan[[#This Row],[Harga Satuan]]</f>
        <v>1300000</v>
      </c>
      <c r="R499" s="2">
        <f>DataPenjualan[[#This Row],[Pendapatan Kotor]]-DataPenjualan[[#This Row],[Nilai Diskon]]</f>
        <v>24700000</v>
      </c>
    </row>
    <row r="500" spans="1:18" x14ac:dyDescent="0.35">
      <c r="A500" t="s">
        <v>550</v>
      </c>
      <c r="B500" s="1">
        <v>45481.708333333336</v>
      </c>
      <c r="C500" t="str">
        <f>TEXT(DataPenjualan[[#This Row],[Tanggal Transaksi]],"mmmm")</f>
        <v>July</v>
      </c>
      <c r="D500" s="1" t="str">
        <f>TEXT(DataPenjualan[[#This Row],[Tanggal Transaksi]],"m")</f>
        <v>7</v>
      </c>
      <c r="E500" t="s">
        <v>68</v>
      </c>
      <c r="F500" t="s">
        <v>24</v>
      </c>
      <c r="G500" t="s">
        <v>31</v>
      </c>
      <c r="H500" t="s">
        <v>9</v>
      </c>
      <c r="I500" t="s">
        <v>15</v>
      </c>
      <c r="J500">
        <v>1</v>
      </c>
      <c r="K500" s="2">
        <v>5000000</v>
      </c>
      <c r="L500" t="str" cm="1">
        <f t="array" ref="L500">_xlfn.IFS(DataPenjualan[[#This Row],[Harga Satuan]]&lt;5000000,"Terjangkau",AND(DataPenjualan[[#This Row],[Harga Satuan]]&gt;=5000000,DataPenjualan[[#This Row],[Harga Satuan]]&lt;=15000000),"Menengah",DataPenjualan[[#This Row],[Harga Satuan]]&gt;15000000,"Premium")</f>
        <v>Menengah</v>
      </c>
      <c r="M500">
        <v>0</v>
      </c>
      <c r="N500" t="s">
        <v>6</v>
      </c>
      <c r="O500" t="str" cm="1">
        <f t="array" ref="O500">_xlfn.IFS(LEFT(DataPenjualan[[#This Row],[Kode Status Pengiriman]],3)="DLV","Terkirim",LEFT(DataPenjualan[[#This Row],[Kode Status Pengiriman]],3)="SHP","Dikirim",LEFT(DataPenjualan[[#This Row],[Kode Status Pengiriman]],3)="RTN","Return",LEFT(DataPenjualan[[#This Row],[Kode Status Pengiriman]],3)="CNL","Dibatalkan")</f>
        <v>Terkirim</v>
      </c>
      <c r="P500" s="3">
        <f>DataPenjualan[[#This Row],[Jumlah Beli]]*DataPenjualan[[#This Row],[Harga Satuan]]</f>
        <v>5000000</v>
      </c>
      <c r="Q500" s="2">
        <f>(DataPenjualan[[#This Row],[Diskon Persen]]/100)*DataPenjualan[[#This Row],[Harga Satuan]]</f>
        <v>0</v>
      </c>
      <c r="R500" s="2">
        <f>DataPenjualan[[#This Row],[Pendapatan Kotor]]-DataPenjualan[[#This Row],[Nilai Diskon]]</f>
        <v>5000000</v>
      </c>
    </row>
    <row r="501" spans="1:18" x14ac:dyDescent="0.35">
      <c r="A501" t="s">
        <v>551</v>
      </c>
      <c r="B501" s="1">
        <v>45482.819444444445</v>
      </c>
      <c r="C501" t="str">
        <f>TEXT(DataPenjualan[[#This Row],[Tanggal Transaksi]],"mmmm")</f>
        <v>July</v>
      </c>
      <c r="D501" s="1" t="str">
        <f>TEXT(DataPenjualan[[#This Row],[Tanggal Transaksi]],"m")</f>
        <v>7</v>
      </c>
      <c r="E501" t="s">
        <v>71</v>
      </c>
      <c r="F501" t="s">
        <v>18</v>
      </c>
      <c r="G501" t="s">
        <v>28</v>
      </c>
      <c r="H501" t="s">
        <v>4</v>
      </c>
      <c r="I501" t="s">
        <v>5</v>
      </c>
      <c r="J501">
        <v>1</v>
      </c>
      <c r="K501" s="2">
        <v>42000000</v>
      </c>
      <c r="L501" t="str" cm="1">
        <f t="array" ref="L501">_xlfn.IFS(DataPenjualan[[#This Row],[Harga Satuan]]&lt;5000000,"Terjangkau",AND(DataPenjualan[[#This Row],[Harga Satuan]]&gt;=5000000,DataPenjualan[[#This Row],[Harga Satuan]]&lt;=15000000),"Menengah",DataPenjualan[[#This Row],[Harga Satuan]]&gt;15000000,"Premium")</f>
        <v>Premium</v>
      </c>
      <c r="M501">
        <v>10</v>
      </c>
      <c r="N501" t="s">
        <v>21</v>
      </c>
      <c r="O501" t="str" cm="1">
        <f t="array" ref="O501">_xlfn.IFS(LEFT(DataPenjualan[[#This Row],[Kode Status Pengiriman]],3)="DLV","Terkirim",LEFT(DataPenjualan[[#This Row],[Kode Status Pengiriman]],3)="SHP","Dikirim",LEFT(DataPenjualan[[#This Row],[Kode Status Pengiriman]],3)="RTN","Return",LEFT(DataPenjualan[[#This Row],[Kode Status Pengiriman]],3)="CNL","Dibatalkan")</f>
        <v>Dikirim</v>
      </c>
      <c r="P501" s="3">
        <f>DataPenjualan[[#This Row],[Jumlah Beli]]*DataPenjualan[[#This Row],[Harga Satuan]]</f>
        <v>42000000</v>
      </c>
      <c r="Q501" s="2">
        <f>(DataPenjualan[[#This Row],[Diskon Persen]]/100)*DataPenjualan[[#This Row],[Harga Satuan]]</f>
        <v>4200000</v>
      </c>
      <c r="R501" s="2">
        <f>DataPenjualan[[#This Row],[Pendapatan Kotor]]-DataPenjualan[[#This Row],[Nilai Diskon]]</f>
        <v>37800000</v>
      </c>
    </row>
    <row r="502" spans="1:18" x14ac:dyDescent="0.35">
      <c r="A502" t="s">
        <v>552</v>
      </c>
      <c r="B502" s="1">
        <v>45519.375</v>
      </c>
      <c r="C502" t="str">
        <f>TEXT(DataPenjualan[[#This Row],[Tanggal Transaksi]],"mmmm")</f>
        <v>August</v>
      </c>
      <c r="D502" s="1" t="str">
        <f>TEXT(DataPenjualan[[#This Row],[Tanggal Transaksi]],"m")</f>
        <v>8</v>
      </c>
      <c r="E502" t="s">
        <v>2</v>
      </c>
      <c r="F502" t="s">
        <v>3</v>
      </c>
      <c r="G502" t="s">
        <v>35</v>
      </c>
      <c r="H502" t="s">
        <v>20</v>
      </c>
      <c r="I502" t="s">
        <v>5</v>
      </c>
      <c r="J502">
        <v>1</v>
      </c>
      <c r="K502" s="2">
        <v>21000000</v>
      </c>
      <c r="L502" t="str" cm="1">
        <f t="array" ref="L502">_xlfn.IFS(DataPenjualan[[#This Row],[Harga Satuan]]&lt;5000000,"Terjangkau",AND(DataPenjualan[[#This Row],[Harga Satuan]]&gt;=5000000,DataPenjualan[[#This Row],[Harga Satuan]]&lt;=15000000),"Menengah",DataPenjualan[[#This Row],[Harga Satuan]]&gt;15000000,"Premium")</f>
        <v>Premium</v>
      </c>
      <c r="M502">
        <v>15</v>
      </c>
      <c r="N502" t="s">
        <v>6</v>
      </c>
      <c r="O502" t="str" cm="1">
        <f t="array" ref="O502">_xlfn.IFS(LEFT(DataPenjualan[[#This Row],[Kode Status Pengiriman]],3)="DLV","Terkirim",LEFT(DataPenjualan[[#This Row],[Kode Status Pengiriman]],3)="SHP","Dikirim",LEFT(DataPenjualan[[#This Row],[Kode Status Pengiriman]],3)="RTN","Return",LEFT(DataPenjualan[[#This Row],[Kode Status Pengiriman]],3)="CNL","Dibatalkan")</f>
        <v>Terkirim</v>
      </c>
      <c r="P502" s="3">
        <f>DataPenjualan[[#This Row],[Jumlah Beli]]*DataPenjualan[[#This Row],[Harga Satuan]]</f>
        <v>21000000</v>
      </c>
      <c r="Q502" s="2">
        <f>(DataPenjualan[[#This Row],[Diskon Persen]]/100)*DataPenjualan[[#This Row],[Harga Satuan]]</f>
        <v>3150000</v>
      </c>
      <c r="R502" s="2">
        <f>DataPenjualan[[#This Row],[Pendapatan Kotor]]-DataPenjualan[[#This Row],[Nilai Diskon]]</f>
        <v>17850000</v>
      </c>
    </row>
    <row r="503" spans="1:18" x14ac:dyDescent="0.35">
      <c r="A503" t="s">
        <v>553</v>
      </c>
      <c r="B503" s="1">
        <v>45520.666666666664</v>
      </c>
      <c r="C503" t="str">
        <f>TEXT(DataPenjualan[[#This Row],[Tanggal Transaksi]],"mmmm")</f>
        <v>August</v>
      </c>
      <c r="D503" s="1" t="str">
        <f>TEXT(DataPenjualan[[#This Row],[Tanggal Transaksi]],"m")</f>
        <v>8</v>
      </c>
      <c r="E503" t="s">
        <v>8</v>
      </c>
      <c r="F503" t="s">
        <v>3</v>
      </c>
      <c r="G503" t="s">
        <v>38</v>
      </c>
      <c r="H503" t="s">
        <v>4</v>
      </c>
      <c r="I503" t="s">
        <v>10</v>
      </c>
      <c r="J503">
        <v>1</v>
      </c>
      <c r="K503" s="2">
        <v>18500000</v>
      </c>
      <c r="L503" t="str" cm="1">
        <f t="array" ref="L503">_xlfn.IFS(DataPenjualan[[#This Row],[Harga Satuan]]&lt;5000000,"Terjangkau",AND(DataPenjualan[[#This Row],[Harga Satuan]]&gt;=5000000,DataPenjualan[[#This Row],[Harga Satuan]]&lt;=15000000),"Menengah",DataPenjualan[[#This Row],[Harga Satuan]]&gt;15000000,"Premium")</f>
        <v>Premium</v>
      </c>
      <c r="M503">
        <v>15</v>
      </c>
      <c r="N503" t="s">
        <v>6</v>
      </c>
      <c r="O503" t="str" cm="1">
        <f t="array" ref="O503">_xlfn.IFS(LEFT(DataPenjualan[[#This Row],[Kode Status Pengiriman]],3)="DLV","Terkirim",LEFT(DataPenjualan[[#This Row],[Kode Status Pengiriman]],3)="SHP","Dikirim",LEFT(DataPenjualan[[#This Row],[Kode Status Pengiriman]],3)="RTN","Return",LEFT(DataPenjualan[[#This Row],[Kode Status Pengiriman]],3)="CNL","Dibatalkan")</f>
        <v>Terkirim</v>
      </c>
      <c r="P503" s="3">
        <f>DataPenjualan[[#This Row],[Jumlah Beli]]*DataPenjualan[[#This Row],[Harga Satuan]]</f>
        <v>18500000</v>
      </c>
      <c r="Q503" s="2">
        <f>(DataPenjualan[[#This Row],[Diskon Persen]]/100)*DataPenjualan[[#This Row],[Harga Satuan]]</f>
        <v>2775000</v>
      </c>
      <c r="R503" s="2">
        <f>DataPenjualan[[#This Row],[Pendapatan Kotor]]-DataPenjualan[[#This Row],[Nilai Diskon]]</f>
        <v>15725000</v>
      </c>
    </row>
    <row r="504" spans="1:18" x14ac:dyDescent="0.35">
      <c r="A504" t="s">
        <v>554</v>
      </c>
      <c r="B504" s="1">
        <v>45521.854166666664</v>
      </c>
      <c r="C504" t="str">
        <f>TEXT(DataPenjualan[[#This Row],[Tanggal Transaksi]],"mmmm")</f>
        <v>August</v>
      </c>
      <c r="D504" s="1" t="str">
        <f>TEXT(DataPenjualan[[#This Row],[Tanggal Transaksi]],"m")</f>
        <v>8</v>
      </c>
      <c r="E504" t="s">
        <v>12</v>
      </c>
      <c r="F504" t="s">
        <v>13</v>
      </c>
      <c r="G504" t="s">
        <v>42</v>
      </c>
      <c r="H504" t="s">
        <v>43</v>
      </c>
      <c r="I504" t="s">
        <v>15</v>
      </c>
      <c r="J504">
        <v>1</v>
      </c>
      <c r="K504" s="2">
        <v>5500000</v>
      </c>
      <c r="L504" t="str" cm="1">
        <f t="array" ref="L504">_xlfn.IFS(DataPenjualan[[#This Row],[Harga Satuan]]&lt;5000000,"Terjangkau",AND(DataPenjualan[[#This Row],[Harga Satuan]]&gt;=5000000,DataPenjualan[[#This Row],[Harga Satuan]]&lt;=15000000),"Menengah",DataPenjualan[[#This Row],[Harga Satuan]]&gt;15000000,"Premium")</f>
        <v>Menengah</v>
      </c>
      <c r="M504">
        <v>0</v>
      </c>
      <c r="N504" t="s">
        <v>6</v>
      </c>
      <c r="O504" t="str" cm="1">
        <f t="array" ref="O504">_xlfn.IFS(LEFT(DataPenjualan[[#This Row],[Kode Status Pengiriman]],3)="DLV","Terkirim",LEFT(DataPenjualan[[#This Row],[Kode Status Pengiriman]],3)="SHP","Dikirim",LEFT(DataPenjualan[[#This Row],[Kode Status Pengiriman]],3)="RTN","Return",LEFT(DataPenjualan[[#This Row],[Kode Status Pengiriman]],3)="CNL","Dibatalkan")</f>
        <v>Terkirim</v>
      </c>
      <c r="P504" s="3">
        <f>DataPenjualan[[#This Row],[Jumlah Beli]]*DataPenjualan[[#This Row],[Harga Satuan]]</f>
        <v>5500000</v>
      </c>
      <c r="Q504" s="2">
        <f>(DataPenjualan[[#This Row],[Diskon Persen]]/100)*DataPenjualan[[#This Row],[Harga Satuan]]</f>
        <v>0</v>
      </c>
      <c r="R504" s="2">
        <f>DataPenjualan[[#This Row],[Pendapatan Kotor]]-DataPenjualan[[#This Row],[Nilai Diskon]]</f>
        <v>5500000</v>
      </c>
    </row>
    <row r="505" spans="1:18" x14ac:dyDescent="0.35">
      <c r="A505" t="s">
        <v>555</v>
      </c>
      <c r="B505" s="1">
        <v>45522.416666666664</v>
      </c>
      <c r="C505" t="str">
        <f>TEXT(DataPenjualan[[#This Row],[Tanggal Transaksi]],"mmmm")</f>
        <v>August</v>
      </c>
      <c r="D505" s="1" t="str">
        <f>TEXT(DataPenjualan[[#This Row],[Tanggal Transaksi]],"m")</f>
        <v>8</v>
      </c>
      <c r="E505" t="s">
        <v>17</v>
      </c>
      <c r="F505" t="s">
        <v>18</v>
      </c>
      <c r="G505" t="s">
        <v>46</v>
      </c>
      <c r="H505" t="s">
        <v>4</v>
      </c>
      <c r="I505" t="s">
        <v>5</v>
      </c>
      <c r="J505">
        <v>1</v>
      </c>
      <c r="K505" s="2">
        <v>32000000</v>
      </c>
      <c r="L505" t="str" cm="1">
        <f t="array" ref="L505">_xlfn.IFS(DataPenjualan[[#This Row],[Harga Satuan]]&lt;5000000,"Terjangkau",AND(DataPenjualan[[#This Row],[Harga Satuan]]&gt;=5000000,DataPenjualan[[#This Row],[Harga Satuan]]&lt;=15000000),"Menengah",DataPenjualan[[#This Row],[Harga Satuan]]&gt;15000000,"Premium")</f>
        <v>Premium</v>
      </c>
      <c r="M505">
        <v>20</v>
      </c>
      <c r="N505" t="s">
        <v>21</v>
      </c>
      <c r="O505" t="str" cm="1">
        <f t="array" ref="O505">_xlfn.IFS(LEFT(DataPenjualan[[#This Row],[Kode Status Pengiriman]],3)="DLV","Terkirim",LEFT(DataPenjualan[[#This Row],[Kode Status Pengiriman]],3)="SHP","Dikirim",LEFT(DataPenjualan[[#This Row],[Kode Status Pengiriman]],3)="RTN","Return",LEFT(DataPenjualan[[#This Row],[Kode Status Pengiriman]],3)="CNL","Dibatalkan")</f>
        <v>Dikirim</v>
      </c>
      <c r="P505" s="3">
        <f>DataPenjualan[[#This Row],[Jumlah Beli]]*DataPenjualan[[#This Row],[Harga Satuan]]</f>
        <v>32000000</v>
      </c>
      <c r="Q505" s="2">
        <f>(DataPenjualan[[#This Row],[Diskon Persen]]/100)*DataPenjualan[[#This Row],[Harga Satuan]]</f>
        <v>6400000</v>
      </c>
      <c r="R505" s="2">
        <f>DataPenjualan[[#This Row],[Pendapatan Kotor]]-DataPenjualan[[#This Row],[Nilai Diskon]]</f>
        <v>25600000</v>
      </c>
    </row>
    <row r="506" spans="1:18" x14ac:dyDescent="0.35">
      <c r="A506" t="s">
        <v>556</v>
      </c>
      <c r="B506" s="1">
        <v>45523.53125</v>
      </c>
      <c r="C506" t="str">
        <f>TEXT(DataPenjualan[[#This Row],[Tanggal Transaksi]],"mmmm")</f>
        <v>August</v>
      </c>
      <c r="D506" s="1" t="str">
        <f>TEXT(DataPenjualan[[#This Row],[Tanggal Transaksi]],"m")</f>
        <v>8</v>
      </c>
      <c r="E506" t="s">
        <v>23</v>
      </c>
      <c r="F506" t="s">
        <v>24</v>
      </c>
      <c r="G506" t="s">
        <v>56</v>
      </c>
      <c r="H506" t="s">
        <v>57</v>
      </c>
      <c r="I506" t="s">
        <v>10</v>
      </c>
      <c r="J506">
        <v>1</v>
      </c>
      <c r="K506" s="2">
        <v>7500000</v>
      </c>
      <c r="L506" t="str" cm="1">
        <f t="array" ref="L506">_xlfn.IFS(DataPenjualan[[#This Row],[Harga Satuan]]&lt;5000000,"Terjangkau",AND(DataPenjualan[[#This Row],[Harga Satuan]]&gt;=5000000,DataPenjualan[[#This Row],[Harga Satuan]]&lt;=15000000),"Menengah",DataPenjualan[[#This Row],[Harga Satuan]]&gt;15000000,"Premium")</f>
        <v>Menengah</v>
      </c>
      <c r="M506">
        <v>10</v>
      </c>
      <c r="N506" t="s">
        <v>6</v>
      </c>
      <c r="O506" t="str" cm="1">
        <f t="array" ref="O506">_xlfn.IFS(LEFT(DataPenjualan[[#This Row],[Kode Status Pengiriman]],3)="DLV","Terkirim",LEFT(DataPenjualan[[#This Row],[Kode Status Pengiriman]],3)="SHP","Dikirim",LEFT(DataPenjualan[[#This Row],[Kode Status Pengiriman]],3)="RTN","Return",LEFT(DataPenjualan[[#This Row],[Kode Status Pengiriman]],3)="CNL","Dibatalkan")</f>
        <v>Terkirim</v>
      </c>
      <c r="P506" s="3">
        <f>DataPenjualan[[#This Row],[Jumlah Beli]]*DataPenjualan[[#This Row],[Harga Satuan]]</f>
        <v>7500000</v>
      </c>
      <c r="Q506" s="2">
        <f>(DataPenjualan[[#This Row],[Diskon Persen]]/100)*DataPenjualan[[#This Row],[Harga Satuan]]</f>
        <v>750000</v>
      </c>
      <c r="R506" s="2">
        <f>DataPenjualan[[#This Row],[Pendapatan Kotor]]-DataPenjualan[[#This Row],[Nilai Diskon]]</f>
        <v>6750000</v>
      </c>
    </row>
    <row r="507" spans="1:18" x14ac:dyDescent="0.35">
      <c r="A507" t="s">
        <v>557</v>
      </c>
      <c r="B507" s="1">
        <v>45524.729166666664</v>
      </c>
      <c r="C507" t="str">
        <f>TEXT(DataPenjualan[[#This Row],[Tanggal Transaksi]],"mmmm")</f>
        <v>August</v>
      </c>
      <c r="D507" s="1" t="str">
        <f>TEXT(DataPenjualan[[#This Row],[Tanggal Transaksi]],"m")</f>
        <v>8</v>
      </c>
      <c r="E507" t="s">
        <v>27</v>
      </c>
      <c r="F507" t="s">
        <v>18</v>
      </c>
      <c r="G507" t="s">
        <v>60</v>
      </c>
      <c r="H507" t="s">
        <v>20</v>
      </c>
      <c r="I507" t="s">
        <v>5</v>
      </c>
      <c r="J507">
        <v>1</v>
      </c>
      <c r="K507" s="2">
        <v>23000000</v>
      </c>
      <c r="L507" t="str" cm="1">
        <f t="array" ref="L507">_xlfn.IFS(DataPenjualan[[#This Row],[Harga Satuan]]&lt;5000000,"Terjangkau",AND(DataPenjualan[[#This Row],[Harga Satuan]]&gt;=5000000,DataPenjualan[[#This Row],[Harga Satuan]]&lt;=15000000),"Menengah",DataPenjualan[[#This Row],[Harga Satuan]]&gt;15000000,"Premium")</f>
        <v>Premium</v>
      </c>
      <c r="M507">
        <v>15</v>
      </c>
      <c r="N507" t="s">
        <v>6</v>
      </c>
      <c r="O507" t="str" cm="1">
        <f t="array" ref="O507">_xlfn.IFS(LEFT(DataPenjualan[[#This Row],[Kode Status Pengiriman]],3)="DLV","Terkirim",LEFT(DataPenjualan[[#This Row],[Kode Status Pengiriman]],3)="SHP","Dikirim",LEFT(DataPenjualan[[#This Row],[Kode Status Pengiriman]],3)="RTN","Return",LEFT(DataPenjualan[[#This Row],[Kode Status Pengiriman]],3)="CNL","Dibatalkan")</f>
        <v>Terkirim</v>
      </c>
      <c r="P507" s="3">
        <f>DataPenjualan[[#This Row],[Jumlah Beli]]*DataPenjualan[[#This Row],[Harga Satuan]]</f>
        <v>23000000</v>
      </c>
      <c r="Q507" s="2">
        <f>(DataPenjualan[[#This Row],[Diskon Persen]]/100)*DataPenjualan[[#This Row],[Harga Satuan]]</f>
        <v>3450000</v>
      </c>
      <c r="R507" s="2">
        <f>DataPenjualan[[#This Row],[Pendapatan Kotor]]-DataPenjualan[[#This Row],[Nilai Diskon]]</f>
        <v>19550000</v>
      </c>
    </row>
    <row r="508" spans="1:18" x14ac:dyDescent="0.35">
      <c r="A508" t="s">
        <v>558</v>
      </c>
      <c r="B508" s="1">
        <v>45525.916666666664</v>
      </c>
      <c r="C508" t="str">
        <f>TEXT(DataPenjualan[[#This Row],[Tanggal Transaksi]],"mmmm")</f>
        <v>August</v>
      </c>
      <c r="D508" s="1" t="str">
        <f>TEXT(DataPenjualan[[#This Row],[Tanggal Transaksi]],"m")</f>
        <v>8</v>
      </c>
      <c r="E508" t="s">
        <v>30</v>
      </c>
      <c r="F508" t="s">
        <v>13</v>
      </c>
      <c r="G508" t="s">
        <v>63</v>
      </c>
      <c r="H508" t="s">
        <v>4</v>
      </c>
      <c r="I508" t="s">
        <v>15</v>
      </c>
      <c r="J508">
        <v>1</v>
      </c>
      <c r="K508" s="2">
        <v>2500000</v>
      </c>
      <c r="L508" t="str" cm="1">
        <f t="array" ref="L508">_xlfn.IFS(DataPenjualan[[#This Row],[Harga Satuan]]&lt;5000000,"Terjangkau",AND(DataPenjualan[[#This Row],[Harga Satuan]]&gt;=5000000,DataPenjualan[[#This Row],[Harga Satuan]]&lt;=15000000),"Menengah",DataPenjualan[[#This Row],[Harga Satuan]]&gt;15000000,"Premium")</f>
        <v>Terjangkau</v>
      </c>
      <c r="M508">
        <v>0</v>
      </c>
      <c r="N508" t="s">
        <v>6</v>
      </c>
      <c r="O508" t="str" cm="1">
        <f t="array" ref="O508">_xlfn.IFS(LEFT(DataPenjualan[[#This Row],[Kode Status Pengiriman]],3)="DLV","Terkirim",LEFT(DataPenjualan[[#This Row],[Kode Status Pengiriman]],3)="SHP","Dikirim",LEFT(DataPenjualan[[#This Row],[Kode Status Pengiriman]],3)="RTN","Return",LEFT(DataPenjualan[[#This Row],[Kode Status Pengiriman]],3)="CNL","Dibatalkan")</f>
        <v>Terkirim</v>
      </c>
      <c r="P508" s="3">
        <f>DataPenjualan[[#This Row],[Jumlah Beli]]*DataPenjualan[[#This Row],[Harga Satuan]]</f>
        <v>2500000</v>
      </c>
      <c r="Q508" s="2">
        <f>(DataPenjualan[[#This Row],[Diskon Persen]]/100)*DataPenjualan[[#This Row],[Harga Satuan]]</f>
        <v>0</v>
      </c>
      <c r="R508" s="2">
        <f>DataPenjualan[[#This Row],[Pendapatan Kotor]]-DataPenjualan[[#This Row],[Nilai Diskon]]</f>
        <v>2500000</v>
      </c>
    </row>
    <row r="509" spans="1:18" x14ac:dyDescent="0.35">
      <c r="A509" t="s">
        <v>559</v>
      </c>
      <c r="B509" s="1">
        <v>45526.604166666664</v>
      </c>
      <c r="C509" t="str">
        <f>TEXT(DataPenjualan[[#This Row],[Tanggal Transaksi]],"mmmm")</f>
        <v>August</v>
      </c>
      <c r="D509" s="1" t="str">
        <f>TEXT(DataPenjualan[[#This Row],[Tanggal Transaksi]],"m")</f>
        <v>8</v>
      </c>
      <c r="E509" t="s">
        <v>33</v>
      </c>
      <c r="F509" t="s">
        <v>34</v>
      </c>
      <c r="G509" t="s">
        <v>66</v>
      </c>
      <c r="H509" t="s">
        <v>9</v>
      </c>
      <c r="I509" t="s">
        <v>10</v>
      </c>
      <c r="J509">
        <v>1</v>
      </c>
      <c r="K509" s="2">
        <v>28000000</v>
      </c>
      <c r="L509" t="str" cm="1">
        <f t="array" ref="L509">_xlfn.IFS(DataPenjualan[[#This Row],[Harga Satuan]]&lt;5000000,"Terjangkau",AND(DataPenjualan[[#This Row],[Harga Satuan]]&gt;=5000000,DataPenjualan[[#This Row],[Harga Satuan]]&lt;=15000000),"Menengah",DataPenjualan[[#This Row],[Harga Satuan]]&gt;15000000,"Premium")</f>
        <v>Premium</v>
      </c>
      <c r="M509">
        <v>20</v>
      </c>
      <c r="N509" t="s">
        <v>21</v>
      </c>
      <c r="O509" t="str" cm="1">
        <f t="array" ref="O509">_xlfn.IFS(LEFT(DataPenjualan[[#This Row],[Kode Status Pengiriman]],3)="DLV","Terkirim",LEFT(DataPenjualan[[#This Row],[Kode Status Pengiriman]],3)="SHP","Dikirim",LEFT(DataPenjualan[[#This Row],[Kode Status Pengiriman]],3)="RTN","Return",LEFT(DataPenjualan[[#This Row],[Kode Status Pengiriman]],3)="CNL","Dibatalkan")</f>
        <v>Dikirim</v>
      </c>
      <c r="P509" s="3">
        <f>DataPenjualan[[#This Row],[Jumlah Beli]]*DataPenjualan[[#This Row],[Harga Satuan]]</f>
        <v>28000000</v>
      </c>
      <c r="Q509" s="2">
        <f>(DataPenjualan[[#This Row],[Diskon Persen]]/100)*DataPenjualan[[#This Row],[Harga Satuan]]</f>
        <v>5600000</v>
      </c>
      <c r="R509" s="2">
        <f>DataPenjualan[[#This Row],[Pendapatan Kotor]]-DataPenjualan[[#This Row],[Nilai Diskon]]</f>
        <v>22400000</v>
      </c>
    </row>
    <row r="510" spans="1:18" x14ac:dyDescent="0.35">
      <c r="A510" t="s">
        <v>560</v>
      </c>
      <c r="B510" s="1">
        <v>45527.479166666664</v>
      </c>
      <c r="C510" t="str">
        <f>TEXT(DataPenjualan[[#This Row],[Tanggal Transaksi]],"mmmm")</f>
        <v>August</v>
      </c>
      <c r="D510" s="1" t="str">
        <f>TEXT(DataPenjualan[[#This Row],[Tanggal Transaksi]],"m")</f>
        <v>8</v>
      </c>
      <c r="E510" t="s">
        <v>37</v>
      </c>
      <c r="F510" t="s">
        <v>24</v>
      </c>
      <c r="G510" t="s">
        <v>69</v>
      </c>
      <c r="H510" t="s">
        <v>4</v>
      </c>
      <c r="I510" t="s">
        <v>5</v>
      </c>
      <c r="J510">
        <v>1</v>
      </c>
      <c r="K510" s="2">
        <v>1800000</v>
      </c>
      <c r="L510" t="str" cm="1">
        <f t="array" ref="L510">_xlfn.IFS(DataPenjualan[[#This Row],[Harga Satuan]]&lt;5000000,"Terjangkau",AND(DataPenjualan[[#This Row],[Harga Satuan]]&gt;=5000000,DataPenjualan[[#This Row],[Harga Satuan]]&lt;=15000000),"Menengah",DataPenjualan[[#This Row],[Harga Satuan]]&gt;15000000,"Premium")</f>
        <v>Terjangkau</v>
      </c>
      <c r="M510">
        <v>10</v>
      </c>
      <c r="N510" t="s">
        <v>6</v>
      </c>
      <c r="O510" t="str" cm="1">
        <f t="array" ref="O510">_xlfn.IFS(LEFT(DataPenjualan[[#This Row],[Kode Status Pengiriman]],3)="DLV","Terkirim",LEFT(DataPenjualan[[#This Row],[Kode Status Pengiriman]],3)="SHP","Dikirim",LEFT(DataPenjualan[[#This Row],[Kode Status Pengiriman]],3)="RTN","Return",LEFT(DataPenjualan[[#This Row],[Kode Status Pengiriman]],3)="CNL","Dibatalkan")</f>
        <v>Terkirim</v>
      </c>
      <c r="P510" s="3">
        <f>DataPenjualan[[#This Row],[Jumlah Beli]]*DataPenjualan[[#This Row],[Harga Satuan]]</f>
        <v>1800000</v>
      </c>
      <c r="Q510" s="2">
        <f>(DataPenjualan[[#This Row],[Diskon Persen]]/100)*DataPenjualan[[#This Row],[Harga Satuan]]</f>
        <v>180000</v>
      </c>
      <c r="R510" s="2">
        <f>DataPenjualan[[#This Row],[Pendapatan Kotor]]-DataPenjualan[[#This Row],[Nilai Diskon]]</f>
        <v>1620000</v>
      </c>
    </row>
    <row r="511" spans="1:18" x14ac:dyDescent="0.35">
      <c r="A511" t="s">
        <v>561</v>
      </c>
      <c r="B511" s="1">
        <v>45528.791666666664</v>
      </c>
      <c r="C511" t="str">
        <f>TEXT(DataPenjualan[[#This Row],[Tanggal Transaksi]],"mmmm")</f>
        <v>August</v>
      </c>
      <c r="D511" s="1" t="str">
        <f>TEXT(DataPenjualan[[#This Row],[Tanggal Transaksi]],"m")</f>
        <v>8</v>
      </c>
      <c r="E511" t="s">
        <v>41</v>
      </c>
      <c r="F511" t="s">
        <v>3</v>
      </c>
      <c r="G511" t="s">
        <v>752</v>
      </c>
      <c r="H511" t="s">
        <v>9</v>
      </c>
      <c r="I511" t="s">
        <v>10</v>
      </c>
      <c r="J511">
        <v>1</v>
      </c>
      <c r="K511" s="2">
        <v>15000000</v>
      </c>
      <c r="L511" t="str" cm="1">
        <f t="array" ref="L511">_xlfn.IFS(DataPenjualan[[#This Row],[Harga Satuan]]&lt;5000000,"Terjangkau",AND(DataPenjualan[[#This Row],[Harga Satuan]]&gt;=5000000,DataPenjualan[[#This Row],[Harga Satuan]]&lt;=15000000),"Menengah",DataPenjualan[[#This Row],[Harga Satuan]]&gt;15000000,"Premium")</f>
        <v>Menengah</v>
      </c>
      <c r="M511">
        <v>15</v>
      </c>
      <c r="N511" t="s">
        <v>6</v>
      </c>
      <c r="O511" t="str" cm="1">
        <f t="array" ref="O511">_xlfn.IFS(LEFT(DataPenjualan[[#This Row],[Kode Status Pengiriman]],3)="DLV","Terkirim",LEFT(DataPenjualan[[#This Row],[Kode Status Pengiriman]],3)="SHP","Dikirim",LEFT(DataPenjualan[[#This Row],[Kode Status Pengiriman]],3)="RTN","Return",LEFT(DataPenjualan[[#This Row],[Kode Status Pengiriman]],3)="CNL","Dibatalkan")</f>
        <v>Terkirim</v>
      </c>
      <c r="P511" s="3">
        <f>DataPenjualan[[#This Row],[Jumlah Beli]]*DataPenjualan[[#This Row],[Harga Satuan]]</f>
        <v>15000000</v>
      </c>
      <c r="Q511" s="2">
        <f>(DataPenjualan[[#This Row],[Diskon Persen]]/100)*DataPenjualan[[#This Row],[Harga Satuan]]</f>
        <v>2250000</v>
      </c>
      <c r="R511" s="2">
        <f>DataPenjualan[[#This Row],[Pendapatan Kotor]]-DataPenjualan[[#This Row],[Nilai Diskon]]</f>
        <v>12750000</v>
      </c>
    </row>
    <row r="512" spans="1:18" x14ac:dyDescent="0.35">
      <c r="A512" t="s">
        <v>562</v>
      </c>
      <c r="B512" s="1">
        <v>45529.5625</v>
      </c>
      <c r="C512" t="str">
        <f>TEXT(DataPenjualan[[#This Row],[Tanggal Transaksi]],"mmmm")</f>
        <v>August</v>
      </c>
      <c r="D512" s="1" t="str">
        <f>TEXT(DataPenjualan[[#This Row],[Tanggal Transaksi]],"m")</f>
        <v>8</v>
      </c>
      <c r="E512" t="s">
        <v>45</v>
      </c>
      <c r="F512" t="s">
        <v>13</v>
      </c>
      <c r="G512" t="s">
        <v>28</v>
      </c>
      <c r="H512" t="s">
        <v>4</v>
      </c>
      <c r="I512" t="s">
        <v>15</v>
      </c>
      <c r="J512">
        <v>1</v>
      </c>
      <c r="K512" s="2">
        <v>4000000</v>
      </c>
      <c r="L512" t="str" cm="1">
        <f t="array" ref="L512">_xlfn.IFS(DataPenjualan[[#This Row],[Harga Satuan]]&lt;5000000,"Terjangkau",AND(DataPenjualan[[#This Row],[Harga Satuan]]&gt;=5000000,DataPenjualan[[#This Row],[Harga Satuan]]&lt;=15000000),"Menengah",DataPenjualan[[#This Row],[Harga Satuan]]&gt;15000000,"Premium")</f>
        <v>Terjangkau</v>
      </c>
      <c r="M512">
        <v>0</v>
      </c>
      <c r="N512" t="s">
        <v>6</v>
      </c>
      <c r="O512" t="str" cm="1">
        <f t="array" ref="O512">_xlfn.IFS(LEFT(DataPenjualan[[#This Row],[Kode Status Pengiriman]],3)="DLV","Terkirim",LEFT(DataPenjualan[[#This Row],[Kode Status Pengiriman]],3)="SHP","Dikirim",LEFT(DataPenjualan[[#This Row],[Kode Status Pengiriman]],3)="RTN","Return",LEFT(DataPenjualan[[#This Row],[Kode Status Pengiriman]],3)="CNL","Dibatalkan")</f>
        <v>Terkirim</v>
      </c>
      <c r="P512" s="3">
        <f>DataPenjualan[[#This Row],[Jumlah Beli]]*DataPenjualan[[#This Row],[Harga Satuan]]</f>
        <v>4000000</v>
      </c>
      <c r="Q512" s="2">
        <f>(DataPenjualan[[#This Row],[Diskon Persen]]/100)*DataPenjualan[[#This Row],[Harga Satuan]]</f>
        <v>0</v>
      </c>
      <c r="R512" s="2">
        <f>DataPenjualan[[#This Row],[Pendapatan Kotor]]-DataPenjualan[[#This Row],[Nilai Diskon]]</f>
        <v>4000000</v>
      </c>
    </row>
    <row r="513" spans="1:18" x14ac:dyDescent="0.35">
      <c r="A513" t="s">
        <v>563</v>
      </c>
      <c r="B513" s="1">
        <v>45530.6875</v>
      </c>
      <c r="C513" t="str">
        <f>TEXT(DataPenjualan[[#This Row],[Tanggal Transaksi]],"mmmm")</f>
        <v>August</v>
      </c>
      <c r="D513" s="1" t="str">
        <f>TEXT(DataPenjualan[[#This Row],[Tanggal Transaksi]],"m")</f>
        <v>8</v>
      </c>
      <c r="E513" t="s">
        <v>48</v>
      </c>
      <c r="F513" t="s">
        <v>18</v>
      </c>
      <c r="G513" t="s">
        <v>14</v>
      </c>
      <c r="H513" t="s">
        <v>4</v>
      </c>
      <c r="I513" t="s">
        <v>5</v>
      </c>
      <c r="J513">
        <v>1</v>
      </c>
      <c r="K513" s="2">
        <v>29500000</v>
      </c>
      <c r="L513" t="str" cm="1">
        <f t="array" ref="L513">_xlfn.IFS(DataPenjualan[[#This Row],[Harga Satuan]]&lt;5000000,"Terjangkau",AND(DataPenjualan[[#This Row],[Harga Satuan]]&gt;=5000000,DataPenjualan[[#This Row],[Harga Satuan]]&lt;=15000000),"Menengah",DataPenjualan[[#This Row],[Harga Satuan]]&gt;15000000,"Premium")</f>
        <v>Premium</v>
      </c>
      <c r="M513">
        <v>20</v>
      </c>
      <c r="N513" t="s">
        <v>39</v>
      </c>
      <c r="O513" t="str" cm="1">
        <f t="array" ref="O513">_xlfn.IFS(LEFT(DataPenjualan[[#This Row],[Kode Status Pengiriman]],3)="DLV","Terkirim",LEFT(DataPenjualan[[#This Row],[Kode Status Pengiriman]],3)="SHP","Dikirim",LEFT(DataPenjualan[[#This Row],[Kode Status Pengiriman]],3)="RTN","Return",LEFT(DataPenjualan[[#This Row],[Kode Status Pengiriman]],3)="CNL","Dibatalkan")</f>
        <v>Return</v>
      </c>
      <c r="P513" s="3">
        <f>DataPenjualan[[#This Row],[Jumlah Beli]]*DataPenjualan[[#This Row],[Harga Satuan]]</f>
        <v>29500000</v>
      </c>
      <c r="Q513" s="2">
        <f>(DataPenjualan[[#This Row],[Diskon Persen]]/100)*DataPenjualan[[#This Row],[Harga Satuan]]</f>
        <v>5900000</v>
      </c>
      <c r="R513" s="2">
        <f>DataPenjualan[[#This Row],[Pendapatan Kotor]]-DataPenjualan[[#This Row],[Nilai Diskon]]</f>
        <v>23600000</v>
      </c>
    </row>
    <row r="514" spans="1:18" x14ac:dyDescent="0.35">
      <c r="A514" t="s">
        <v>564</v>
      </c>
      <c r="B514" s="1">
        <v>45531.784722222219</v>
      </c>
      <c r="C514" t="str">
        <f>TEXT(DataPenjualan[[#This Row],[Tanggal Transaksi]],"mmmm")</f>
        <v>August</v>
      </c>
      <c r="D514" s="1" t="str">
        <f>TEXT(DataPenjualan[[#This Row],[Tanggal Transaksi]],"m")</f>
        <v>8</v>
      </c>
      <c r="E514" t="s">
        <v>51</v>
      </c>
      <c r="F514" t="s">
        <v>24</v>
      </c>
      <c r="G514" t="s">
        <v>19</v>
      </c>
      <c r="H514" t="s">
        <v>20</v>
      </c>
      <c r="I514" t="s">
        <v>10</v>
      </c>
      <c r="J514">
        <v>2</v>
      </c>
      <c r="K514" s="2">
        <v>500000</v>
      </c>
      <c r="L514" t="str" cm="1">
        <f t="array" ref="L514">_xlfn.IFS(DataPenjualan[[#This Row],[Harga Satuan]]&lt;5000000,"Terjangkau",AND(DataPenjualan[[#This Row],[Harga Satuan]]&gt;=5000000,DataPenjualan[[#This Row],[Harga Satuan]]&lt;=15000000),"Menengah",DataPenjualan[[#This Row],[Harga Satuan]]&gt;15000000,"Premium")</f>
        <v>Terjangkau</v>
      </c>
      <c r="M514">
        <v>10</v>
      </c>
      <c r="N514" t="s">
        <v>6</v>
      </c>
      <c r="O514" t="str" cm="1">
        <f t="array" ref="O514">_xlfn.IFS(LEFT(DataPenjualan[[#This Row],[Kode Status Pengiriman]],3)="DLV","Terkirim",LEFT(DataPenjualan[[#This Row],[Kode Status Pengiriman]],3)="SHP","Dikirim",LEFT(DataPenjualan[[#This Row],[Kode Status Pengiriman]],3)="RTN","Return",LEFT(DataPenjualan[[#This Row],[Kode Status Pengiriman]],3)="CNL","Dibatalkan")</f>
        <v>Terkirim</v>
      </c>
      <c r="P514" s="3">
        <f>DataPenjualan[[#This Row],[Jumlah Beli]]*DataPenjualan[[#This Row],[Harga Satuan]]</f>
        <v>1000000</v>
      </c>
      <c r="Q514" s="2">
        <f>(DataPenjualan[[#This Row],[Diskon Persen]]/100)*DataPenjualan[[#This Row],[Harga Satuan]]</f>
        <v>50000</v>
      </c>
      <c r="R514" s="2">
        <f>DataPenjualan[[#This Row],[Pendapatan Kotor]]-DataPenjualan[[#This Row],[Nilai Diskon]]</f>
        <v>950000</v>
      </c>
    </row>
    <row r="515" spans="1:18" x14ac:dyDescent="0.35">
      <c r="A515" t="s">
        <v>565</v>
      </c>
      <c r="B515" s="1">
        <v>45532.885416666664</v>
      </c>
      <c r="C515" t="str">
        <f>TEXT(DataPenjualan[[#This Row],[Tanggal Transaksi]],"mmmm")</f>
        <v>August</v>
      </c>
      <c r="D515" s="1" t="str">
        <f>TEXT(DataPenjualan[[#This Row],[Tanggal Transaksi]],"m")</f>
        <v>8</v>
      </c>
      <c r="E515" t="s">
        <v>53</v>
      </c>
      <c r="F515" t="s">
        <v>34</v>
      </c>
      <c r="G515" t="s">
        <v>753</v>
      </c>
      <c r="H515" t="s">
        <v>25</v>
      </c>
      <c r="I515" t="s">
        <v>5</v>
      </c>
      <c r="J515">
        <v>1</v>
      </c>
      <c r="K515" s="2">
        <v>9500000</v>
      </c>
      <c r="L515" t="str" cm="1">
        <f t="array" ref="L515">_xlfn.IFS(DataPenjualan[[#This Row],[Harga Satuan]]&lt;5000000,"Terjangkau",AND(DataPenjualan[[#This Row],[Harga Satuan]]&gt;=5000000,DataPenjualan[[#This Row],[Harga Satuan]]&lt;=15000000),"Menengah",DataPenjualan[[#This Row],[Harga Satuan]]&gt;15000000,"Premium")</f>
        <v>Menengah</v>
      </c>
      <c r="M515">
        <v>15</v>
      </c>
      <c r="N515" t="s">
        <v>6</v>
      </c>
      <c r="O515" t="str" cm="1">
        <f t="array" ref="O515">_xlfn.IFS(LEFT(DataPenjualan[[#This Row],[Kode Status Pengiriman]],3)="DLV","Terkirim",LEFT(DataPenjualan[[#This Row],[Kode Status Pengiriman]],3)="SHP","Dikirim",LEFT(DataPenjualan[[#This Row],[Kode Status Pengiriman]],3)="RTN","Return",LEFT(DataPenjualan[[#This Row],[Kode Status Pengiriman]],3)="CNL","Dibatalkan")</f>
        <v>Terkirim</v>
      </c>
      <c r="P515" s="3">
        <f>DataPenjualan[[#This Row],[Jumlah Beli]]*DataPenjualan[[#This Row],[Harga Satuan]]</f>
        <v>9500000</v>
      </c>
      <c r="Q515" s="2">
        <f>(DataPenjualan[[#This Row],[Diskon Persen]]/100)*DataPenjualan[[#This Row],[Harga Satuan]]</f>
        <v>1425000</v>
      </c>
      <c r="R515" s="2">
        <f>DataPenjualan[[#This Row],[Pendapatan Kotor]]-DataPenjualan[[#This Row],[Nilai Diskon]]</f>
        <v>8075000</v>
      </c>
    </row>
    <row r="516" spans="1:18" x14ac:dyDescent="0.35">
      <c r="A516" t="s">
        <v>566</v>
      </c>
      <c r="B516" s="1">
        <v>45533.625</v>
      </c>
      <c r="C516" t="str">
        <f>TEXT(DataPenjualan[[#This Row],[Tanggal Transaksi]],"mmmm")</f>
        <v>August</v>
      </c>
      <c r="D516" s="1" t="str">
        <f>TEXT(DataPenjualan[[#This Row],[Tanggal Transaksi]],"m")</f>
        <v>8</v>
      </c>
      <c r="E516" t="s">
        <v>55</v>
      </c>
      <c r="F516" t="s">
        <v>3</v>
      </c>
      <c r="G516" t="s">
        <v>31</v>
      </c>
      <c r="H516" t="s">
        <v>9</v>
      </c>
      <c r="I516" t="s">
        <v>15</v>
      </c>
      <c r="J516">
        <v>1</v>
      </c>
      <c r="K516" s="2">
        <v>12000000</v>
      </c>
      <c r="L516" t="str" cm="1">
        <f t="array" ref="L516">_xlfn.IFS(DataPenjualan[[#This Row],[Harga Satuan]]&lt;5000000,"Terjangkau",AND(DataPenjualan[[#This Row],[Harga Satuan]]&gt;=5000000,DataPenjualan[[#This Row],[Harga Satuan]]&lt;=15000000),"Menengah",DataPenjualan[[#This Row],[Harga Satuan]]&gt;15000000,"Premium")</f>
        <v>Menengah</v>
      </c>
      <c r="M516">
        <v>0</v>
      </c>
      <c r="N516" t="s">
        <v>6</v>
      </c>
      <c r="O516" t="str" cm="1">
        <f t="array" ref="O516">_xlfn.IFS(LEFT(DataPenjualan[[#This Row],[Kode Status Pengiriman]],3)="DLV","Terkirim",LEFT(DataPenjualan[[#This Row],[Kode Status Pengiriman]],3)="SHP","Dikirim",LEFT(DataPenjualan[[#This Row],[Kode Status Pengiriman]],3)="RTN","Return",LEFT(DataPenjualan[[#This Row],[Kode Status Pengiriman]],3)="CNL","Dibatalkan")</f>
        <v>Terkirim</v>
      </c>
      <c r="P516" s="3">
        <f>DataPenjualan[[#This Row],[Jumlah Beli]]*DataPenjualan[[#This Row],[Harga Satuan]]</f>
        <v>12000000</v>
      </c>
      <c r="Q516" s="2">
        <f>(DataPenjualan[[#This Row],[Diskon Persen]]/100)*DataPenjualan[[#This Row],[Harga Satuan]]</f>
        <v>0</v>
      </c>
      <c r="R516" s="2">
        <f>DataPenjualan[[#This Row],[Pendapatan Kotor]]-DataPenjualan[[#This Row],[Nilai Diskon]]</f>
        <v>12000000</v>
      </c>
    </row>
    <row r="517" spans="1:18" x14ac:dyDescent="0.35">
      <c r="A517" t="s">
        <v>567</v>
      </c>
      <c r="B517" s="1">
        <v>45534.513888888891</v>
      </c>
      <c r="C517" t="str">
        <f>TEXT(DataPenjualan[[#This Row],[Tanggal Transaksi]],"mmmm")</f>
        <v>August</v>
      </c>
      <c r="D517" s="1" t="str">
        <f>TEXT(DataPenjualan[[#This Row],[Tanggal Transaksi]],"m")</f>
        <v>8</v>
      </c>
      <c r="E517" t="s">
        <v>59</v>
      </c>
      <c r="F517" t="s">
        <v>18</v>
      </c>
      <c r="G517" t="s">
        <v>35</v>
      </c>
      <c r="H517" t="s">
        <v>20</v>
      </c>
      <c r="I517" t="s">
        <v>10</v>
      </c>
      <c r="J517">
        <v>1</v>
      </c>
      <c r="K517" s="2">
        <v>35000000</v>
      </c>
      <c r="L517" t="str" cm="1">
        <f t="array" ref="L517">_xlfn.IFS(DataPenjualan[[#This Row],[Harga Satuan]]&lt;5000000,"Terjangkau",AND(DataPenjualan[[#This Row],[Harga Satuan]]&gt;=5000000,DataPenjualan[[#This Row],[Harga Satuan]]&lt;=15000000),"Menengah",DataPenjualan[[#This Row],[Harga Satuan]]&gt;15000000,"Premium")</f>
        <v>Premium</v>
      </c>
      <c r="M517">
        <v>20</v>
      </c>
      <c r="N517" t="s">
        <v>21</v>
      </c>
      <c r="O517" t="str" cm="1">
        <f t="array" ref="O517">_xlfn.IFS(LEFT(DataPenjualan[[#This Row],[Kode Status Pengiriman]],3)="DLV","Terkirim",LEFT(DataPenjualan[[#This Row],[Kode Status Pengiriman]],3)="SHP","Dikirim",LEFT(DataPenjualan[[#This Row],[Kode Status Pengiriman]],3)="RTN","Return",LEFT(DataPenjualan[[#This Row],[Kode Status Pengiriman]],3)="CNL","Dibatalkan")</f>
        <v>Dikirim</v>
      </c>
      <c r="P517" s="3">
        <f>DataPenjualan[[#This Row],[Jumlah Beli]]*DataPenjualan[[#This Row],[Harga Satuan]]</f>
        <v>35000000</v>
      </c>
      <c r="Q517" s="2">
        <f>(DataPenjualan[[#This Row],[Diskon Persen]]/100)*DataPenjualan[[#This Row],[Harga Satuan]]</f>
        <v>7000000</v>
      </c>
      <c r="R517" s="2">
        <f>DataPenjualan[[#This Row],[Pendapatan Kotor]]-DataPenjualan[[#This Row],[Nilai Diskon]]</f>
        <v>28000000</v>
      </c>
    </row>
    <row r="518" spans="1:18" x14ac:dyDescent="0.35">
      <c r="A518" t="s">
        <v>568</v>
      </c>
      <c r="B518" s="1">
        <v>45535.40625</v>
      </c>
      <c r="C518" t="str">
        <f>TEXT(DataPenjualan[[#This Row],[Tanggal Transaksi]],"mmmm")</f>
        <v>August</v>
      </c>
      <c r="D518" s="1" t="str">
        <f>TEXT(DataPenjualan[[#This Row],[Tanggal Transaksi]],"m")</f>
        <v>8</v>
      </c>
      <c r="E518" t="s">
        <v>62</v>
      </c>
      <c r="F518" t="s">
        <v>13</v>
      </c>
      <c r="G518" t="s">
        <v>38</v>
      </c>
      <c r="H518" t="s">
        <v>4</v>
      </c>
      <c r="I518" t="s">
        <v>5</v>
      </c>
      <c r="J518">
        <v>1</v>
      </c>
      <c r="K518" s="2">
        <v>6200000</v>
      </c>
      <c r="L518" t="str" cm="1">
        <f t="array" ref="L518">_xlfn.IFS(DataPenjualan[[#This Row],[Harga Satuan]]&lt;5000000,"Terjangkau",AND(DataPenjualan[[#This Row],[Harga Satuan]]&gt;=5000000,DataPenjualan[[#This Row],[Harga Satuan]]&lt;=15000000),"Menengah",DataPenjualan[[#This Row],[Harga Satuan]]&gt;15000000,"Premium")</f>
        <v>Menengah</v>
      </c>
      <c r="M518">
        <v>10</v>
      </c>
      <c r="N518" t="s">
        <v>6</v>
      </c>
      <c r="O518" t="str" cm="1">
        <f t="array" ref="O518">_xlfn.IFS(LEFT(DataPenjualan[[#This Row],[Kode Status Pengiriman]],3)="DLV","Terkirim",LEFT(DataPenjualan[[#This Row],[Kode Status Pengiriman]],3)="SHP","Dikirim",LEFT(DataPenjualan[[#This Row],[Kode Status Pengiriman]],3)="RTN","Return",LEFT(DataPenjualan[[#This Row],[Kode Status Pengiriman]],3)="CNL","Dibatalkan")</f>
        <v>Terkirim</v>
      </c>
      <c r="P518" s="3">
        <f>DataPenjualan[[#This Row],[Jumlah Beli]]*DataPenjualan[[#This Row],[Harga Satuan]]</f>
        <v>6200000</v>
      </c>
      <c r="Q518" s="2">
        <f>(DataPenjualan[[#This Row],[Diskon Persen]]/100)*DataPenjualan[[#This Row],[Harga Satuan]]</f>
        <v>620000</v>
      </c>
      <c r="R518" s="2">
        <f>DataPenjualan[[#This Row],[Pendapatan Kotor]]-DataPenjualan[[#This Row],[Nilai Diskon]]</f>
        <v>5580000</v>
      </c>
    </row>
    <row r="519" spans="1:18" x14ac:dyDescent="0.35">
      <c r="A519" t="s">
        <v>569</v>
      </c>
      <c r="B519" s="1">
        <v>45536.458333333336</v>
      </c>
      <c r="C519" t="str">
        <f>TEXT(DataPenjualan[[#This Row],[Tanggal Transaksi]],"mmmm")</f>
        <v>September</v>
      </c>
      <c r="D519" s="1" t="str">
        <f>TEXT(DataPenjualan[[#This Row],[Tanggal Transaksi]],"m")</f>
        <v>9</v>
      </c>
      <c r="E519" t="s">
        <v>65</v>
      </c>
      <c r="F519" t="s">
        <v>18</v>
      </c>
      <c r="G519" t="s">
        <v>42</v>
      </c>
      <c r="H519" t="s">
        <v>43</v>
      </c>
      <c r="I519" t="s">
        <v>10</v>
      </c>
      <c r="J519">
        <v>1</v>
      </c>
      <c r="K519" s="2">
        <v>26000000</v>
      </c>
      <c r="L519" t="str" cm="1">
        <f t="array" ref="L519">_xlfn.IFS(DataPenjualan[[#This Row],[Harga Satuan]]&lt;5000000,"Terjangkau",AND(DataPenjualan[[#This Row],[Harga Satuan]]&gt;=5000000,DataPenjualan[[#This Row],[Harga Satuan]]&lt;=15000000),"Menengah",DataPenjualan[[#This Row],[Harga Satuan]]&gt;15000000,"Premium")</f>
        <v>Premium</v>
      </c>
      <c r="M519">
        <v>15</v>
      </c>
      <c r="N519" t="s">
        <v>6</v>
      </c>
      <c r="O519" t="str" cm="1">
        <f t="array" ref="O519">_xlfn.IFS(LEFT(DataPenjualan[[#This Row],[Kode Status Pengiriman]],3)="DLV","Terkirim",LEFT(DataPenjualan[[#This Row],[Kode Status Pengiriman]],3)="SHP","Dikirim",LEFT(DataPenjualan[[#This Row],[Kode Status Pengiriman]],3)="RTN","Return",LEFT(DataPenjualan[[#This Row],[Kode Status Pengiriman]],3)="CNL","Dibatalkan")</f>
        <v>Terkirim</v>
      </c>
      <c r="P519" s="3">
        <f>DataPenjualan[[#This Row],[Jumlah Beli]]*DataPenjualan[[#This Row],[Harga Satuan]]</f>
        <v>26000000</v>
      </c>
      <c r="Q519" s="2">
        <f>(DataPenjualan[[#This Row],[Diskon Persen]]/100)*DataPenjualan[[#This Row],[Harga Satuan]]</f>
        <v>3900000</v>
      </c>
      <c r="R519" s="2">
        <f>DataPenjualan[[#This Row],[Pendapatan Kotor]]-DataPenjualan[[#This Row],[Nilai Diskon]]</f>
        <v>22100000</v>
      </c>
    </row>
    <row r="520" spans="1:18" x14ac:dyDescent="0.35">
      <c r="A520" t="s">
        <v>570</v>
      </c>
      <c r="B520" s="1">
        <v>45537.729166666664</v>
      </c>
      <c r="C520" t="str">
        <f>TEXT(DataPenjualan[[#This Row],[Tanggal Transaksi]],"mmmm")</f>
        <v>September</v>
      </c>
      <c r="D520" s="1" t="str">
        <f>TEXT(DataPenjualan[[#This Row],[Tanggal Transaksi]],"m")</f>
        <v>9</v>
      </c>
      <c r="E520" t="s">
        <v>68</v>
      </c>
      <c r="F520" t="s">
        <v>24</v>
      </c>
      <c r="G520" t="s">
        <v>46</v>
      </c>
      <c r="H520" t="s">
        <v>4</v>
      </c>
      <c r="I520" t="s">
        <v>15</v>
      </c>
      <c r="J520">
        <v>1</v>
      </c>
      <c r="K520" s="2">
        <v>5000000</v>
      </c>
      <c r="L520" t="str" cm="1">
        <f t="array" ref="L520">_xlfn.IFS(DataPenjualan[[#This Row],[Harga Satuan]]&lt;5000000,"Terjangkau",AND(DataPenjualan[[#This Row],[Harga Satuan]]&gt;=5000000,DataPenjualan[[#This Row],[Harga Satuan]]&lt;=15000000),"Menengah",DataPenjualan[[#This Row],[Harga Satuan]]&gt;15000000,"Premium")</f>
        <v>Menengah</v>
      </c>
      <c r="M520">
        <v>0</v>
      </c>
      <c r="N520" t="s">
        <v>49</v>
      </c>
      <c r="O520" t="str" cm="1">
        <f t="array" ref="O520">_xlfn.IFS(LEFT(DataPenjualan[[#This Row],[Kode Status Pengiriman]],3)="DLV","Terkirim",LEFT(DataPenjualan[[#This Row],[Kode Status Pengiriman]],3)="SHP","Dikirim",LEFT(DataPenjualan[[#This Row],[Kode Status Pengiriman]],3)="RTN","Return",LEFT(DataPenjualan[[#This Row],[Kode Status Pengiriman]],3)="CNL","Dibatalkan")</f>
        <v>Dibatalkan</v>
      </c>
      <c r="P520" s="3">
        <f>DataPenjualan[[#This Row],[Jumlah Beli]]*DataPenjualan[[#This Row],[Harga Satuan]]</f>
        <v>5000000</v>
      </c>
      <c r="Q520" s="2">
        <f>(DataPenjualan[[#This Row],[Diskon Persen]]/100)*DataPenjualan[[#This Row],[Harga Satuan]]</f>
        <v>0</v>
      </c>
      <c r="R520" s="2">
        <f>DataPenjualan[[#This Row],[Pendapatan Kotor]]-DataPenjualan[[#This Row],[Nilai Diskon]]</f>
        <v>5000000</v>
      </c>
    </row>
    <row r="521" spans="1:18" x14ac:dyDescent="0.35">
      <c r="A521" t="s">
        <v>571</v>
      </c>
      <c r="B521" s="1">
        <v>45538.840277777781</v>
      </c>
      <c r="C521" t="str">
        <f>TEXT(DataPenjualan[[#This Row],[Tanggal Transaksi]],"mmmm")</f>
        <v>September</v>
      </c>
      <c r="D521" s="1" t="str">
        <f>TEXT(DataPenjualan[[#This Row],[Tanggal Transaksi]],"m")</f>
        <v>9</v>
      </c>
      <c r="E521" t="s">
        <v>71</v>
      </c>
      <c r="F521" t="s">
        <v>18</v>
      </c>
      <c r="G521" t="s">
        <v>28</v>
      </c>
      <c r="H521" t="s">
        <v>4</v>
      </c>
      <c r="I521" t="s">
        <v>5</v>
      </c>
      <c r="J521">
        <v>1</v>
      </c>
      <c r="K521" s="2">
        <v>42000000</v>
      </c>
      <c r="L521" t="str" cm="1">
        <f t="array" ref="L521">_xlfn.IFS(DataPenjualan[[#This Row],[Harga Satuan]]&lt;5000000,"Terjangkau",AND(DataPenjualan[[#This Row],[Harga Satuan]]&gt;=5000000,DataPenjualan[[#This Row],[Harga Satuan]]&lt;=15000000),"Menengah",DataPenjualan[[#This Row],[Harga Satuan]]&gt;15000000,"Premium")</f>
        <v>Premium</v>
      </c>
      <c r="M521">
        <v>20</v>
      </c>
      <c r="N521" t="s">
        <v>21</v>
      </c>
      <c r="O521" t="str" cm="1">
        <f t="array" ref="O521">_xlfn.IFS(LEFT(DataPenjualan[[#This Row],[Kode Status Pengiriman]],3)="DLV","Terkirim",LEFT(DataPenjualan[[#This Row],[Kode Status Pengiriman]],3)="SHP","Dikirim",LEFT(DataPenjualan[[#This Row],[Kode Status Pengiriman]],3)="RTN","Return",LEFT(DataPenjualan[[#This Row],[Kode Status Pengiriman]],3)="CNL","Dibatalkan")</f>
        <v>Dikirim</v>
      </c>
      <c r="P521" s="3">
        <f>DataPenjualan[[#This Row],[Jumlah Beli]]*DataPenjualan[[#This Row],[Harga Satuan]]</f>
        <v>42000000</v>
      </c>
      <c r="Q521" s="2">
        <f>(DataPenjualan[[#This Row],[Diskon Persen]]/100)*DataPenjualan[[#This Row],[Harga Satuan]]</f>
        <v>8400000</v>
      </c>
      <c r="R521" s="2">
        <f>DataPenjualan[[#This Row],[Pendapatan Kotor]]-DataPenjualan[[#This Row],[Nilai Diskon]]</f>
        <v>33600000</v>
      </c>
    </row>
    <row r="522" spans="1:18" x14ac:dyDescent="0.35">
      <c r="A522" t="s">
        <v>572</v>
      </c>
      <c r="B522" s="1">
        <v>45560.375</v>
      </c>
      <c r="C522" t="str">
        <f>TEXT(DataPenjualan[[#This Row],[Tanggal Transaksi]],"mmmm")</f>
        <v>September</v>
      </c>
      <c r="D522" s="1" t="str">
        <f>TEXT(DataPenjualan[[#This Row],[Tanggal Transaksi]],"m")</f>
        <v>9</v>
      </c>
      <c r="E522" t="s">
        <v>2</v>
      </c>
      <c r="F522" t="s">
        <v>3</v>
      </c>
      <c r="G522" t="s">
        <v>56</v>
      </c>
      <c r="H522" t="s">
        <v>57</v>
      </c>
      <c r="I522" t="s">
        <v>5</v>
      </c>
      <c r="J522">
        <v>1</v>
      </c>
      <c r="K522" s="2">
        <v>21000000</v>
      </c>
      <c r="L522" t="str" cm="1">
        <f t="array" ref="L522">_xlfn.IFS(DataPenjualan[[#This Row],[Harga Satuan]]&lt;5000000,"Terjangkau",AND(DataPenjualan[[#This Row],[Harga Satuan]]&gt;=5000000,DataPenjualan[[#This Row],[Harga Satuan]]&lt;=15000000),"Menengah",DataPenjualan[[#This Row],[Harga Satuan]]&gt;15000000,"Premium")</f>
        <v>Premium</v>
      </c>
      <c r="M522">
        <v>5</v>
      </c>
      <c r="N522" t="s">
        <v>6</v>
      </c>
      <c r="O522" t="str" cm="1">
        <f t="array" ref="O522">_xlfn.IFS(LEFT(DataPenjualan[[#This Row],[Kode Status Pengiriman]],3)="DLV","Terkirim",LEFT(DataPenjualan[[#This Row],[Kode Status Pengiriman]],3)="SHP","Dikirim",LEFT(DataPenjualan[[#This Row],[Kode Status Pengiriman]],3)="RTN","Return",LEFT(DataPenjualan[[#This Row],[Kode Status Pengiriman]],3)="CNL","Dibatalkan")</f>
        <v>Terkirim</v>
      </c>
      <c r="P522" s="3">
        <f>DataPenjualan[[#This Row],[Jumlah Beli]]*DataPenjualan[[#This Row],[Harga Satuan]]</f>
        <v>21000000</v>
      </c>
      <c r="Q522" s="2">
        <f>(DataPenjualan[[#This Row],[Diskon Persen]]/100)*DataPenjualan[[#This Row],[Harga Satuan]]</f>
        <v>1050000</v>
      </c>
      <c r="R522" s="2">
        <f>DataPenjualan[[#This Row],[Pendapatan Kotor]]-DataPenjualan[[#This Row],[Nilai Diskon]]</f>
        <v>19950000</v>
      </c>
    </row>
    <row r="523" spans="1:18" x14ac:dyDescent="0.35">
      <c r="A523" t="s">
        <v>573</v>
      </c>
      <c r="B523" s="1">
        <v>45561.666666666664</v>
      </c>
      <c r="C523" t="str">
        <f>TEXT(DataPenjualan[[#This Row],[Tanggal Transaksi]],"mmmm")</f>
        <v>September</v>
      </c>
      <c r="D523" s="1" t="str">
        <f>TEXT(DataPenjualan[[#This Row],[Tanggal Transaksi]],"m")</f>
        <v>9</v>
      </c>
      <c r="E523" t="s">
        <v>8</v>
      </c>
      <c r="F523" t="s">
        <v>3</v>
      </c>
      <c r="G523" t="s">
        <v>60</v>
      </c>
      <c r="H523" t="s">
        <v>20</v>
      </c>
      <c r="I523" t="s">
        <v>10</v>
      </c>
      <c r="J523">
        <v>1</v>
      </c>
      <c r="K523" s="2">
        <v>18500000</v>
      </c>
      <c r="L523" t="str" cm="1">
        <f t="array" ref="L523">_xlfn.IFS(DataPenjualan[[#This Row],[Harga Satuan]]&lt;5000000,"Terjangkau",AND(DataPenjualan[[#This Row],[Harga Satuan]]&gt;=5000000,DataPenjualan[[#This Row],[Harga Satuan]]&lt;=15000000),"Menengah",DataPenjualan[[#This Row],[Harga Satuan]]&gt;15000000,"Premium")</f>
        <v>Premium</v>
      </c>
      <c r="M523">
        <v>5</v>
      </c>
      <c r="N523" t="s">
        <v>6</v>
      </c>
      <c r="O523" t="str" cm="1">
        <f t="array" ref="O523">_xlfn.IFS(LEFT(DataPenjualan[[#This Row],[Kode Status Pengiriman]],3)="DLV","Terkirim",LEFT(DataPenjualan[[#This Row],[Kode Status Pengiriman]],3)="SHP","Dikirim",LEFT(DataPenjualan[[#This Row],[Kode Status Pengiriman]],3)="RTN","Return",LEFT(DataPenjualan[[#This Row],[Kode Status Pengiriman]],3)="CNL","Dibatalkan")</f>
        <v>Terkirim</v>
      </c>
      <c r="P523" s="3">
        <f>DataPenjualan[[#This Row],[Jumlah Beli]]*DataPenjualan[[#This Row],[Harga Satuan]]</f>
        <v>18500000</v>
      </c>
      <c r="Q523" s="2">
        <f>(DataPenjualan[[#This Row],[Diskon Persen]]/100)*DataPenjualan[[#This Row],[Harga Satuan]]</f>
        <v>925000</v>
      </c>
      <c r="R523" s="2">
        <f>DataPenjualan[[#This Row],[Pendapatan Kotor]]-DataPenjualan[[#This Row],[Nilai Diskon]]</f>
        <v>17575000</v>
      </c>
    </row>
    <row r="524" spans="1:18" x14ac:dyDescent="0.35">
      <c r="A524" t="s">
        <v>574</v>
      </c>
      <c r="B524" s="1">
        <v>45562.854166666664</v>
      </c>
      <c r="C524" t="str">
        <f>TEXT(DataPenjualan[[#This Row],[Tanggal Transaksi]],"mmmm")</f>
        <v>September</v>
      </c>
      <c r="D524" s="1" t="str">
        <f>TEXT(DataPenjualan[[#This Row],[Tanggal Transaksi]],"m")</f>
        <v>9</v>
      </c>
      <c r="E524" t="s">
        <v>12</v>
      </c>
      <c r="F524" t="s">
        <v>13</v>
      </c>
      <c r="G524" t="s">
        <v>63</v>
      </c>
      <c r="H524" t="s">
        <v>4</v>
      </c>
      <c r="I524" t="s">
        <v>15</v>
      </c>
      <c r="J524">
        <v>1</v>
      </c>
      <c r="K524" s="2">
        <v>5500000</v>
      </c>
      <c r="L524" t="str" cm="1">
        <f t="array" ref="L524">_xlfn.IFS(DataPenjualan[[#This Row],[Harga Satuan]]&lt;5000000,"Terjangkau",AND(DataPenjualan[[#This Row],[Harga Satuan]]&gt;=5000000,DataPenjualan[[#This Row],[Harga Satuan]]&lt;=15000000),"Menengah",DataPenjualan[[#This Row],[Harga Satuan]]&gt;15000000,"Premium")</f>
        <v>Menengah</v>
      </c>
      <c r="M524">
        <v>0</v>
      </c>
      <c r="N524" t="s">
        <v>6</v>
      </c>
      <c r="O524" t="str" cm="1">
        <f t="array" ref="O524">_xlfn.IFS(LEFT(DataPenjualan[[#This Row],[Kode Status Pengiriman]],3)="DLV","Terkirim",LEFT(DataPenjualan[[#This Row],[Kode Status Pengiriman]],3)="SHP","Dikirim",LEFT(DataPenjualan[[#This Row],[Kode Status Pengiriman]],3)="RTN","Return",LEFT(DataPenjualan[[#This Row],[Kode Status Pengiriman]],3)="CNL","Dibatalkan")</f>
        <v>Terkirim</v>
      </c>
      <c r="P524" s="3">
        <f>DataPenjualan[[#This Row],[Jumlah Beli]]*DataPenjualan[[#This Row],[Harga Satuan]]</f>
        <v>5500000</v>
      </c>
      <c r="Q524" s="2">
        <f>(DataPenjualan[[#This Row],[Diskon Persen]]/100)*DataPenjualan[[#This Row],[Harga Satuan]]</f>
        <v>0</v>
      </c>
      <c r="R524" s="2">
        <f>DataPenjualan[[#This Row],[Pendapatan Kotor]]-DataPenjualan[[#This Row],[Nilai Diskon]]</f>
        <v>5500000</v>
      </c>
    </row>
    <row r="525" spans="1:18" x14ac:dyDescent="0.35">
      <c r="A525" t="s">
        <v>575</v>
      </c>
      <c r="B525" s="1">
        <v>45563.416666666664</v>
      </c>
      <c r="C525" t="str">
        <f>TEXT(DataPenjualan[[#This Row],[Tanggal Transaksi]],"mmmm")</f>
        <v>September</v>
      </c>
      <c r="D525" s="1" t="str">
        <f>TEXT(DataPenjualan[[#This Row],[Tanggal Transaksi]],"m")</f>
        <v>9</v>
      </c>
      <c r="E525" t="s">
        <v>17</v>
      </c>
      <c r="F525" t="s">
        <v>18</v>
      </c>
      <c r="G525" t="s">
        <v>66</v>
      </c>
      <c r="H525" t="s">
        <v>9</v>
      </c>
      <c r="I525" t="s">
        <v>5</v>
      </c>
      <c r="J525">
        <v>1</v>
      </c>
      <c r="K525" s="2">
        <v>32000000</v>
      </c>
      <c r="L525" t="str" cm="1">
        <f t="array" ref="L525">_xlfn.IFS(DataPenjualan[[#This Row],[Harga Satuan]]&lt;5000000,"Terjangkau",AND(DataPenjualan[[#This Row],[Harga Satuan]]&gt;=5000000,DataPenjualan[[#This Row],[Harga Satuan]]&lt;=15000000),"Menengah",DataPenjualan[[#This Row],[Harga Satuan]]&gt;15000000,"Premium")</f>
        <v>Premium</v>
      </c>
      <c r="M525">
        <v>10</v>
      </c>
      <c r="N525" t="s">
        <v>21</v>
      </c>
      <c r="O525" t="str" cm="1">
        <f t="array" ref="O525">_xlfn.IFS(LEFT(DataPenjualan[[#This Row],[Kode Status Pengiriman]],3)="DLV","Terkirim",LEFT(DataPenjualan[[#This Row],[Kode Status Pengiriman]],3)="SHP","Dikirim",LEFT(DataPenjualan[[#This Row],[Kode Status Pengiriman]],3)="RTN","Return",LEFT(DataPenjualan[[#This Row],[Kode Status Pengiriman]],3)="CNL","Dibatalkan")</f>
        <v>Dikirim</v>
      </c>
      <c r="P525" s="3">
        <f>DataPenjualan[[#This Row],[Jumlah Beli]]*DataPenjualan[[#This Row],[Harga Satuan]]</f>
        <v>32000000</v>
      </c>
      <c r="Q525" s="2">
        <f>(DataPenjualan[[#This Row],[Diskon Persen]]/100)*DataPenjualan[[#This Row],[Harga Satuan]]</f>
        <v>3200000</v>
      </c>
      <c r="R525" s="2">
        <f>DataPenjualan[[#This Row],[Pendapatan Kotor]]-DataPenjualan[[#This Row],[Nilai Diskon]]</f>
        <v>28800000</v>
      </c>
    </row>
    <row r="526" spans="1:18" x14ac:dyDescent="0.35">
      <c r="A526" t="s">
        <v>576</v>
      </c>
      <c r="B526" s="1">
        <v>45564.53125</v>
      </c>
      <c r="C526" t="str">
        <f>TEXT(DataPenjualan[[#This Row],[Tanggal Transaksi]],"mmmm")</f>
        <v>September</v>
      </c>
      <c r="D526" s="1" t="str">
        <f>TEXT(DataPenjualan[[#This Row],[Tanggal Transaksi]],"m")</f>
        <v>9</v>
      </c>
      <c r="E526" t="s">
        <v>23</v>
      </c>
      <c r="F526" t="s">
        <v>24</v>
      </c>
      <c r="G526" t="s">
        <v>69</v>
      </c>
      <c r="H526" t="s">
        <v>4</v>
      </c>
      <c r="I526" t="s">
        <v>10</v>
      </c>
      <c r="J526">
        <v>1</v>
      </c>
      <c r="K526" s="2">
        <v>7500000</v>
      </c>
      <c r="L526" t="str" cm="1">
        <f t="array" ref="L526">_xlfn.IFS(DataPenjualan[[#This Row],[Harga Satuan]]&lt;5000000,"Terjangkau",AND(DataPenjualan[[#This Row],[Harga Satuan]]&gt;=5000000,DataPenjualan[[#This Row],[Harga Satuan]]&lt;=15000000),"Menengah",DataPenjualan[[#This Row],[Harga Satuan]]&gt;15000000,"Premium")</f>
        <v>Menengah</v>
      </c>
      <c r="M526">
        <v>5</v>
      </c>
      <c r="N526" t="s">
        <v>6</v>
      </c>
      <c r="O526" t="str" cm="1">
        <f t="array" ref="O526">_xlfn.IFS(LEFT(DataPenjualan[[#This Row],[Kode Status Pengiriman]],3)="DLV","Terkirim",LEFT(DataPenjualan[[#This Row],[Kode Status Pengiriman]],3)="SHP","Dikirim",LEFT(DataPenjualan[[#This Row],[Kode Status Pengiriman]],3)="RTN","Return",LEFT(DataPenjualan[[#This Row],[Kode Status Pengiriman]],3)="CNL","Dibatalkan")</f>
        <v>Terkirim</v>
      </c>
      <c r="P526" s="3">
        <f>DataPenjualan[[#This Row],[Jumlah Beli]]*DataPenjualan[[#This Row],[Harga Satuan]]</f>
        <v>7500000</v>
      </c>
      <c r="Q526" s="2">
        <f>(DataPenjualan[[#This Row],[Diskon Persen]]/100)*DataPenjualan[[#This Row],[Harga Satuan]]</f>
        <v>375000</v>
      </c>
      <c r="R526" s="2">
        <f>DataPenjualan[[#This Row],[Pendapatan Kotor]]-DataPenjualan[[#This Row],[Nilai Diskon]]</f>
        <v>7125000</v>
      </c>
    </row>
    <row r="527" spans="1:18" x14ac:dyDescent="0.35">
      <c r="A527" t="s">
        <v>577</v>
      </c>
      <c r="B527" s="1">
        <v>45565.729166666664</v>
      </c>
      <c r="C527" t="str">
        <f>TEXT(DataPenjualan[[#This Row],[Tanggal Transaksi]],"mmmm")</f>
        <v>September</v>
      </c>
      <c r="D527" s="1" t="str">
        <f>TEXT(DataPenjualan[[#This Row],[Tanggal Transaksi]],"m")</f>
        <v>9</v>
      </c>
      <c r="E527" t="s">
        <v>27</v>
      </c>
      <c r="F527" t="s">
        <v>18</v>
      </c>
      <c r="G527" t="s">
        <v>752</v>
      </c>
      <c r="H527" t="s">
        <v>9</v>
      </c>
      <c r="I527" t="s">
        <v>5</v>
      </c>
      <c r="J527">
        <v>1</v>
      </c>
      <c r="K527" s="2">
        <v>23000000</v>
      </c>
      <c r="L527" t="str" cm="1">
        <f t="array" ref="L527">_xlfn.IFS(DataPenjualan[[#This Row],[Harga Satuan]]&lt;5000000,"Terjangkau",AND(DataPenjualan[[#This Row],[Harga Satuan]]&gt;=5000000,DataPenjualan[[#This Row],[Harga Satuan]]&lt;=15000000),"Menengah",DataPenjualan[[#This Row],[Harga Satuan]]&gt;15000000,"Premium")</f>
        <v>Premium</v>
      </c>
      <c r="M527">
        <v>10</v>
      </c>
      <c r="N527" t="s">
        <v>6</v>
      </c>
      <c r="O527" t="str" cm="1">
        <f t="array" ref="O527">_xlfn.IFS(LEFT(DataPenjualan[[#This Row],[Kode Status Pengiriman]],3)="DLV","Terkirim",LEFT(DataPenjualan[[#This Row],[Kode Status Pengiriman]],3)="SHP","Dikirim",LEFT(DataPenjualan[[#This Row],[Kode Status Pengiriman]],3)="RTN","Return",LEFT(DataPenjualan[[#This Row],[Kode Status Pengiriman]],3)="CNL","Dibatalkan")</f>
        <v>Terkirim</v>
      </c>
      <c r="P527" s="3">
        <f>DataPenjualan[[#This Row],[Jumlah Beli]]*DataPenjualan[[#This Row],[Harga Satuan]]</f>
        <v>23000000</v>
      </c>
      <c r="Q527" s="2">
        <f>(DataPenjualan[[#This Row],[Diskon Persen]]/100)*DataPenjualan[[#This Row],[Harga Satuan]]</f>
        <v>2300000</v>
      </c>
      <c r="R527" s="2">
        <f>DataPenjualan[[#This Row],[Pendapatan Kotor]]-DataPenjualan[[#This Row],[Nilai Diskon]]</f>
        <v>20700000</v>
      </c>
    </row>
    <row r="528" spans="1:18" x14ac:dyDescent="0.35">
      <c r="A528" t="s">
        <v>578</v>
      </c>
      <c r="B528" s="1">
        <v>45566.916666666664</v>
      </c>
      <c r="C528" t="str">
        <f>TEXT(DataPenjualan[[#This Row],[Tanggal Transaksi]],"mmmm")</f>
        <v>October</v>
      </c>
      <c r="D528" s="1" t="str">
        <f>TEXT(DataPenjualan[[#This Row],[Tanggal Transaksi]],"m")</f>
        <v>10</v>
      </c>
      <c r="E528" t="s">
        <v>30</v>
      </c>
      <c r="F528" t="s">
        <v>13</v>
      </c>
      <c r="G528" t="s">
        <v>28</v>
      </c>
      <c r="H528" t="s">
        <v>4</v>
      </c>
      <c r="I528" t="s">
        <v>15</v>
      </c>
      <c r="J528">
        <v>1</v>
      </c>
      <c r="K528" s="2">
        <v>2500000</v>
      </c>
      <c r="L528" t="str" cm="1">
        <f t="array" ref="L528">_xlfn.IFS(DataPenjualan[[#This Row],[Harga Satuan]]&lt;5000000,"Terjangkau",AND(DataPenjualan[[#This Row],[Harga Satuan]]&gt;=5000000,DataPenjualan[[#This Row],[Harga Satuan]]&lt;=15000000),"Menengah",DataPenjualan[[#This Row],[Harga Satuan]]&gt;15000000,"Premium")</f>
        <v>Terjangkau</v>
      </c>
      <c r="M528">
        <v>0</v>
      </c>
      <c r="N528" t="s">
        <v>6</v>
      </c>
      <c r="O528" t="str" cm="1">
        <f t="array" ref="O528">_xlfn.IFS(LEFT(DataPenjualan[[#This Row],[Kode Status Pengiriman]],3)="DLV","Terkirim",LEFT(DataPenjualan[[#This Row],[Kode Status Pengiriman]],3)="SHP","Dikirim",LEFT(DataPenjualan[[#This Row],[Kode Status Pengiriman]],3)="RTN","Return",LEFT(DataPenjualan[[#This Row],[Kode Status Pengiriman]],3)="CNL","Dibatalkan")</f>
        <v>Terkirim</v>
      </c>
      <c r="P528" s="3">
        <f>DataPenjualan[[#This Row],[Jumlah Beli]]*DataPenjualan[[#This Row],[Harga Satuan]]</f>
        <v>2500000</v>
      </c>
      <c r="Q528" s="2">
        <f>(DataPenjualan[[#This Row],[Diskon Persen]]/100)*DataPenjualan[[#This Row],[Harga Satuan]]</f>
        <v>0</v>
      </c>
      <c r="R528" s="2">
        <f>DataPenjualan[[#This Row],[Pendapatan Kotor]]-DataPenjualan[[#This Row],[Nilai Diskon]]</f>
        <v>2500000</v>
      </c>
    </row>
    <row r="529" spans="1:18" x14ac:dyDescent="0.35">
      <c r="A529" t="s">
        <v>579</v>
      </c>
      <c r="B529" s="1">
        <v>45567.604166666664</v>
      </c>
      <c r="C529" t="str">
        <f>TEXT(DataPenjualan[[#This Row],[Tanggal Transaksi]],"mmmm")</f>
        <v>October</v>
      </c>
      <c r="D529" s="1" t="str">
        <f>TEXT(DataPenjualan[[#This Row],[Tanggal Transaksi]],"m")</f>
        <v>10</v>
      </c>
      <c r="E529" t="s">
        <v>33</v>
      </c>
      <c r="F529" t="s">
        <v>34</v>
      </c>
      <c r="G529" t="s">
        <v>14</v>
      </c>
      <c r="H529" t="s">
        <v>4</v>
      </c>
      <c r="I529" t="s">
        <v>10</v>
      </c>
      <c r="J529">
        <v>1</v>
      </c>
      <c r="K529" s="2">
        <v>28000000</v>
      </c>
      <c r="L529" t="str" cm="1">
        <f t="array" ref="L529">_xlfn.IFS(DataPenjualan[[#This Row],[Harga Satuan]]&lt;5000000,"Terjangkau",AND(DataPenjualan[[#This Row],[Harga Satuan]]&gt;=5000000,DataPenjualan[[#This Row],[Harga Satuan]]&lt;=15000000),"Menengah",DataPenjualan[[#This Row],[Harga Satuan]]&gt;15000000,"Premium")</f>
        <v>Premium</v>
      </c>
      <c r="M529">
        <v>10</v>
      </c>
      <c r="N529" t="s">
        <v>21</v>
      </c>
      <c r="O529" t="str" cm="1">
        <f t="array" ref="O529">_xlfn.IFS(LEFT(DataPenjualan[[#This Row],[Kode Status Pengiriman]],3)="DLV","Terkirim",LEFT(DataPenjualan[[#This Row],[Kode Status Pengiriman]],3)="SHP","Dikirim",LEFT(DataPenjualan[[#This Row],[Kode Status Pengiriman]],3)="RTN","Return",LEFT(DataPenjualan[[#This Row],[Kode Status Pengiriman]],3)="CNL","Dibatalkan")</f>
        <v>Dikirim</v>
      </c>
      <c r="P529" s="3">
        <f>DataPenjualan[[#This Row],[Jumlah Beli]]*DataPenjualan[[#This Row],[Harga Satuan]]</f>
        <v>28000000</v>
      </c>
      <c r="Q529" s="2">
        <f>(DataPenjualan[[#This Row],[Diskon Persen]]/100)*DataPenjualan[[#This Row],[Harga Satuan]]</f>
        <v>2800000</v>
      </c>
      <c r="R529" s="2">
        <f>DataPenjualan[[#This Row],[Pendapatan Kotor]]-DataPenjualan[[#This Row],[Nilai Diskon]]</f>
        <v>25200000</v>
      </c>
    </row>
    <row r="530" spans="1:18" x14ac:dyDescent="0.35">
      <c r="A530" t="s">
        <v>580</v>
      </c>
      <c r="B530" s="1">
        <v>45568.479166666664</v>
      </c>
      <c r="C530" t="str">
        <f>TEXT(DataPenjualan[[#This Row],[Tanggal Transaksi]],"mmmm")</f>
        <v>October</v>
      </c>
      <c r="D530" s="1" t="str">
        <f>TEXT(DataPenjualan[[#This Row],[Tanggal Transaksi]],"m")</f>
        <v>10</v>
      </c>
      <c r="E530" t="s">
        <v>37</v>
      </c>
      <c r="F530" t="s">
        <v>24</v>
      </c>
      <c r="G530" t="s">
        <v>19</v>
      </c>
      <c r="H530" t="s">
        <v>20</v>
      </c>
      <c r="I530" t="s">
        <v>5</v>
      </c>
      <c r="J530">
        <v>1</v>
      </c>
      <c r="K530" s="2">
        <v>1800000</v>
      </c>
      <c r="L530" t="str" cm="1">
        <f t="array" ref="L530">_xlfn.IFS(DataPenjualan[[#This Row],[Harga Satuan]]&lt;5000000,"Terjangkau",AND(DataPenjualan[[#This Row],[Harga Satuan]]&gt;=5000000,DataPenjualan[[#This Row],[Harga Satuan]]&lt;=15000000),"Menengah",DataPenjualan[[#This Row],[Harga Satuan]]&gt;15000000,"Premium")</f>
        <v>Terjangkau</v>
      </c>
      <c r="M530">
        <v>5</v>
      </c>
      <c r="N530" t="s">
        <v>6</v>
      </c>
      <c r="O530" t="str" cm="1">
        <f t="array" ref="O530">_xlfn.IFS(LEFT(DataPenjualan[[#This Row],[Kode Status Pengiriman]],3)="DLV","Terkirim",LEFT(DataPenjualan[[#This Row],[Kode Status Pengiriman]],3)="SHP","Dikirim",LEFT(DataPenjualan[[#This Row],[Kode Status Pengiriman]],3)="RTN","Return",LEFT(DataPenjualan[[#This Row],[Kode Status Pengiriman]],3)="CNL","Dibatalkan")</f>
        <v>Terkirim</v>
      </c>
      <c r="P530" s="3">
        <f>DataPenjualan[[#This Row],[Jumlah Beli]]*DataPenjualan[[#This Row],[Harga Satuan]]</f>
        <v>1800000</v>
      </c>
      <c r="Q530" s="2">
        <f>(DataPenjualan[[#This Row],[Diskon Persen]]/100)*DataPenjualan[[#This Row],[Harga Satuan]]</f>
        <v>90000</v>
      </c>
      <c r="R530" s="2">
        <f>DataPenjualan[[#This Row],[Pendapatan Kotor]]-DataPenjualan[[#This Row],[Nilai Diskon]]</f>
        <v>1710000</v>
      </c>
    </row>
    <row r="531" spans="1:18" x14ac:dyDescent="0.35">
      <c r="A531" t="s">
        <v>581</v>
      </c>
      <c r="B531" s="1">
        <v>45569.791666666664</v>
      </c>
      <c r="C531" t="str">
        <f>TEXT(DataPenjualan[[#This Row],[Tanggal Transaksi]],"mmmm")</f>
        <v>October</v>
      </c>
      <c r="D531" s="1" t="str">
        <f>TEXT(DataPenjualan[[#This Row],[Tanggal Transaksi]],"m")</f>
        <v>10</v>
      </c>
      <c r="E531" t="s">
        <v>41</v>
      </c>
      <c r="F531" t="s">
        <v>3</v>
      </c>
      <c r="G531" t="s">
        <v>753</v>
      </c>
      <c r="H531" t="s">
        <v>25</v>
      </c>
      <c r="I531" t="s">
        <v>10</v>
      </c>
      <c r="J531">
        <v>1</v>
      </c>
      <c r="K531" s="2">
        <v>15000000</v>
      </c>
      <c r="L531" t="str" cm="1">
        <f t="array" ref="L531">_xlfn.IFS(DataPenjualan[[#This Row],[Harga Satuan]]&lt;5000000,"Terjangkau",AND(DataPenjualan[[#This Row],[Harga Satuan]]&gt;=5000000,DataPenjualan[[#This Row],[Harga Satuan]]&lt;=15000000),"Menengah",DataPenjualan[[#This Row],[Harga Satuan]]&gt;15000000,"Premium")</f>
        <v>Menengah</v>
      </c>
      <c r="M531">
        <v>5</v>
      </c>
      <c r="N531" t="s">
        <v>6</v>
      </c>
      <c r="O531" t="str" cm="1">
        <f t="array" ref="O531">_xlfn.IFS(LEFT(DataPenjualan[[#This Row],[Kode Status Pengiriman]],3)="DLV","Terkirim",LEFT(DataPenjualan[[#This Row],[Kode Status Pengiriman]],3)="SHP","Dikirim",LEFT(DataPenjualan[[#This Row],[Kode Status Pengiriman]],3)="RTN","Return",LEFT(DataPenjualan[[#This Row],[Kode Status Pengiriman]],3)="CNL","Dibatalkan")</f>
        <v>Terkirim</v>
      </c>
      <c r="P531" s="3">
        <f>DataPenjualan[[#This Row],[Jumlah Beli]]*DataPenjualan[[#This Row],[Harga Satuan]]</f>
        <v>15000000</v>
      </c>
      <c r="Q531" s="2">
        <f>(DataPenjualan[[#This Row],[Diskon Persen]]/100)*DataPenjualan[[#This Row],[Harga Satuan]]</f>
        <v>750000</v>
      </c>
      <c r="R531" s="2">
        <f>DataPenjualan[[#This Row],[Pendapatan Kotor]]-DataPenjualan[[#This Row],[Nilai Diskon]]</f>
        <v>14250000</v>
      </c>
    </row>
    <row r="532" spans="1:18" x14ac:dyDescent="0.35">
      <c r="A532" t="s">
        <v>582</v>
      </c>
      <c r="B532" s="1">
        <v>45570.5625</v>
      </c>
      <c r="C532" t="str">
        <f>TEXT(DataPenjualan[[#This Row],[Tanggal Transaksi]],"mmmm")</f>
        <v>October</v>
      </c>
      <c r="D532" s="1" t="str">
        <f>TEXT(DataPenjualan[[#This Row],[Tanggal Transaksi]],"m")</f>
        <v>10</v>
      </c>
      <c r="E532" t="s">
        <v>45</v>
      </c>
      <c r="F532" t="s">
        <v>13</v>
      </c>
      <c r="G532" t="s">
        <v>31</v>
      </c>
      <c r="H532" t="s">
        <v>9</v>
      </c>
      <c r="I532" t="s">
        <v>15</v>
      </c>
      <c r="J532">
        <v>1</v>
      </c>
      <c r="K532" s="2">
        <v>4000000</v>
      </c>
      <c r="L532" t="str" cm="1">
        <f t="array" ref="L532">_xlfn.IFS(DataPenjualan[[#This Row],[Harga Satuan]]&lt;5000000,"Terjangkau",AND(DataPenjualan[[#This Row],[Harga Satuan]]&gt;=5000000,DataPenjualan[[#This Row],[Harga Satuan]]&lt;=15000000),"Menengah",DataPenjualan[[#This Row],[Harga Satuan]]&gt;15000000,"Premium")</f>
        <v>Terjangkau</v>
      </c>
      <c r="M532">
        <v>0</v>
      </c>
      <c r="N532" t="s">
        <v>39</v>
      </c>
      <c r="O532" t="str" cm="1">
        <f t="array" ref="O532">_xlfn.IFS(LEFT(DataPenjualan[[#This Row],[Kode Status Pengiriman]],3)="DLV","Terkirim",LEFT(DataPenjualan[[#This Row],[Kode Status Pengiriman]],3)="SHP","Dikirim",LEFT(DataPenjualan[[#This Row],[Kode Status Pengiriman]],3)="RTN","Return",LEFT(DataPenjualan[[#This Row],[Kode Status Pengiriman]],3)="CNL","Dibatalkan")</f>
        <v>Return</v>
      </c>
      <c r="P532" s="3">
        <f>DataPenjualan[[#This Row],[Jumlah Beli]]*DataPenjualan[[#This Row],[Harga Satuan]]</f>
        <v>4000000</v>
      </c>
      <c r="Q532" s="2">
        <f>(DataPenjualan[[#This Row],[Diskon Persen]]/100)*DataPenjualan[[#This Row],[Harga Satuan]]</f>
        <v>0</v>
      </c>
      <c r="R532" s="2">
        <f>DataPenjualan[[#This Row],[Pendapatan Kotor]]-DataPenjualan[[#This Row],[Nilai Diskon]]</f>
        <v>4000000</v>
      </c>
    </row>
    <row r="533" spans="1:18" x14ac:dyDescent="0.35">
      <c r="A533" t="s">
        <v>583</v>
      </c>
      <c r="B533" s="1">
        <v>45571.6875</v>
      </c>
      <c r="C533" t="str">
        <f>TEXT(DataPenjualan[[#This Row],[Tanggal Transaksi]],"mmmm")</f>
        <v>October</v>
      </c>
      <c r="D533" s="1" t="str">
        <f>TEXT(DataPenjualan[[#This Row],[Tanggal Transaksi]],"m")</f>
        <v>10</v>
      </c>
      <c r="E533" t="s">
        <v>48</v>
      </c>
      <c r="F533" t="s">
        <v>18</v>
      </c>
      <c r="G533" t="s">
        <v>35</v>
      </c>
      <c r="H533" t="s">
        <v>20</v>
      </c>
      <c r="I533" t="s">
        <v>5</v>
      </c>
      <c r="J533">
        <v>1</v>
      </c>
      <c r="K533" s="2">
        <v>29500000</v>
      </c>
      <c r="L533" t="str" cm="1">
        <f t="array" ref="L533">_xlfn.IFS(DataPenjualan[[#This Row],[Harga Satuan]]&lt;5000000,"Terjangkau",AND(DataPenjualan[[#This Row],[Harga Satuan]]&gt;=5000000,DataPenjualan[[#This Row],[Harga Satuan]]&lt;=15000000),"Menengah",DataPenjualan[[#This Row],[Harga Satuan]]&gt;15000000,"Premium")</f>
        <v>Premium</v>
      </c>
      <c r="M533">
        <v>10</v>
      </c>
      <c r="N533" t="s">
        <v>6</v>
      </c>
      <c r="O533" t="str" cm="1">
        <f t="array" ref="O533">_xlfn.IFS(LEFT(DataPenjualan[[#This Row],[Kode Status Pengiriman]],3)="DLV","Terkirim",LEFT(DataPenjualan[[#This Row],[Kode Status Pengiriman]],3)="SHP","Dikirim",LEFT(DataPenjualan[[#This Row],[Kode Status Pengiriman]],3)="RTN","Return",LEFT(DataPenjualan[[#This Row],[Kode Status Pengiriman]],3)="CNL","Dibatalkan")</f>
        <v>Terkirim</v>
      </c>
      <c r="P533" s="3">
        <f>DataPenjualan[[#This Row],[Jumlah Beli]]*DataPenjualan[[#This Row],[Harga Satuan]]</f>
        <v>29500000</v>
      </c>
      <c r="Q533" s="2">
        <f>(DataPenjualan[[#This Row],[Diskon Persen]]/100)*DataPenjualan[[#This Row],[Harga Satuan]]</f>
        <v>2950000</v>
      </c>
      <c r="R533" s="2">
        <f>DataPenjualan[[#This Row],[Pendapatan Kotor]]-DataPenjualan[[#This Row],[Nilai Diskon]]</f>
        <v>26550000</v>
      </c>
    </row>
    <row r="534" spans="1:18" x14ac:dyDescent="0.35">
      <c r="A534" t="s">
        <v>584</v>
      </c>
      <c r="B534" s="1">
        <v>45572.784722222219</v>
      </c>
      <c r="C534" t="str">
        <f>TEXT(DataPenjualan[[#This Row],[Tanggal Transaksi]],"mmmm")</f>
        <v>October</v>
      </c>
      <c r="D534" s="1" t="str">
        <f>TEXT(DataPenjualan[[#This Row],[Tanggal Transaksi]],"m")</f>
        <v>10</v>
      </c>
      <c r="E534" t="s">
        <v>51</v>
      </c>
      <c r="F534" t="s">
        <v>24</v>
      </c>
      <c r="G534" t="s">
        <v>38</v>
      </c>
      <c r="H534" t="s">
        <v>4</v>
      </c>
      <c r="I534" t="s">
        <v>10</v>
      </c>
      <c r="J534">
        <v>1</v>
      </c>
      <c r="K534" s="2">
        <v>500000</v>
      </c>
      <c r="L534" t="str" cm="1">
        <f t="array" ref="L534">_xlfn.IFS(DataPenjualan[[#This Row],[Harga Satuan]]&lt;5000000,"Terjangkau",AND(DataPenjualan[[#This Row],[Harga Satuan]]&gt;=5000000,DataPenjualan[[#This Row],[Harga Satuan]]&lt;=15000000),"Menengah",DataPenjualan[[#This Row],[Harga Satuan]]&gt;15000000,"Premium")</f>
        <v>Terjangkau</v>
      </c>
      <c r="M534">
        <v>5</v>
      </c>
      <c r="N534" t="s">
        <v>6</v>
      </c>
      <c r="O534" t="str" cm="1">
        <f t="array" ref="O534">_xlfn.IFS(LEFT(DataPenjualan[[#This Row],[Kode Status Pengiriman]],3)="DLV","Terkirim",LEFT(DataPenjualan[[#This Row],[Kode Status Pengiriman]],3)="SHP","Dikirim",LEFT(DataPenjualan[[#This Row],[Kode Status Pengiriman]],3)="RTN","Return",LEFT(DataPenjualan[[#This Row],[Kode Status Pengiriman]],3)="CNL","Dibatalkan")</f>
        <v>Terkirim</v>
      </c>
      <c r="P534" s="3">
        <f>DataPenjualan[[#This Row],[Jumlah Beli]]*DataPenjualan[[#This Row],[Harga Satuan]]</f>
        <v>500000</v>
      </c>
      <c r="Q534" s="2">
        <f>(DataPenjualan[[#This Row],[Diskon Persen]]/100)*DataPenjualan[[#This Row],[Harga Satuan]]</f>
        <v>25000</v>
      </c>
      <c r="R534" s="2">
        <f>DataPenjualan[[#This Row],[Pendapatan Kotor]]-DataPenjualan[[#This Row],[Nilai Diskon]]</f>
        <v>475000</v>
      </c>
    </row>
    <row r="535" spans="1:18" x14ac:dyDescent="0.35">
      <c r="A535" t="s">
        <v>585</v>
      </c>
      <c r="B535" s="1">
        <v>45573.885416666664</v>
      </c>
      <c r="C535" t="str">
        <f>TEXT(DataPenjualan[[#This Row],[Tanggal Transaksi]],"mmmm")</f>
        <v>October</v>
      </c>
      <c r="D535" s="1" t="str">
        <f>TEXT(DataPenjualan[[#This Row],[Tanggal Transaksi]],"m")</f>
        <v>10</v>
      </c>
      <c r="E535" t="s">
        <v>53</v>
      </c>
      <c r="F535" t="s">
        <v>34</v>
      </c>
      <c r="G535" t="s">
        <v>42</v>
      </c>
      <c r="H535" t="s">
        <v>43</v>
      </c>
      <c r="I535" t="s">
        <v>5</v>
      </c>
      <c r="J535">
        <v>1</v>
      </c>
      <c r="K535" s="2">
        <v>9500000</v>
      </c>
      <c r="L535" t="str" cm="1">
        <f t="array" ref="L535">_xlfn.IFS(DataPenjualan[[#This Row],[Harga Satuan]]&lt;5000000,"Terjangkau",AND(DataPenjualan[[#This Row],[Harga Satuan]]&gt;=5000000,DataPenjualan[[#This Row],[Harga Satuan]]&lt;=15000000),"Menengah",DataPenjualan[[#This Row],[Harga Satuan]]&gt;15000000,"Premium")</f>
        <v>Menengah</v>
      </c>
      <c r="M535">
        <v>5</v>
      </c>
      <c r="N535" t="s">
        <v>6</v>
      </c>
      <c r="O535" t="str" cm="1">
        <f t="array" ref="O535">_xlfn.IFS(LEFT(DataPenjualan[[#This Row],[Kode Status Pengiriman]],3)="DLV","Terkirim",LEFT(DataPenjualan[[#This Row],[Kode Status Pengiriman]],3)="SHP","Dikirim",LEFT(DataPenjualan[[#This Row],[Kode Status Pengiriman]],3)="RTN","Return",LEFT(DataPenjualan[[#This Row],[Kode Status Pengiriman]],3)="CNL","Dibatalkan")</f>
        <v>Terkirim</v>
      </c>
      <c r="P535" s="3">
        <f>DataPenjualan[[#This Row],[Jumlah Beli]]*DataPenjualan[[#This Row],[Harga Satuan]]</f>
        <v>9500000</v>
      </c>
      <c r="Q535" s="2">
        <f>(DataPenjualan[[#This Row],[Diskon Persen]]/100)*DataPenjualan[[#This Row],[Harga Satuan]]</f>
        <v>475000</v>
      </c>
      <c r="R535" s="2">
        <f>DataPenjualan[[#This Row],[Pendapatan Kotor]]-DataPenjualan[[#This Row],[Nilai Diskon]]</f>
        <v>9025000</v>
      </c>
    </row>
    <row r="536" spans="1:18" x14ac:dyDescent="0.35">
      <c r="A536" t="s">
        <v>586</v>
      </c>
      <c r="B536" s="1">
        <v>45574.625</v>
      </c>
      <c r="C536" t="str">
        <f>TEXT(DataPenjualan[[#This Row],[Tanggal Transaksi]],"mmmm")</f>
        <v>October</v>
      </c>
      <c r="D536" s="1" t="str">
        <f>TEXT(DataPenjualan[[#This Row],[Tanggal Transaksi]],"m")</f>
        <v>10</v>
      </c>
      <c r="E536" t="s">
        <v>55</v>
      </c>
      <c r="F536" t="s">
        <v>3</v>
      </c>
      <c r="G536" t="s">
        <v>46</v>
      </c>
      <c r="H536" t="s">
        <v>4</v>
      </c>
      <c r="I536" t="s">
        <v>15</v>
      </c>
      <c r="J536">
        <v>1</v>
      </c>
      <c r="K536" s="2">
        <v>12000000</v>
      </c>
      <c r="L536" t="str" cm="1">
        <f t="array" ref="L536">_xlfn.IFS(DataPenjualan[[#This Row],[Harga Satuan]]&lt;5000000,"Terjangkau",AND(DataPenjualan[[#This Row],[Harga Satuan]]&gt;=5000000,DataPenjualan[[#This Row],[Harga Satuan]]&lt;=15000000),"Menengah",DataPenjualan[[#This Row],[Harga Satuan]]&gt;15000000,"Premium")</f>
        <v>Menengah</v>
      </c>
      <c r="M536">
        <v>0</v>
      </c>
      <c r="N536" t="s">
        <v>6</v>
      </c>
      <c r="O536" t="str" cm="1">
        <f t="array" ref="O536">_xlfn.IFS(LEFT(DataPenjualan[[#This Row],[Kode Status Pengiriman]],3)="DLV","Terkirim",LEFT(DataPenjualan[[#This Row],[Kode Status Pengiriman]],3)="SHP","Dikirim",LEFT(DataPenjualan[[#This Row],[Kode Status Pengiriman]],3)="RTN","Return",LEFT(DataPenjualan[[#This Row],[Kode Status Pengiriman]],3)="CNL","Dibatalkan")</f>
        <v>Terkirim</v>
      </c>
      <c r="P536" s="3">
        <f>DataPenjualan[[#This Row],[Jumlah Beli]]*DataPenjualan[[#This Row],[Harga Satuan]]</f>
        <v>12000000</v>
      </c>
      <c r="Q536" s="2">
        <f>(DataPenjualan[[#This Row],[Diskon Persen]]/100)*DataPenjualan[[#This Row],[Harga Satuan]]</f>
        <v>0</v>
      </c>
      <c r="R536" s="2">
        <f>DataPenjualan[[#This Row],[Pendapatan Kotor]]-DataPenjualan[[#This Row],[Nilai Diskon]]</f>
        <v>12000000</v>
      </c>
    </row>
    <row r="537" spans="1:18" x14ac:dyDescent="0.35">
      <c r="A537" t="s">
        <v>587</v>
      </c>
      <c r="B537" s="1">
        <v>45575.513888888891</v>
      </c>
      <c r="C537" t="str">
        <f>TEXT(DataPenjualan[[#This Row],[Tanggal Transaksi]],"mmmm")</f>
        <v>October</v>
      </c>
      <c r="D537" s="1" t="str">
        <f>TEXT(DataPenjualan[[#This Row],[Tanggal Transaksi]],"m")</f>
        <v>10</v>
      </c>
      <c r="E537" t="s">
        <v>59</v>
      </c>
      <c r="F537" t="s">
        <v>18</v>
      </c>
      <c r="G537" t="s">
        <v>56</v>
      </c>
      <c r="H537" t="s">
        <v>57</v>
      </c>
      <c r="I537" t="s">
        <v>10</v>
      </c>
      <c r="J537">
        <v>1</v>
      </c>
      <c r="K537" s="2">
        <v>35000000</v>
      </c>
      <c r="L537" t="str" cm="1">
        <f t="array" ref="L537">_xlfn.IFS(DataPenjualan[[#This Row],[Harga Satuan]]&lt;5000000,"Terjangkau",AND(DataPenjualan[[#This Row],[Harga Satuan]]&gt;=5000000,DataPenjualan[[#This Row],[Harga Satuan]]&lt;=15000000),"Menengah",DataPenjualan[[#This Row],[Harga Satuan]]&gt;15000000,"Premium")</f>
        <v>Premium</v>
      </c>
      <c r="M537">
        <v>10</v>
      </c>
      <c r="N537" t="s">
        <v>21</v>
      </c>
      <c r="O537" t="str" cm="1">
        <f t="array" ref="O537">_xlfn.IFS(LEFT(DataPenjualan[[#This Row],[Kode Status Pengiriman]],3)="DLV","Terkirim",LEFT(DataPenjualan[[#This Row],[Kode Status Pengiriman]],3)="SHP","Dikirim",LEFT(DataPenjualan[[#This Row],[Kode Status Pengiriman]],3)="RTN","Return",LEFT(DataPenjualan[[#This Row],[Kode Status Pengiriman]],3)="CNL","Dibatalkan")</f>
        <v>Dikirim</v>
      </c>
      <c r="P537" s="3">
        <f>DataPenjualan[[#This Row],[Jumlah Beli]]*DataPenjualan[[#This Row],[Harga Satuan]]</f>
        <v>35000000</v>
      </c>
      <c r="Q537" s="2">
        <f>(DataPenjualan[[#This Row],[Diskon Persen]]/100)*DataPenjualan[[#This Row],[Harga Satuan]]</f>
        <v>3500000</v>
      </c>
      <c r="R537" s="2">
        <f>DataPenjualan[[#This Row],[Pendapatan Kotor]]-DataPenjualan[[#This Row],[Nilai Diskon]]</f>
        <v>31500000</v>
      </c>
    </row>
    <row r="538" spans="1:18" x14ac:dyDescent="0.35">
      <c r="A538" t="s">
        <v>588</v>
      </c>
      <c r="B538" s="1">
        <v>45576.40625</v>
      </c>
      <c r="C538" t="str">
        <f>TEXT(DataPenjualan[[#This Row],[Tanggal Transaksi]],"mmmm")</f>
        <v>October</v>
      </c>
      <c r="D538" s="1" t="str">
        <f>TEXT(DataPenjualan[[#This Row],[Tanggal Transaksi]],"m")</f>
        <v>10</v>
      </c>
      <c r="E538" t="s">
        <v>62</v>
      </c>
      <c r="F538" t="s">
        <v>13</v>
      </c>
      <c r="G538" t="s">
        <v>60</v>
      </c>
      <c r="H538" t="s">
        <v>20</v>
      </c>
      <c r="I538" t="s">
        <v>5</v>
      </c>
      <c r="J538">
        <v>1</v>
      </c>
      <c r="K538" s="2">
        <v>6200000</v>
      </c>
      <c r="L538" t="str" cm="1">
        <f t="array" ref="L538">_xlfn.IFS(DataPenjualan[[#This Row],[Harga Satuan]]&lt;5000000,"Terjangkau",AND(DataPenjualan[[#This Row],[Harga Satuan]]&gt;=5000000,DataPenjualan[[#This Row],[Harga Satuan]]&lt;=15000000),"Menengah",DataPenjualan[[#This Row],[Harga Satuan]]&gt;15000000,"Premium")</f>
        <v>Menengah</v>
      </c>
      <c r="M538">
        <v>5</v>
      </c>
      <c r="N538" t="s">
        <v>6</v>
      </c>
      <c r="O538" t="str" cm="1">
        <f t="array" ref="O538">_xlfn.IFS(LEFT(DataPenjualan[[#This Row],[Kode Status Pengiriman]],3)="DLV","Terkirim",LEFT(DataPenjualan[[#This Row],[Kode Status Pengiriman]],3)="SHP","Dikirim",LEFT(DataPenjualan[[#This Row],[Kode Status Pengiriman]],3)="RTN","Return",LEFT(DataPenjualan[[#This Row],[Kode Status Pengiriman]],3)="CNL","Dibatalkan")</f>
        <v>Terkirim</v>
      </c>
      <c r="P538" s="3">
        <f>DataPenjualan[[#This Row],[Jumlah Beli]]*DataPenjualan[[#This Row],[Harga Satuan]]</f>
        <v>6200000</v>
      </c>
      <c r="Q538" s="2">
        <f>(DataPenjualan[[#This Row],[Diskon Persen]]/100)*DataPenjualan[[#This Row],[Harga Satuan]]</f>
        <v>310000</v>
      </c>
      <c r="R538" s="2">
        <f>DataPenjualan[[#This Row],[Pendapatan Kotor]]-DataPenjualan[[#This Row],[Nilai Diskon]]</f>
        <v>5890000</v>
      </c>
    </row>
    <row r="539" spans="1:18" x14ac:dyDescent="0.35">
      <c r="A539" t="s">
        <v>589</v>
      </c>
      <c r="B539" s="1">
        <v>45577.458333333336</v>
      </c>
      <c r="C539" t="str">
        <f>TEXT(DataPenjualan[[#This Row],[Tanggal Transaksi]],"mmmm")</f>
        <v>October</v>
      </c>
      <c r="D539" s="1" t="str">
        <f>TEXT(DataPenjualan[[#This Row],[Tanggal Transaksi]],"m")</f>
        <v>10</v>
      </c>
      <c r="E539" t="s">
        <v>65</v>
      </c>
      <c r="F539" t="s">
        <v>18</v>
      </c>
      <c r="G539" t="s">
        <v>63</v>
      </c>
      <c r="H539" t="s">
        <v>4</v>
      </c>
      <c r="I539" t="s">
        <v>10</v>
      </c>
      <c r="J539">
        <v>1</v>
      </c>
      <c r="K539" s="2">
        <v>26000000</v>
      </c>
      <c r="L539" t="str" cm="1">
        <f t="array" ref="L539">_xlfn.IFS(DataPenjualan[[#This Row],[Harga Satuan]]&lt;5000000,"Terjangkau",AND(DataPenjualan[[#This Row],[Harga Satuan]]&gt;=5000000,DataPenjualan[[#This Row],[Harga Satuan]]&lt;=15000000),"Menengah",DataPenjualan[[#This Row],[Harga Satuan]]&gt;15000000,"Premium")</f>
        <v>Premium</v>
      </c>
      <c r="M539">
        <v>5</v>
      </c>
      <c r="N539" t="s">
        <v>6</v>
      </c>
      <c r="O539" t="str" cm="1">
        <f t="array" ref="O539">_xlfn.IFS(LEFT(DataPenjualan[[#This Row],[Kode Status Pengiriman]],3)="DLV","Terkirim",LEFT(DataPenjualan[[#This Row],[Kode Status Pengiriman]],3)="SHP","Dikirim",LEFT(DataPenjualan[[#This Row],[Kode Status Pengiriman]],3)="RTN","Return",LEFT(DataPenjualan[[#This Row],[Kode Status Pengiriman]],3)="CNL","Dibatalkan")</f>
        <v>Terkirim</v>
      </c>
      <c r="P539" s="3">
        <f>DataPenjualan[[#This Row],[Jumlah Beli]]*DataPenjualan[[#This Row],[Harga Satuan]]</f>
        <v>26000000</v>
      </c>
      <c r="Q539" s="2">
        <f>(DataPenjualan[[#This Row],[Diskon Persen]]/100)*DataPenjualan[[#This Row],[Harga Satuan]]</f>
        <v>1300000</v>
      </c>
      <c r="R539" s="2">
        <f>DataPenjualan[[#This Row],[Pendapatan Kotor]]-DataPenjualan[[#This Row],[Nilai Diskon]]</f>
        <v>24700000</v>
      </c>
    </row>
    <row r="540" spans="1:18" x14ac:dyDescent="0.35">
      <c r="A540" t="s">
        <v>590</v>
      </c>
      <c r="B540" s="1">
        <v>45578.729166666664</v>
      </c>
      <c r="C540" t="str">
        <f>TEXT(DataPenjualan[[#This Row],[Tanggal Transaksi]],"mmmm")</f>
        <v>October</v>
      </c>
      <c r="D540" s="1" t="str">
        <f>TEXT(DataPenjualan[[#This Row],[Tanggal Transaksi]],"m")</f>
        <v>10</v>
      </c>
      <c r="E540" t="s">
        <v>68</v>
      </c>
      <c r="F540" t="s">
        <v>24</v>
      </c>
      <c r="G540" t="s">
        <v>66</v>
      </c>
      <c r="H540" t="s">
        <v>9</v>
      </c>
      <c r="I540" t="s">
        <v>15</v>
      </c>
      <c r="J540">
        <v>1</v>
      </c>
      <c r="K540" s="2">
        <v>5000000</v>
      </c>
      <c r="L540" t="str" cm="1">
        <f t="array" ref="L540">_xlfn.IFS(DataPenjualan[[#This Row],[Harga Satuan]]&lt;5000000,"Terjangkau",AND(DataPenjualan[[#This Row],[Harga Satuan]]&gt;=5000000,DataPenjualan[[#This Row],[Harga Satuan]]&lt;=15000000),"Menengah",DataPenjualan[[#This Row],[Harga Satuan]]&gt;15000000,"Premium")</f>
        <v>Menengah</v>
      </c>
      <c r="M540">
        <v>0</v>
      </c>
      <c r="N540" t="s">
        <v>6</v>
      </c>
      <c r="O540" t="str" cm="1">
        <f t="array" ref="O540">_xlfn.IFS(LEFT(DataPenjualan[[#This Row],[Kode Status Pengiriman]],3)="DLV","Terkirim",LEFT(DataPenjualan[[#This Row],[Kode Status Pengiriman]],3)="SHP","Dikirim",LEFT(DataPenjualan[[#This Row],[Kode Status Pengiriman]],3)="RTN","Return",LEFT(DataPenjualan[[#This Row],[Kode Status Pengiriman]],3)="CNL","Dibatalkan")</f>
        <v>Terkirim</v>
      </c>
      <c r="P540" s="3">
        <f>DataPenjualan[[#This Row],[Jumlah Beli]]*DataPenjualan[[#This Row],[Harga Satuan]]</f>
        <v>5000000</v>
      </c>
      <c r="Q540" s="2">
        <f>(DataPenjualan[[#This Row],[Diskon Persen]]/100)*DataPenjualan[[#This Row],[Harga Satuan]]</f>
        <v>0</v>
      </c>
      <c r="R540" s="2">
        <f>DataPenjualan[[#This Row],[Pendapatan Kotor]]-DataPenjualan[[#This Row],[Nilai Diskon]]</f>
        <v>5000000</v>
      </c>
    </row>
    <row r="541" spans="1:18" x14ac:dyDescent="0.35">
      <c r="A541" t="s">
        <v>591</v>
      </c>
      <c r="B541" s="1">
        <v>45579.840277777781</v>
      </c>
      <c r="C541" t="str">
        <f>TEXT(DataPenjualan[[#This Row],[Tanggal Transaksi]],"mmmm")</f>
        <v>October</v>
      </c>
      <c r="D541" s="1" t="str">
        <f>TEXT(DataPenjualan[[#This Row],[Tanggal Transaksi]],"m")</f>
        <v>10</v>
      </c>
      <c r="E541" t="s">
        <v>71</v>
      </c>
      <c r="F541" t="s">
        <v>18</v>
      </c>
      <c r="G541" t="s">
        <v>28</v>
      </c>
      <c r="H541" t="s">
        <v>4</v>
      </c>
      <c r="I541" t="s">
        <v>5</v>
      </c>
      <c r="J541">
        <v>1</v>
      </c>
      <c r="K541" s="2">
        <v>42000000</v>
      </c>
      <c r="L541" t="str" cm="1">
        <f t="array" ref="L541">_xlfn.IFS(DataPenjualan[[#This Row],[Harga Satuan]]&lt;5000000,"Terjangkau",AND(DataPenjualan[[#This Row],[Harga Satuan]]&gt;=5000000,DataPenjualan[[#This Row],[Harga Satuan]]&lt;=15000000),"Menengah",DataPenjualan[[#This Row],[Harga Satuan]]&gt;15000000,"Premium")</f>
        <v>Premium</v>
      </c>
      <c r="M541">
        <v>10</v>
      </c>
      <c r="N541" t="s">
        <v>21</v>
      </c>
      <c r="O541" t="str" cm="1">
        <f t="array" ref="O541">_xlfn.IFS(LEFT(DataPenjualan[[#This Row],[Kode Status Pengiriman]],3)="DLV","Terkirim",LEFT(DataPenjualan[[#This Row],[Kode Status Pengiriman]],3)="SHP","Dikirim",LEFT(DataPenjualan[[#This Row],[Kode Status Pengiriman]],3)="RTN","Return",LEFT(DataPenjualan[[#This Row],[Kode Status Pengiriman]],3)="CNL","Dibatalkan")</f>
        <v>Dikirim</v>
      </c>
      <c r="P541" s="3">
        <f>DataPenjualan[[#This Row],[Jumlah Beli]]*DataPenjualan[[#This Row],[Harga Satuan]]</f>
        <v>42000000</v>
      </c>
      <c r="Q541" s="2">
        <f>(DataPenjualan[[#This Row],[Diskon Persen]]/100)*DataPenjualan[[#This Row],[Harga Satuan]]</f>
        <v>4200000</v>
      </c>
      <c r="R541" s="2">
        <f>DataPenjualan[[#This Row],[Pendapatan Kotor]]-DataPenjualan[[#This Row],[Nilai Diskon]]</f>
        <v>37800000</v>
      </c>
    </row>
    <row r="542" spans="1:18" x14ac:dyDescent="0.35">
      <c r="A542" t="s">
        <v>592</v>
      </c>
      <c r="B542" s="1">
        <v>45597.416666666664</v>
      </c>
      <c r="C542" t="str">
        <f>TEXT(DataPenjualan[[#This Row],[Tanggal Transaksi]],"mmmm")</f>
        <v>November</v>
      </c>
      <c r="D542" s="1" t="str">
        <f>TEXT(DataPenjualan[[#This Row],[Tanggal Transaksi]],"m")</f>
        <v>11</v>
      </c>
      <c r="E542" t="s">
        <v>2</v>
      </c>
      <c r="F542" t="s">
        <v>3</v>
      </c>
      <c r="G542" t="s">
        <v>69</v>
      </c>
      <c r="H542" t="s">
        <v>4</v>
      </c>
      <c r="I542" t="s">
        <v>5</v>
      </c>
      <c r="J542">
        <v>1</v>
      </c>
      <c r="K542" s="2">
        <v>21000000</v>
      </c>
      <c r="L542" t="str" cm="1">
        <f t="array" ref="L542">_xlfn.IFS(DataPenjualan[[#This Row],[Harga Satuan]]&lt;5000000,"Terjangkau",AND(DataPenjualan[[#This Row],[Harga Satuan]]&gt;=5000000,DataPenjualan[[#This Row],[Harga Satuan]]&lt;=15000000),"Menengah",DataPenjualan[[#This Row],[Harga Satuan]]&gt;15000000,"Premium")</f>
        <v>Premium</v>
      </c>
      <c r="M542">
        <v>15</v>
      </c>
      <c r="N542" t="s">
        <v>6</v>
      </c>
      <c r="O542" t="str" cm="1">
        <f t="array" ref="O542">_xlfn.IFS(LEFT(DataPenjualan[[#This Row],[Kode Status Pengiriman]],3)="DLV","Terkirim",LEFT(DataPenjualan[[#This Row],[Kode Status Pengiriman]],3)="SHP","Dikirim",LEFT(DataPenjualan[[#This Row],[Kode Status Pengiriman]],3)="RTN","Return",LEFT(DataPenjualan[[#This Row],[Kode Status Pengiriman]],3)="CNL","Dibatalkan")</f>
        <v>Terkirim</v>
      </c>
      <c r="P542" s="3">
        <f>DataPenjualan[[#This Row],[Jumlah Beli]]*DataPenjualan[[#This Row],[Harga Satuan]]</f>
        <v>21000000</v>
      </c>
      <c r="Q542" s="2">
        <f>(DataPenjualan[[#This Row],[Diskon Persen]]/100)*DataPenjualan[[#This Row],[Harga Satuan]]</f>
        <v>3150000</v>
      </c>
      <c r="R542" s="2">
        <f>DataPenjualan[[#This Row],[Pendapatan Kotor]]-DataPenjualan[[#This Row],[Nilai Diskon]]</f>
        <v>17850000</v>
      </c>
    </row>
    <row r="543" spans="1:18" x14ac:dyDescent="0.35">
      <c r="A543" t="s">
        <v>593</v>
      </c>
      <c r="B543" s="1">
        <v>45598.6875</v>
      </c>
      <c r="C543" t="str">
        <f>TEXT(DataPenjualan[[#This Row],[Tanggal Transaksi]],"mmmm")</f>
        <v>November</v>
      </c>
      <c r="D543" s="1" t="str">
        <f>TEXT(DataPenjualan[[#This Row],[Tanggal Transaksi]],"m")</f>
        <v>11</v>
      </c>
      <c r="E543" t="s">
        <v>8</v>
      </c>
      <c r="F543" t="s">
        <v>3</v>
      </c>
      <c r="G543" t="s">
        <v>752</v>
      </c>
      <c r="H543" t="s">
        <v>9</v>
      </c>
      <c r="I543" t="s">
        <v>10</v>
      </c>
      <c r="J543">
        <v>1</v>
      </c>
      <c r="K543" s="2">
        <v>18500000</v>
      </c>
      <c r="L543" t="str" cm="1">
        <f t="array" ref="L543">_xlfn.IFS(DataPenjualan[[#This Row],[Harga Satuan]]&lt;5000000,"Terjangkau",AND(DataPenjualan[[#This Row],[Harga Satuan]]&gt;=5000000,DataPenjualan[[#This Row],[Harga Satuan]]&lt;=15000000),"Menengah",DataPenjualan[[#This Row],[Harga Satuan]]&gt;15000000,"Premium")</f>
        <v>Premium</v>
      </c>
      <c r="M543">
        <v>15</v>
      </c>
      <c r="N543" t="s">
        <v>6</v>
      </c>
      <c r="O543" t="str" cm="1">
        <f t="array" ref="O543">_xlfn.IFS(LEFT(DataPenjualan[[#This Row],[Kode Status Pengiriman]],3)="DLV","Terkirim",LEFT(DataPenjualan[[#This Row],[Kode Status Pengiriman]],3)="SHP","Dikirim",LEFT(DataPenjualan[[#This Row],[Kode Status Pengiriman]],3)="RTN","Return",LEFT(DataPenjualan[[#This Row],[Kode Status Pengiriman]],3)="CNL","Dibatalkan")</f>
        <v>Terkirim</v>
      </c>
      <c r="P543" s="3">
        <f>DataPenjualan[[#This Row],[Jumlah Beli]]*DataPenjualan[[#This Row],[Harga Satuan]]</f>
        <v>18500000</v>
      </c>
      <c r="Q543" s="2">
        <f>(DataPenjualan[[#This Row],[Diskon Persen]]/100)*DataPenjualan[[#This Row],[Harga Satuan]]</f>
        <v>2775000</v>
      </c>
      <c r="R543" s="2">
        <f>DataPenjualan[[#This Row],[Pendapatan Kotor]]-DataPenjualan[[#This Row],[Nilai Diskon]]</f>
        <v>15725000</v>
      </c>
    </row>
    <row r="544" spans="1:18" x14ac:dyDescent="0.35">
      <c r="A544" t="s">
        <v>594</v>
      </c>
      <c r="B544" s="1">
        <v>45599.875</v>
      </c>
      <c r="C544" t="str">
        <f>TEXT(DataPenjualan[[#This Row],[Tanggal Transaksi]],"mmmm")</f>
        <v>November</v>
      </c>
      <c r="D544" s="1" t="str">
        <f>TEXT(DataPenjualan[[#This Row],[Tanggal Transaksi]],"m")</f>
        <v>11</v>
      </c>
      <c r="E544" t="s">
        <v>12</v>
      </c>
      <c r="F544" t="s">
        <v>13</v>
      </c>
      <c r="G544" t="s">
        <v>28</v>
      </c>
      <c r="H544" t="s">
        <v>4</v>
      </c>
      <c r="I544" t="s">
        <v>15</v>
      </c>
      <c r="J544">
        <v>1</v>
      </c>
      <c r="K544" s="2">
        <v>5500000</v>
      </c>
      <c r="L544" t="str" cm="1">
        <f t="array" ref="L544">_xlfn.IFS(DataPenjualan[[#This Row],[Harga Satuan]]&lt;5000000,"Terjangkau",AND(DataPenjualan[[#This Row],[Harga Satuan]]&gt;=5000000,DataPenjualan[[#This Row],[Harga Satuan]]&lt;=15000000),"Menengah",DataPenjualan[[#This Row],[Harga Satuan]]&gt;15000000,"Premium")</f>
        <v>Menengah</v>
      </c>
      <c r="M544">
        <v>0</v>
      </c>
      <c r="N544" t="s">
        <v>49</v>
      </c>
      <c r="O544" t="str" cm="1">
        <f t="array" ref="O544">_xlfn.IFS(LEFT(DataPenjualan[[#This Row],[Kode Status Pengiriman]],3)="DLV","Terkirim",LEFT(DataPenjualan[[#This Row],[Kode Status Pengiriman]],3)="SHP","Dikirim",LEFT(DataPenjualan[[#This Row],[Kode Status Pengiriman]],3)="RTN","Return",LEFT(DataPenjualan[[#This Row],[Kode Status Pengiriman]],3)="CNL","Dibatalkan")</f>
        <v>Dibatalkan</v>
      </c>
      <c r="P544" s="3">
        <f>DataPenjualan[[#This Row],[Jumlah Beli]]*DataPenjualan[[#This Row],[Harga Satuan]]</f>
        <v>5500000</v>
      </c>
      <c r="Q544" s="2">
        <f>(DataPenjualan[[#This Row],[Diskon Persen]]/100)*DataPenjualan[[#This Row],[Harga Satuan]]</f>
        <v>0</v>
      </c>
      <c r="R544" s="2">
        <f>DataPenjualan[[#This Row],[Pendapatan Kotor]]-DataPenjualan[[#This Row],[Nilai Diskon]]</f>
        <v>5500000</v>
      </c>
    </row>
    <row r="545" spans="1:18" x14ac:dyDescent="0.35">
      <c r="A545" t="s">
        <v>595</v>
      </c>
      <c r="B545" s="1">
        <v>45600.4375</v>
      </c>
      <c r="C545" t="str">
        <f>TEXT(DataPenjualan[[#This Row],[Tanggal Transaksi]],"mmmm")</f>
        <v>November</v>
      </c>
      <c r="D545" s="1" t="str">
        <f>TEXT(DataPenjualan[[#This Row],[Tanggal Transaksi]],"m")</f>
        <v>11</v>
      </c>
      <c r="E545" t="s">
        <v>17</v>
      </c>
      <c r="F545" t="s">
        <v>18</v>
      </c>
      <c r="G545" t="s">
        <v>14</v>
      </c>
      <c r="H545" t="s">
        <v>4</v>
      </c>
      <c r="I545" t="s">
        <v>5</v>
      </c>
      <c r="J545">
        <v>1</v>
      </c>
      <c r="K545" s="2">
        <v>32000000</v>
      </c>
      <c r="L545" t="str" cm="1">
        <f t="array" ref="L545">_xlfn.IFS(DataPenjualan[[#This Row],[Harga Satuan]]&lt;5000000,"Terjangkau",AND(DataPenjualan[[#This Row],[Harga Satuan]]&gt;=5000000,DataPenjualan[[#This Row],[Harga Satuan]]&lt;=15000000),"Menengah",DataPenjualan[[#This Row],[Harga Satuan]]&gt;15000000,"Premium")</f>
        <v>Premium</v>
      </c>
      <c r="M545">
        <v>20</v>
      </c>
      <c r="N545" t="s">
        <v>21</v>
      </c>
      <c r="O545" t="str" cm="1">
        <f t="array" ref="O545">_xlfn.IFS(LEFT(DataPenjualan[[#This Row],[Kode Status Pengiriman]],3)="DLV","Terkirim",LEFT(DataPenjualan[[#This Row],[Kode Status Pengiriman]],3)="SHP","Dikirim",LEFT(DataPenjualan[[#This Row],[Kode Status Pengiriman]],3)="RTN","Return",LEFT(DataPenjualan[[#This Row],[Kode Status Pengiriman]],3)="CNL","Dibatalkan")</f>
        <v>Dikirim</v>
      </c>
      <c r="P545" s="3">
        <f>DataPenjualan[[#This Row],[Jumlah Beli]]*DataPenjualan[[#This Row],[Harga Satuan]]</f>
        <v>32000000</v>
      </c>
      <c r="Q545" s="2">
        <f>(DataPenjualan[[#This Row],[Diskon Persen]]/100)*DataPenjualan[[#This Row],[Harga Satuan]]</f>
        <v>6400000</v>
      </c>
      <c r="R545" s="2">
        <f>DataPenjualan[[#This Row],[Pendapatan Kotor]]-DataPenjualan[[#This Row],[Nilai Diskon]]</f>
        <v>25600000</v>
      </c>
    </row>
    <row r="546" spans="1:18" x14ac:dyDescent="0.35">
      <c r="A546" t="s">
        <v>596</v>
      </c>
      <c r="B546" s="1">
        <v>45601.552083333336</v>
      </c>
      <c r="C546" t="str">
        <f>TEXT(DataPenjualan[[#This Row],[Tanggal Transaksi]],"mmmm")</f>
        <v>November</v>
      </c>
      <c r="D546" s="1" t="str">
        <f>TEXT(DataPenjualan[[#This Row],[Tanggal Transaksi]],"m")</f>
        <v>11</v>
      </c>
      <c r="E546" t="s">
        <v>23</v>
      </c>
      <c r="F546" t="s">
        <v>24</v>
      </c>
      <c r="G546" t="s">
        <v>19</v>
      </c>
      <c r="H546" t="s">
        <v>20</v>
      </c>
      <c r="I546" t="s">
        <v>10</v>
      </c>
      <c r="J546">
        <v>1</v>
      </c>
      <c r="K546" s="2">
        <v>7500000</v>
      </c>
      <c r="L546" t="str" cm="1">
        <f t="array" ref="L546">_xlfn.IFS(DataPenjualan[[#This Row],[Harga Satuan]]&lt;5000000,"Terjangkau",AND(DataPenjualan[[#This Row],[Harga Satuan]]&gt;=5000000,DataPenjualan[[#This Row],[Harga Satuan]]&lt;=15000000),"Menengah",DataPenjualan[[#This Row],[Harga Satuan]]&gt;15000000,"Premium")</f>
        <v>Menengah</v>
      </c>
      <c r="M546">
        <v>10</v>
      </c>
      <c r="N546" t="s">
        <v>6</v>
      </c>
      <c r="O546" t="str" cm="1">
        <f t="array" ref="O546">_xlfn.IFS(LEFT(DataPenjualan[[#This Row],[Kode Status Pengiriman]],3)="DLV","Terkirim",LEFT(DataPenjualan[[#This Row],[Kode Status Pengiriman]],3)="SHP","Dikirim",LEFT(DataPenjualan[[#This Row],[Kode Status Pengiriman]],3)="RTN","Return",LEFT(DataPenjualan[[#This Row],[Kode Status Pengiriman]],3)="CNL","Dibatalkan")</f>
        <v>Terkirim</v>
      </c>
      <c r="P546" s="3">
        <f>DataPenjualan[[#This Row],[Jumlah Beli]]*DataPenjualan[[#This Row],[Harga Satuan]]</f>
        <v>7500000</v>
      </c>
      <c r="Q546" s="2">
        <f>(DataPenjualan[[#This Row],[Diskon Persen]]/100)*DataPenjualan[[#This Row],[Harga Satuan]]</f>
        <v>750000</v>
      </c>
      <c r="R546" s="2">
        <f>DataPenjualan[[#This Row],[Pendapatan Kotor]]-DataPenjualan[[#This Row],[Nilai Diskon]]</f>
        <v>6750000</v>
      </c>
    </row>
    <row r="547" spans="1:18" x14ac:dyDescent="0.35">
      <c r="A547" t="s">
        <v>597</v>
      </c>
      <c r="B547" s="1">
        <v>45602.75</v>
      </c>
      <c r="C547" t="str">
        <f>TEXT(DataPenjualan[[#This Row],[Tanggal Transaksi]],"mmmm")</f>
        <v>November</v>
      </c>
      <c r="D547" s="1" t="str">
        <f>TEXT(DataPenjualan[[#This Row],[Tanggal Transaksi]],"m")</f>
        <v>11</v>
      </c>
      <c r="E547" t="s">
        <v>27</v>
      </c>
      <c r="F547" t="s">
        <v>18</v>
      </c>
      <c r="G547" t="s">
        <v>753</v>
      </c>
      <c r="H547" t="s">
        <v>25</v>
      </c>
      <c r="I547" t="s">
        <v>5</v>
      </c>
      <c r="J547">
        <v>1</v>
      </c>
      <c r="K547" s="2">
        <v>23000000</v>
      </c>
      <c r="L547" t="str" cm="1">
        <f t="array" ref="L547">_xlfn.IFS(DataPenjualan[[#This Row],[Harga Satuan]]&lt;5000000,"Terjangkau",AND(DataPenjualan[[#This Row],[Harga Satuan]]&gt;=5000000,DataPenjualan[[#This Row],[Harga Satuan]]&lt;=15000000),"Menengah",DataPenjualan[[#This Row],[Harga Satuan]]&gt;15000000,"Premium")</f>
        <v>Premium</v>
      </c>
      <c r="M547">
        <v>15</v>
      </c>
      <c r="N547" t="s">
        <v>6</v>
      </c>
      <c r="O547" t="str" cm="1">
        <f t="array" ref="O547">_xlfn.IFS(LEFT(DataPenjualan[[#This Row],[Kode Status Pengiriman]],3)="DLV","Terkirim",LEFT(DataPenjualan[[#This Row],[Kode Status Pengiriman]],3)="SHP","Dikirim",LEFT(DataPenjualan[[#This Row],[Kode Status Pengiriman]],3)="RTN","Return",LEFT(DataPenjualan[[#This Row],[Kode Status Pengiriman]],3)="CNL","Dibatalkan")</f>
        <v>Terkirim</v>
      </c>
      <c r="P547" s="3">
        <f>DataPenjualan[[#This Row],[Jumlah Beli]]*DataPenjualan[[#This Row],[Harga Satuan]]</f>
        <v>23000000</v>
      </c>
      <c r="Q547" s="2">
        <f>(DataPenjualan[[#This Row],[Diskon Persen]]/100)*DataPenjualan[[#This Row],[Harga Satuan]]</f>
        <v>3450000</v>
      </c>
      <c r="R547" s="2">
        <f>DataPenjualan[[#This Row],[Pendapatan Kotor]]-DataPenjualan[[#This Row],[Nilai Diskon]]</f>
        <v>19550000</v>
      </c>
    </row>
    <row r="548" spans="1:18" x14ac:dyDescent="0.35">
      <c r="A548" t="s">
        <v>598</v>
      </c>
      <c r="B548" s="1">
        <v>45603.9375</v>
      </c>
      <c r="C548" t="str">
        <f>TEXT(DataPenjualan[[#This Row],[Tanggal Transaksi]],"mmmm")</f>
        <v>November</v>
      </c>
      <c r="D548" s="1" t="str">
        <f>TEXT(DataPenjualan[[#This Row],[Tanggal Transaksi]],"m")</f>
        <v>11</v>
      </c>
      <c r="E548" t="s">
        <v>30</v>
      </c>
      <c r="F548" t="s">
        <v>13</v>
      </c>
      <c r="G548" t="s">
        <v>31</v>
      </c>
      <c r="H548" t="s">
        <v>9</v>
      </c>
      <c r="I548" t="s">
        <v>15</v>
      </c>
      <c r="J548">
        <v>1</v>
      </c>
      <c r="K548" s="2">
        <v>2500000</v>
      </c>
      <c r="L548" t="str" cm="1">
        <f t="array" ref="L548">_xlfn.IFS(DataPenjualan[[#This Row],[Harga Satuan]]&lt;5000000,"Terjangkau",AND(DataPenjualan[[#This Row],[Harga Satuan]]&gt;=5000000,DataPenjualan[[#This Row],[Harga Satuan]]&lt;=15000000),"Menengah",DataPenjualan[[#This Row],[Harga Satuan]]&gt;15000000,"Premium")</f>
        <v>Terjangkau</v>
      </c>
      <c r="M548">
        <v>0</v>
      </c>
      <c r="N548" t="s">
        <v>6</v>
      </c>
      <c r="O548" t="str" cm="1">
        <f t="array" ref="O548">_xlfn.IFS(LEFT(DataPenjualan[[#This Row],[Kode Status Pengiriman]],3)="DLV","Terkirim",LEFT(DataPenjualan[[#This Row],[Kode Status Pengiriman]],3)="SHP","Dikirim",LEFT(DataPenjualan[[#This Row],[Kode Status Pengiriman]],3)="RTN","Return",LEFT(DataPenjualan[[#This Row],[Kode Status Pengiriman]],3)="CNL","Dibatalkan")</f>
        <v>Terkirim</v>
      </c>
      <c r="P548" s="3">
        <f>DataPenjualan[[#This Row],[Jumlah Beli]]*DataPenjualan[[#This Row],[Harga Satuan]]</f>
        <v>2500000</v>
      </c>
      <c r="Q548" s="2">
        <f>(DataPenjualan[[#This Row],[Diskon Persen]]/100)*DataPenjualan[[#This Row],[Harga Satuan]]</f>
        <v>0</v>
      </c>
      <c r="R548" s="2">
        <f>DataPenjualan[[#This Row],[Pendapatan Kotor]]-DataPenjualan[[#This Row],[Nilai Diskon]]</f>
        <v>2500000</v>
      </c>
    </row>
    <row r="549" spans="1:18" x14ac:dyDescent="0.35">
      <c r="A549" t="s">
        <v>599</v>
      </c>
      <c r="B549" s="1">
        <v>45604.625</v>
      </c>
      <c r="C549" t="str">
        <f>TEXT(DataPenjualan[[#This Row],[Tanggal Transaksi]],"mmmm")</f>
        <v>November</v>
      </c>
      <c r="D549" s="1" t="str">
        <f>TEXT(DataPenjualan[[#This Row],[Tanggal Transaksi]],"m")</f>
        <v>11</v>
      </c>
      <c r="E549" t="s">
        <v>33</v>
      </c>
      <c r="F549" t="s">
        <v>34</v>
      </c>
      <c r="G549" t="s">
        <v>35</v>
      </c>
      <c r="H549" t="s">
        <v>20</v>
      </c>
      <c r="I549" t="s">
        <v>10</v>
      </c>
      <c r="J549">
        <v>1</v>
      </c>
      <c r="K549" s="2">
        <v>28000000</v>
      </c>
      <c r="L549" t="str" cm="1">
        <f t="array" ref="L549">_xlfn.IFS(DataPenjualan[[#This Row],[Harga Satuan]]&lt;5000000,"Terjangkau",AND(DataPenjualan[[#This Row],[Harga Satuan]]&gt;=5000000,DataPenjualan[[#This Row],[Harga Satuan]]&lt;=15000000),"Menengah",DataPenjualan[[#This Row],[Harga Satuan]]&gt;15000000,"Premium")</f>
        <v>Premium</v>
      </c>
      <c r="M549">
        <v>20</v>
      </c>
      <c r="N549" t="s">
        <v>21</v>
      </c>
      <c r="O549" t="str" cm="1">
        <f t="array" ref="O549">_xlfn.IFS(LEFT(DataPenjualan[[#This Row],[Kode Status Pengiriman]],3)="DLV","Terkirim",LEFT(DataPenjualan[[#This Row],[Kode Status Pengiriman]],3)="SHP","Dikirim",LEFT(DataPenjualan[[#This Row],[Kode Status Pengiriman]],3)="RTN","Return",LEFT(DataPenjualan[[#This Row],[Kode Status Pengiriman]],3)="CNL","Dibatalkan")</f>
        <v>Dikirim</v>
      </c>
      <c r="P549" s="3">
        <f>DataPenjualan[[#This Row],[Jumlah Beli]]*DataPenjualan[[#This Row],[Harga Satuan]]</f>
        <v>28000000</v>
      </c>
      <c r="Q549" s="2">
        <f>(DataPenjualan[[#This Row],[Diskon Persen]]/100)*DataPenjualan[[#This Row],[Harga Satuan]]</f>
        <v>5600000</v>
      </c>
      <c r="R549" s="2">
        <f>DataPenjualan[[#This Row],[Pendapatan Kotor]]-DataPenjualan[[#This Row],[Nilai Diskon]]</f>
        <v>22400000</v>
      </c>
    </row>
    <row r="550" spans="1:18" x14ac:dyDescent="0.35">
      <c r="A550" t="s">
        <v>600</v>
      </c>
      <c r="B550" s="1">
        <v>45605.5</v>
      </c>
      <c r="C550" t="str">
        <f>TEXT(DataPenjualan[[#This Row],[Tanggal Transaksi]],"mmmm")</f>
        <v>November</v>
      </c>
      <c r="D550" s="1" t="str">
        <f>TEXT(DataPenjualan[[#This Row],[Tanggal Transaksi]],"m")</f>
        <v>11</v>
      </c>
      <c r="E550" t="s">
        <v>37</v>
      </c>
      <c r="F550" t="s">
        <v>24</v>
      </c>
      <c r="G550" t="s">
        <v>38</v>
      </c>
      <c r="H550" t="s">
        <v>4</v>
      </c>
      <c r="I550" t="s">
        <v>5</v>
      </c>
      <c r="J550">
        <v>1</v>
      </c>
      <c r="K550" s="2">
        <v>1800000</v>
      </c>
      <c r="L550" t="str" cm="1">
        <f t="array" ref="L550">_xlfn.IFS(DataPenjualan[[#This Row],[Harga Satuan]]&lt;5000000,"Terjangkau",AND(DataPenjualan[[#This Row],[Harga Satuan]]&gt;=5000000,DataPenjualan[[#This Row],[Harga Satuan]]&lt;=15000000),"Menengah",DataPenjualan[[#This Row],[Harga Satuan]]&gt;15000000,"Premium")</f>
        <v>Terjangkau</v>
      </c>
      <c r="M550">
        <v>10</v>
      </c>
      <c r="N550" t="s">
        <v>6</v>
      </c>
      <c r="O550" t="str" cm="1">
        <f t="array" ref="O550">_xlfn.IFS(LEFT(DataPenjualan[[#This Row],[Kode Status Pengiriman]],3)="DLV","Terkirim",LEFT(DataPenjualan[[#This Row],[Kode Status Pengiriman]],3)="SHP","Dikirim",LEFT(DataPenjualan[[#This Row],[Kode Status Pengiriman]],3)="RTN","Return",LEFT(DataPenjualan[[#This Row],[Kode Status Pengiriman]],3)="CNL","Dibatalkan")</f>
        <v>Terkirim</v>
      </c>
      <c r="P550" s="3">
        <f>DataPenjualan[[#This Row],[Jumlah Beli]]*DataPenjualan[[#This Row],[Harga Satuan]]</f>
        <v>1800000</v>
      </c>
      <c r="Q550" s="2">
        <f>(DataPenjualan[[#This Row],[Diskon Persen]]/100)*DataPenjualan[[#This Row],[Harga Satuan]]</f>
        <v>180000</v>
      </c>
      <c r="R550" s="2">
        <f>DataPenjualan[[#This Row],[Pendapatan Kotor]]-DataPenjualan[[#This Row],[Nilai Diskon]]</f>
        <v>1620000</v>
      </c>
    </row>
    <row r="551" spans="1:18" x14ac:dyDescent="0.35">
      <c r="A551" t="s">
        <v>601</v>
      </c>
      <c r="B551" s="1">
        <v>45606.8125</v>
      </c>
      <c r="C551" t="str">
        <f>TEXT(DataPenjualan[[#This Row],[Tanggal Transaksi]],"mmmm")</f>
        <v>November</v>
      </c>
      <c r="D551" s="1" t="str">
        <f>TEXT(DataPenjualan[[#This Row],[Tanggal Transaksi]],"m")</f>
        <v>11</v>
      </c>
      <c r="E551" t="s">
        <v>41</v>
      </c>
      <c r="F551" t="s">
        <v>3</v>
      </c>
      <c r="G551" t="s">
        <v>42</v>
      </c>
      <c r="H551" t="s">
        <v>43</v>
      </c>
      <c r="I551" t="s">
        <v>10</v>
      </c>
      <c r="J551">
        <v>1</v>
      </c>
      <c r="K551" s="2">
        <v>15000000</v>
      </c>
      <c r="L551" t="str" cm="1">
        <f t="array" ref="L551">_xlfn.IFS(DataPenjualan[[#This Row],[Harga Satuan]]&lt;5000000,"Terjangkau",AND(DataPenjualan[[#This Row],[Harga Satuan]]&gt;=5000000,DataPenjualan[[#This Row],[Harga Satuan]]&lt;=15000000),"Menengah",DataPenjualan[[#This Row],[Harga Satuan]]&gt;15000000,"Premium")</f>
        <v>Menengah</v>
      </c>
      <c r="M551">
        <v>15</v>
      </c>
      <c r="N551" t="s">
        <v>6</v>
      </c>
      <c r="O551" t="str" cm="1">
        <f t="array" ref="O551">_xlfn.IFS(LEFT(DataPenjualan[[#This Row],[Kode Status Pengiriman]],3)="DLV","Terkirim",LEFT(DataPenjualan[[#This Row],[Kode Status Pengiriman]],3)="SHP","Dikirim",LEFT(DataPenjualan[[#This Row],[Kode Status Pengiriman]],3)="RTN","Return",LEFT(DataPenjualan[[#This Row],[Kode Status Pengiriman]],3)="CNL","Dibatalkan")</f>
        <v>Terkirim</v>
      </c>
      <c r="P551" s="3">
        <f>DataPenjualan[[#This Row],[Jumlah Beli]]*DataPenjualan[[#This Row],[Harga Satuan]]</f>
        <v>15000000</v>
      </c>
      <c r="Q551" s="2">
        <f>(DataPenjualan[[#This Row],[Diskon Persen]]/100)*DataPenjualan[[#This Row],[Harga Satuan]]</f>
        <v>2250000</v>
      </c>
      <c r="R551" s="2">
        <f>DataPenjualan[[#This Row],[Pendapatan Kotor]]-DataPenjualan[[#This Row],[Nilai Diskon]]</f>
        <v>12750000</v>
      </c>
    </row>
    <row r="552" spans="1:18" x14ac:dyDescent="0.35">
      <c r="A552" t="s">
        <v>602</v>
      </c>
      <c r="B552" s="1">
        <v>45607.583333333336</v>
      </c>
      <c r="C552" t="str">
        <f>TEXT(DataPenjualan[[#This Row],[Tanggal Transaksi]],"mmmm")</f>
        <v>November</v>
      </c>
      <c r="D552" s="1" t="str">
        <f>TEXT(DataPenjualan[[#This Row],[Tanggal Transaksi]],"m")</f>
        <v>11</v>
      </c>
      <c r="E552" t="s">
        <v>45</v>
      </c>
      <c r="F552" t="s">
        <v>13</v>
      </c>
      <c r="G552" t="s">
        <v>46</v>
      </c>
      <c r="H552" t="s">
        <v>4</v>
      </c>
      <c r="I552" t="s">
        <v>15</v>
      </c>
      <c r="J552">
        <v>1</v>
      </c>
      <c r="K552" s="2">
        <v>4000000</v>
      </c>
      <c r="L552" t="str" cm="1">
        <f t="array" ref="L552">_xlfn.IFS(DataPenjualan[[#This Row],[Harga Satuan]]&lt;5000000,"Terjangkau",AND(DataPenjualan[[#This Row],[Harga Satuan]]&gt;=5000000,DataPenjualan[[#This Row],[Harga Satuan]]&lt;=15000000),"Menengah",DataPenjualan[[#This Row],[Harga Satuan]]&gt;15000000,"Premium")</f>
        <v>Terjangkau</v>
      </c>
      <c r="M552">
        <v>0</v>
      </c>
      <c r="N552" t="s">
        <v>6</v>
      </c>
      <c r="O552" t="str" cm="1">
        <f t="array" ref="O552">_xlfn.IFS(LEFT(DataPenjualan[[#This Row],[Kode Status Pengiriman]],3)="DLV","Terkirim",LEFT(DataPenjualan[[#This Row],[Kode Status Pengiriman]],3)="SHP","Dikirim",LEFT(DataPenjualan[[#This Row],[Kode Status Pengiriman]],3)="RTN","Return",LEFT(DataPenjualan[[#This Row],[Kode Status Pengiriman]],3)="CNL","Dibatalkan")</f>
        <v>Terkirim</v>
      </c>
      <c r="P552" s="3">
        <f>DataPenjualan[[#This Row],[Jumlah Beli]]*DataPenjualan[[#This Row],[Harga Satuan]]</f>
        <v>4000000</v>
      </c>
      <c r="Q552" s="2">
        <f>(DataPenjualan[[#This Row],[Diskon Persen]]/100)*DataPenjualan[[#This Row],[Harga Satuan]]</f>
        <v>0</v>
      </c>
      <c r="R552" s="2">
        <f>DataPenjualan[[#This Row],[Pendapatan Kotor]]-DataPenjualan[[#This Row],[Nilai Diskon]]</f>
        <v>4000000</v>
      </c>
    </row>
    <row r="553" spans="1:18" x14ac:dyDescent="0.35">
      <c r="A553" t="s">
        <v>603</v>
      </c>
      <c r="B553" s="1">
        <v>45608.708333333336</v>
      </c>
      <c r="C553" t="str">
        <f>TEXT(DataPenjualan[[#This Row],[Tanggal Transaksi]],"mmmm")</f>
        <v>November</v>
      </c>
      <c r="D553" s="1" t="str">
        <f>TEXT(DataPenjualan[[#This Row],[Tanggal Transaksi]],"m")</f>
        <v>11</v>
      </c>
      <c r="E553" t="s">
        <v>48</v>
      </c>
      <c r="F553" t="s">
        <v>18</v>
      </c>
      <c r="G553" t="s">
        <v>56</v>
      </c>
      <c r="H553" t="s">
        <v>57</v>
      </c>
      <c r="I553" t="s">
        <v>5</v>
      </c>
      <c r="J553">
        <v>1</v>
      </c>
      <c r="K553" s="2">
        <v>29500000</v>
      </c>
      <c r="L553" t="str" cm="1">
        <f t="array" ref="L553">_xlfn.IFS(DataPenjualan[[#This Row],[Harga Satuan]]&lt;5000000,"Terjangkau",AND(DataPenjualan[[#This Row],[Harga Satuan]]&gt;=5000000,DataPenjualan[[#This Row],[Harga Satuan]]&lt;=15000000),"Menengah",DataPenjualan[[#This Row],[Harga Satuan]]&gt;15000000,"Premium")</f>
        <v>Premium</v>
      </c>
      <c r="M553">
        <v>20</v>
      </c>
      <c r="N553" t="s">
        <v>6</v>
      </c>
      <c r="O553" t="str" cm="1">
        <f t="array" ref="O553">_xlfn.IFS(LEFT(DataPenjualan[[#This Row],[Kode Status Pengiriman]],3)="DLV","Terkirim",LEFT(DataPenjualan[[#This Row],[Kode Status Pengiriman]],3)="SHP","Dikirim",LEFT(DataPenjualan[[#This Row],[Kode Status Pengiriman]],3)="RTN","Return",LEFT(DataPenjualan[[#This Row],[Kode Status Pengiriman]],3)="CNL","Dibatalkan")</f>
        <v>Terkirim</v>
      </c>
      <c r="P553" s="3">
        <f>DataPenjualan[[#This Row],[Jumlah Beli]]*DataPenjualan[[#This Row],[Harga Satuan]]</f>
        <v>29500000</v>
      </c>
      <c r="Q553" s="2">
        <f>(DataPenjualan[[#This Row],[Diskon Persen]]/100)*DataPenjualan[[#This Row],[Harga Satuan]]</f>
        <v>5900000</v>
      </c>
      <c r="R553" s="2">
        <f>DataPenjualan[[#This Row],[Pendapatan Kotor]]-DataPenjualan[[#This Row],[Nilai Diskon]]</f>
        <v>23600000</v>
      </c>
    </row>
    <row r="554" spans="1:18" x14ac:dyDescent="0.35">
      <c r="A554" t="s">
        <v>604</v>
      </c>
      <c r="B554" s="1">
        <v>45609.805555555555</v>
      </c>
      <c r="C554" t="str">
        <f>TEXT(DataPenjualan[[#This Row],[Tanggal Transaksi]],"mmmm")</f>
        <v>November</v>
      </c>
      <c r="D554" s="1" t="str">
        <f>TEXT(DataPenjualan[[#This Row],[Tanggal Transaksi]],"m")</f>
        <v>11</v>
      </c>
      <c r="E554" t="s">
        <v>51</v>
      </c>
      <c r="F554" t="s">
        <v>24</v>
      </c>
      <c r="G554" t="s">
        <v>60</v>
      </c>
      <c r="H554" t="s">
        <v>20</v>
      </c>
      <c r="I554" t="s">
        <v>10</v>
      </c>
      <c r="J554">
        <v>3</v>
      </c>
      <c r="K554" s="2">
        <v>500000</v>
      </c>
      <c r="L554" t="str" cm="1">
        <f t="array" ref="L554">_xlfn.IFS(DataPenjualan[[#This Row],[Harga Satuan]]&lt;5000000,"Terjangkau",AND(DataPenjualan[[#This Row],[Harga Satuan]]&gt;=5000000,DataPenjualan[[#This Row],[Harga Satuan]]&lt;=15000000),"Menengah",DataPenjualan[[#This Row],[Harga Satuan]]&gt;15000000,"Premium")</f>
        <v>Terjangkau</v>
      </c>
      <c r="M554">
        <v>10</v>
      </c>
      <c r="N554" t="s">
        <v>6</v>
      </c>
      <c r="O554" t="str" cm="1">
        <f t="array" ref="O554">_xlfn.IFS(LEFT(DataPenjualan[[#This Row],[Kode Status Pengiriman]],3)="DLV","Terkirim",LEFT(DataPenjualan[[#This Row],[Kode Status Pengiriman]],3)="SHP","Dikirim",LEFT(DataPenjualan[[#This Row],[Kode Status Pengiriman]],3)="RTN","Return",LEFT(DataPenjualan[[#This Row],[Kode Status Pengiriman]],3)="CNL","Dibatalkan")</f>
        <v>Terkirim</v>
      </c>
      <c r="P554" s="3">
        <f>DataPenjualan[[#This Row],[Jumlah Beli]]*DataPenjualan[[#This Row],[Harga Satuan]]</f>
        <v>1500000</v>
      </c>
      <c r="Q554" s="2">
        <f>(DataPenjualan[[#This Row],[Diskon Persen]]/100)*DataPenjualan[[#This Row],[Harga Satuan]]</f>
        <v>50000</v>
      </c>
      <c r="R554" s="2">
        <f>DataPenjualan[[#This Row],[Pendapatan Kotor]]-DataPenjualan[[#This Row],[Nilai Diskon]]</f>
        <v>1450000</v>
      </c>
    </row>
    <row r="555" spans="1:18" x14ac:dyDescent="0.35">
      <c r="A555" t="s">
        <v>605</v>
      </c>
      <c r="B555" s="1">
        <v>45610.90625</v>
      </c>
      <c r="C555" t="str">
        <f>TEXT(DataPenjualan[[#This Row],[Tanggal Transaksi]],"mmmm")</f>
        <v>November</v>
      </c>
      <c r="D555" s="1" t="str">
        <f>TEXT(DataPenjualan[[#This Row],[Tanggal Transaksi]],"m")</f>
        <v>11</v>
      </c>
      <c r="E555" t="s">
        <v>53</v>
      </c>
      <c r="F555" t="s">
        <v>34</v>
      </c>
      <c r="G555" t="s">
        <v>63</v>
      </c>
      <c r="H555" t="s">
        <v>4</v>
      </c>
      <c r="I555" t="s">
        <v>5</v>
      </c>
      <c r="J555">
        <v>1</v>
      </c>
      <c r="K555" s="2">
        <v>9500000</v>
      </c>
      <c r="L555" t="str" cm="1">
        <f t="array" ref="L555">_xlfn.IFS(DataPenjualan[[#This Row],[Harga Satuan]]&lt;5000000,"Terjangkau",AND(DataPenjualan[[#This Row],[Harga Satuan]]&gt;=5000000,DataPenjualan[[#This Row],[Harga Satuan]]&lt;=15000000),"Menengah",DataPenjualan[[#This Row],[Harga Satuan]]&gt;15000000,"Premium")</f>
        <v>Menengah</v>
      </c>
      <c r="M555">
        <v>15</v>
      </c>
      <c r="N555" t="s">
        <v>6</v>
      </c>
      <c r="O555" t="str" cm="1">
        <f t="array" ref="O555">_xlfn.IFS(LEFT(DataPenjualan[[#This Row],[Kode Status Pengiriman]],3)="DLV","Terkirim",LEFT(DataPenjualan[[#This Row],[Kode Status Pengiriman]],3)="SHP","Dikirim",LEFT(DataPenjualan[[#This Row],[Kode Status Pengiriman]],3)="RTN","Return",LEFT(DataPenjualan[[#This Row],[Kode Status Pengiriman]],3)="CNL","Dibatalkan")</f>
        <v>Terkirim</v>
      </c>
      <c r="P555" s="3">
        <f>DataPenjualan[[#This Row],[Jumlah Beli]]*DataPenjualan[[#This Row],[Harga Satuan]]</f>
        <v>9500000</v>
      </c>
      <c r="Q555" s="2">
        <f>(DataPenjualan[[#This Row],[Diskon Persen]]/100)*DataPenjualan[[#This Row],[Harga Satuan]]</f>
        <v>1425000</v>
      </c>
      <c r="R555" s="2">
        <f>DataPenjualan[[#This Row],[Pendapatan Kotor]]-DataPenjualan[[#This Row],[Nilai Diskon]]</f>
        <v>8075000</v>
      </c>
    </row>
    <row r="556" spans="1:18" x14ac:dyDescent="0.35">
      <c r="A556" t="s">
        <v>606</v>
      </c>
      <c r="B556" s="1">
        <v>45611.645833333336</v>
      </c>
      <c r="C556" t="str">
        <f>TEXT(DataPenjualan[[#This Row],[Tanggal Transaksi]],"mmmm")</f>
        <v>November</v>
      </c>
      <c r="D556" s="1" t="str">
        <f>TEXT(DataPenjualan[[#This Row],[Tanggal Transaksi]],"m")</f>
        <v>11</v>
      </c>
      <c r="E556" t="s">
        <v>55</v>
      </c>
      <c r="F556" t="s">
        <v>3</v>
      </c>
      <c r="G556" t="s">
        <v>66</v>
      </c>
      <c r="H556" t="s">
        <v>9</v>
      </c>
      <c r="I556" t="s">
        <v>15</v>
      </c>
      <c r="J556">
        <v>1</v>
      </c>
      <c r="K556" s="2">
        <v>12000000</v>
      </c>
      <c r="L556" t="str" cm="1">
        <f t="array" ref="L556">_xlfn.IFS(DataPenjualan[[#This Row],[Harga Satuan]]&lt;5000000,"Terjangkau",AND(DataPenjualan[[#This Row],[Harga Satuan]]&gt;=5000000,DataPenjualan[[#This Row],[Harga Satuan]]&lt;=15000000),"Menengah",DataPenjualan[[#This Row],[Harga Satuan]]&gt;15000000,"Premium")</f>
        <v>Menengah</v>
      </c>
      <c r="M556">
        <v>0</v>
      </c>
      <c r="N556" t="s">
        <v>6</v>
      </c>
      <c r="O556" t="str" cm="1">
        <f t="array" ref="O556">_xlfn.IFS(LEFT(DataPenjualan[[#This Row],[Kode Status Pengiriman]],3)="DLV","Terkirim",LEFT(DataPenjualan[[#This Row],[Kode Status Pengiriman]],3)="SHP","Dikirim",LEFT(DataPenjualan[[#This Row],[Kode Status Pengiriman]],3)="RTN","Return",LEFT(DataPenjualan[[#This Row],[Kode Status Pengiriman]],3)="CNL","Dibatalkan")</f>
        <v>Terkirim</v>
      </c>
      <c r="P556" s="3">
        <f>DataPenjualan[[#This Row],[Jumlah Beli]]*DataPenjualan[[#This Row],[Harga Satuan]]</f>
        <v>12000000</v>
      </c>
      <c r="Q556" s="2">
        <f>(DataPenjualan[[#This Row],[Diskon Persen]]/100)*DataPenjualan[[#This Row],[Harga Satuan]]</f>
        <v>0</v>
      </c>
      <c r="R556" s="2">
        <f>DataPenjualan[[#This Row],[Pendapatan Kotor]]-DataPenjualan[[#This Row],[Nilai Diskon]]</f>
        <v>12000000</v>
      </c>
    </row>
    <row r="557" spans="1:18" x14ac:dyDescent="0.35">
      <c r="A557" t="s">
        <v>607</v>
      </c>
      <c r="B557" s="1">
        <v>45612.534722222219</v>
      </c>
      <c r="C557" t="str">
        <f>TEXT(DataPenjualan[[#This Row],[Tanggal Transaksi]],"mmmm")</f>
        <v>November</v>
      </c>
      <c r="D557" s="1" t="str">
        <f>TEXT(DataPenjualan[[#This Row],[Tanggal Transaksi]],"m")</f>
        <v>11</v>
      </c>
      <c r="E557" t="s">
        <v>59</v>
      </c>
      <c r="F557" t="s">
        <v>18</v>
      </c>
      <c r="G557" t="s">
        <v>752</v>
      </c>
      <c r="H557" t="s">
        <v>9</v>
      </c>
      <c r="I557" t="s">
        <v>10</v>
      </c>
      <c r="J557">
        <v>1</v>
      </c>
      <c r="K557" s="2">
        <v>35000000</v>
      </c>
      <c r="L557" t="str" cm="1">
        <f t="array" ref="L557">_xlfn.IFS(DataPenjualan[[#This Row],[Harga Satuan]]&lt;5000000,"Terjangkau",AND(DataPenjualan[[#This Row],[Harga Satuan]]&gt;=5000000,DataPenjualan[[#This Row],[Harga Satuan]]&lt;=15000000),"Menengah",DataPenjualan[[#This Row],[Harga Satuan]]&gt;15000000,"Premium")</f>
        <v>Premium</v>
      </c>
      <c r="M557">
        <v>20</v>
      </c>
      <c r="N557" t="s">
        <v>21</v>
      </c>
      <c r="O557" t="str" cm="1">
        <f t="array" ref="O557">_xlfn.IFS(LEFT(DataPenjualan[[#This Row],[Kode Status Pengiriman]],3)="DLV","Terkirim",LEFT(DataPenjualan[[#This Row],[Kode Status Pengiriman]],3)="SHP","Dikirim",LEFT(DataPenjualan[[#This Row],[Kode Status Pengiriman]],3)="RTN","Return",LEFT(DataPenjualan[[#This Row],[Kode Status Pengiriman]],3)="CNL","Dibatalkan")</f>
        <v>Dikirim</v>
      </c>
      <c r="P557" s="3">
        <f>DataPenjualan[[#This Row],[Jumlah Beli]]*DataPenjualan[[#This Row],[Harga Satuan]]</f>
        <v>35000000</v>
      </c>
      <c r="Q557" s="2">
        <f>(DataPenjualan[[#This Row],[Diskon Persen]]/100)*DataPenjualan[[#This Row],[Harga Satuan]]</f>
        <v>7000000</v>
      </c>
      <c r="R557" s="2">
        <f>DataPenjualan[[#This Row],[Pendapatan Kotor]]-DataPenjualan[[#This Row],[Nilai Diskon]]</f>
        <v>28000000</v>
      </c>
    </row>
    <row r="558" spans="1:18" x14ac:dyDescent="0.35">
      <c r="A558" t="s">
        <v>608</v>
      </c>
      <c r="B558" s="1">
        <v>45613.427083333336</v>
      </c>
      <c r="C558" t="str">
        <f>TEXT(DataPenjualan[[#This Row],[Tanggal Transaksi]],"mmmm")</f>
        <v>November</v>
      </c>
      <c r="D558" s="1" t="str">
        <f>TEXT(DataPenjualan[[#This Row],[Tanggal Transaksi]],"m")</f>
        <v>11</v>
      </c>
      <c r="E558" t="s">
        <v>62</v>
      </c>
      <c r="F558" t="s">
        <v>13</v>
      </c>
      <c r="G558" t="s">
        <v>69</v>
      </c>
      <c r="H558" t="s">
        <v>4</v>
      </c>
      <c r="I558" t="s">
        <v>5</v>
      </c>
      <c r="J558">
        <v>1</v>
      </c>
      <c r="K558" s="2">
        <v>6200000</v>
      </c>
      <c r="L558" t="str" cm="1">
        <f t="array" ref="L558">_xlfn.IFS(DataPenjualan[[#This Row],[Harga Satuan]]&lt;5000000,"Terjangkau",AND(DataPenjualan[[#This Row],[Harga Satuan]]&gt;=5000000,DataPenjualan[[#This Row],[Harga Satuan]]&lt;=15000000),"Menengah",DataPenjualan[[#This Row],[Harga Satuan]]&gt;15000000,"Premium")</f>
        <v>Menengah</v>
      </c>
      <c r="M558">
        <v>10</v>
      </c>
      <c r="N558" t="s">
        <v>39</v>
      </c>
      <c r="O558" t="str" cm="1">
        <f t="array" ref="O558">_xlfn.IFS(LEFT(DataPenjualan[[#This Row],[Kode Status Pengiriman]],3)="DLV","Terkirim",LEFT(DataPenjualan[[#This Row],[Kode Status Pengiriman]],3)="SHP","Dikirim",LEFT(DataPenjualan[[#This Row],[Kode Status Pengiriman]],3)="RTN","Return",LEFT(DataPenjualan[[#This Row],[Kode Status Pengiriman]],3)="CNL","Dibatalkan")</f>
        <v>Return</v>
      </c>
      <c r="P558" s="3">
        <f>DataPenjualan[[#This Row],[Jumlah Beli]]*DataPenjualan[[#This Row],[Harga Satuan]]</f>
        <v>6200000</v>
      </c>
      <c r="Q558" s="2">
        <f>(DataPenjualan[[#This Row],[Diskon Persen]]/100)*DataPenjualan[[#This Row],[Harga Satuan]]</f>
        <v>620000</v>
      </c>
      <c r="R558" s="2">
        <f>DataPenjualan[[#This Row],[Pendapatan Kotor]]-DataPenjualan[[#This Row],[Nilai Diskon]]</f>
        <v>5580000</v>
      </c>
    </row>
    <row r="559" spans="1:18" x14ac:dyDescent="0.35">
      <c r="A559" t="s">
        <v>609</v>
      </c>
      <c r="B559" s="1">
        <v>45614.479166666664</v>
      </c>
      <c r="C559" t="str">
        <f>TEXT(DataPenjualan[[#This Row],[Tanggal Transaksi]],"mmmm")</f>
        <v>November</v>
      </c>
      <c r="D559" s="1" t="str">
        <f>TEXT(DataPenjualan[[#This Row],[Tanggal Transaksi]],"m")</f>
        <v>11</v>
      </c>
      <c r="E559" t="s">
        <v>65</v>
      </c>
      <c r="F559" t="s">
        <v>18</v>
      </c>
      <c r="G559" t="s">
        <v>28</v>
      </c>
      <c r="H559" t="s">
        <v>4</v>
      </c>
      <c r="I559" t="s">
        <v>10</v>
      </c>
      <c r="J559">
        <v>1</v>
      </c>
      <c r="K559" s="2">
        <v>26000000</v>
      </c>
      <c r="L559" t="str" cm="1">
        <f t="array" ref="L559">_xlfn.IFS(DataPenjualan[[#This Row],[Harga Satuan]]&lt;5000000,"Terjangkau",AND(DataPenjualan[[#This Row],[Harga Satuan]]&gt;=5000000,DataPenjualan[[#This Row],[Harga Satuan]]&lt;=15000000),"Menengah",DataPenjualan[[#This Row],[Harga Satuan]]&gt;15000000,"Premium")</f>
        <v>Premium</v>
      </c>
      <c r="M559">
        <v>15</v>
      </c>
      <c r="N559" t="s">
        <v>6</v>
      </c>
      <c r="O559" t="str" cm="1">
        <f t="array" ref="O559">_xlfn.IFS(LEFT(DataPenjualan[[#This Row],[Kode Status Pengiriman]],3)="DLV","Terkirim",LEFT(DataPenjualan[[#This Row],[Kode Status Pengiriman]],3)="SHP","Dikirim",LEFT(DataPenjualan[[#This Row],[Kode Status Pengiriman]],3)="RTN","Return",LEFT(DataPenjualan[[#This Row],[Kode Status Pengiriman]],3)="CNL","Dibatalkan")</f>
        <v>Terkirim</v>
      </c>
      <c r="P559" s="3">
        <f>DataPenjualan[[#This Row],[Jumlah Beli]]*DataPenjualan[[#This Row],[Harga Satuan]]</f>
        <v>26000000</v>
      </c>
      <c r="Q559" s="2">
        <f>(DataPenjualan[[#This Row],[Diskon Persen]]/100)*DataPenjualan[[#This Row],[Harga Satuan]]</f>
        <v>3900000</v>
      </c>
      <c r="R559" s="2">
        <f>DataPenjualan[[#This Row],[Pendapatan Kotor]]-DataPenjualan[[#This Row],[Nilai Diskon]]</f>
        <v>22100000</v>
      </c>
    </row>
    <row r="560" spans="1:18" x14ac:dyDescent="0.35">
      <c r="A560" t="s">
        <v>610</v>
      </c>
      <c r="B560" s="1">
        <v>45615.75</v>
      </c>
      <c r="C560" t="str">
        <f>TEXT(DataPenjualan[[#This Row],[Tanggal Transaksi]],"mmmm")</f>
        <v>November</v>
      </c>
      <c r="D560" s="1" t="str">
        <f>TEXT(DataPenjualan[[#This Row],[Tanggal Transaksi]],"m")</f>
        <v>11</v>
      </c>
      <c r="E560" t="s">
        <v>68</v>
      </c>
      <c r="F560" t="s">
        <v>24</v>
      </c>
      <c r="G560" t="s">
        <v>14</v>
      </c>
      <c r="H560" t="s">
        <v>4</v>
      </c>
      <c r="I560" t="s">
        <v>15</v>
      </c>
      <c r="J560">
        <v>1</v>
      </c>
      <c r="K560" s="2">
        <v>5000000</v>
      </c>
      <c r="L560" t="str" cm="1">
        <f t="array" ref="L560">_xlfn.IFS(DataPenjualan[[#This Row],[Harga Satuan]]&lt;5000000,"Terjangkau",AND(DataPenjualan[[#This Row],[Harga Satuan]]&gt;=5000000,DataPenjualan[[#This Row],[Harga Satuan]]&lt;=15000000),"Menengah",DataPenjualan[[#This Row],[Harga Satuan]]&gt;15000000,"Premium")</f>
        <v>Menengah</v>
      </c>
      <c r="M560">
        <v>0</v>
      </c>
      <c r="N560" t="s">
        <v>6</v>
      </c>
      <c r="O560" t="str" cm="1">
        <f t="array" ref="O560">_xlfn.IFS(LEFT(DataPenjualan[[#This Row],[Kode Status Pengiriman]],3)="DLV","Terkirim",LEFT(DataPenjualan[[#This Row],[Kode Status Pengiriman]],3)="SHP","Dikirim",LEFT(DataPenjualan[[#This Row],[Kode Status Pengiriman]],3)="RTN","Return",LEFT(DataPenjualan[[#This Row],[Kode Status Pengiriman]],3)="CNL","Dibatalkan")</f>
        <v>Terkirim</v>
      </c>
      <c r="P560" s="3">
        <f>DataPenjualan[[#This Row],[Jumlah Beli]]*DataPenjualan[[#This Row],[Harga Satuan]]</f>
        <v>5000000</v>
      </c>
      <c r="Q560" s="2">
        <f>(DataPenjualan[[#This Row],[Diskon Persen]]/100)*DataPenjualan[[#This Row],[Harga Satuan]]</f>
        <v>0</v>
      </c>
      <c r="R560" s="2">
        <f>DataPenjualan[[#This Row],[Pendapatan Kotor]]-DataPenjualan[[#This Row],[Nilai Diskon]]</f>
        <v>5000000</v>
      </c>
    </row>
    <row r="561" spans="1:18" x14ac:dyDescent="0.35">
      <c r="A561" t="s">
        <v>611</v>
      </c>
      <c r="B561" s="1">
        <v>45616.861111111109</v>
      </c>
      <c r="C561" t="str">
        <f>TEXT(DataPenjualan[[#This Row],[Tanggal Transaksi]],"mmmm")</f>
        <v>November</v>
      </c>
      <c r="D561" s="1" t="str">
        <f>TEXT(DataPenjualan[[#This Row],[Tanggal Transaksi]],"m")</f>
        <v>11</v>
      </c>
      <c r="E561" t="s">
        <v>71</v>
      </c>
      <c r="F561" t="s">
        <v>18</v>
      </c>
      <c r="G561" t="s">
        <v>28</v>
      </c>
      <c r="H561" t="s">
        <v>4</v>
      </c>
      <c r="I561" t="s">
        <v>5</v>
      </c>
      <c r="J561">
        <v>1</v>
      </c>
      <c r="K561" s="2">
        <v>42000000</v>
      </c>
      <c r="L561" t="str" cm="1">
        <f t="array" ref="L561">_xlfn.IFS(DataPenjualan[[#This Row],[Harga Satuan]]&lt;5000000,"Terjangkau",AND(DataPenjualan[[#This Row],[Harga Satuan]]&gt;=5000000,DataPenjualan[[#This Row],[Harga Satuan]]&lt;=15000000),"Menengah",DataPenjualan[[#This Row],[Harga Satuan]]&gt;15000000,"Premium")</f>
        <v>Premium</v>
      </c>
      <c r="M561">
        <v>20</v>
      </c>
      <c r="N561" t="s">
        <v>21</v>
      </c>
      <c r="O561" t="str" cm="1">
        <f t="array" ref="O561">_xlfn.IFS(LEFT(DataPenjualan[[#This Row],[Kode Status Pengiriman]],3)="DLV","Terkirim",LEFT(DataPenjualan[[#This Row],[Kode Status Pengiriman]],3)="SHP","Dikirim",LEFT(DataPenjualan[[#This Row],[Kode Status Pengiriman]],3)="RTN","Return",LEFT(DataPenjualan[[#This Row],[Kode Status Pengiriman]],3)="CNL","Dibatalkan")</f>
        <v>Dikirim</v>
      </c>
      <c r="P561" s="3">
        <f>DataPenjualan[[#This Row],[Jumlah Beli]]*DataPenjualan[[#This Row],[Harga Satuan]]</f>
        <v>42000000</v>
      </c>
      <c r="Q561" s="2">
        <f>(DataPenjualan[[#This Row],[Diskon Persen]]/100)*DataPenjualan[[#This Row],[Harga Satuan]]</f>
        <v>8400000</v>
      </c>
      <c r="R561" s="2">
        <f>DataPenjualan[[#This Row],[Pendapatan Kotor]]-DataPenjualan[[#This Row],[Nilai Diskon]]</f>
        <v>33600000</v>
      </c>
    </row>
    <row r="562" spans="1:18" x14ac:dyDescent="0.35">
      <c r="A562" t="s">
        <v>612</v>
      </c>
      <c r="B562" s="1">
        <v>45637.354166666664</v>
      </c>
      <c r="C562" t="str">
        <f>TEXT(DataPenjualan[[#This Row],[Tanggal Transaksi]],"mmmm")</f>
        <v>December</v>
      </c>
      <c r="D562" s="1" t="str">
        <f>TEXT(DataPenjualan[[#This Row],[Tanggal Transaksi]],"m")</f>
        <v>12</v>
      </c>
      <c r="E562" t="s">
        <v>2</v>
      </c>
      <c r="F562" t="s">
        <v>3</v>
      </c>
      <c r="G562" t="s">
        <v>19</v>
      </c>
      <c r="H562" t="s">
        <v>20</v>
      </c>
      <c r="I562" t="s">
        <v>5</v>
      </c>
      <c r="J562">
        <v>1</v>
      </c>
      <c r="K562" s="2">
        <v>21000000</v>
      </c>
      <c r="L562" t="str" cm="1">
        <f t="array" ref="L562">_xlfn.IFS(DataPenjualan[[#This Row],[Harga Satuan]]&lt;5000000,"Terjangkau",AND(DataPenjualan[[#This Row],[Harga Satuan]]&gt;=5000000,DataPenjualan[[#This Row],[Harga Satuan]]&lt;=15000000),"Menengah",DataPenjualan[[#This Row],[Harga Satuan]]&gt;15000000,"Premium")</f>
        <v>Premium</v>
      </c>
      <c r="M562">
        <v>5</v>
      </c>
      <c r="N562" t="s">
        <v>6</v>
      </c>
      <c r="O562" t="str" cm="1">
        <f t="array" ref="O562">_xlfn.IFS(LEFT(DataPenjualan[[#This Row],[Kode Status Pengiriman]],3)="DLV","Terkirim",LEFT(DataPenjualan[[#This Row],[Kode Status Pengiriman]],3)="SHP","Dikirim",LEFT(DataPenjualan[[#This Row],[Kode Status Pengiriman]],3)="RTN","Return",LEFT(DataPenjualan[[#This Row],[Kode Status Pengiriman]],3)="CNL","Dibatalkan")</f>
        <v>Terkirim</v>
      </c>
      <c r="P562" s="3">
        <f>DataPenjualan[[#This Row],[Jumlah Beli]]*DataPenjualan[[#This Row],[Harga Satuan]]</f>
        <v>21000000</v>
      </c>
      <c r="Q562" s="2">
        <f>(DataPenjualan[[#This Row],[Diskon Persen]]/100)*DataPenjualan[[#This Row],[Harga Satuan]]</f>
        <v>1050000</v>
      </c>
      <c r="R562" s="2">
        <f>DataPenjualan[[#This Row],[Pendapatan Kotor]]-DataPenjualan[[#This Row],[Nilai Diskon]]</f>
        <v>19950000</v>
      </c>
    </row>
    <row r="563" spans="1:18" x14ac:dyDescent="0.35">
      <c r="A563" t="s">
        <v>613</v>
      </c>
      <c r="B563" s="1">
        <v>45638.625</v>
      </c>
      <c r="C563" t="str">
        <f>TEXT(DataPenjualan[[#This Row],[Tanggal Transaksi]],"mmmm")</f>
        <v>December</v>
      </c>
      <c r="D563" s="1" t="str">
        <f>TEXT(DataPenjualan[[#This Row],[Tanggal Transaksi]],"m")</f>
        <v>12</v>
      </c>
      <c r="E563" t="s">
        <v>8</v>
      </c>
      <c r="F563" t="s">
        <v>3</v>
      </c>
      <c r="G563" t="s">
        <v>753</v>
      </c>
      <c r="H563" t="s">
        <v>25</v>
      </c>
      <c r="I563" t="s">
        <v>10</v>
      </c>
      <c r="J563">
        <v>1</v>
      </c>
      <c r="K563" s="2">
        <v>18500000</v>
      </c>
      <c r="L563" t="str" cm="1">
        <f t="array" ref="L563">_xlfn.IFS(DataPenjualan[[#This Row],[Harga Satuan]]&lt;5000000,"Terjangkau",AND(DataPenjualan[[#This Row],[Harga Satuan]]&gt;=5000000,DataPenjualan[[#This Row],[Harga Satuan]]&lt;=15000000),"Menengah",DataPenjualan[[#This Row],[Harga Satuan]]&gt;15000000,"Premium")</f>
        <v>Premium</v>
      </c>
      <c r="M563">
        <v>5</v>
      </c>
      <c r="N563" t="s">
        <v>6</v>
      </c>
      <c r="O563" t="str" cm="1">
        <f t="array" ref="O563">_xlfn.IFS(LEFT(DataPenjualan[[#This Row],[Kode Status Pengiriman]],3)="DLV","Terkirim",LEFT(DataPenjualan[[#This Row],[Kode Status Pengiriman]],3)="SHP","Dikirim",LEFT(DataPenjualan[[#This Row],[Kode Status Pengiriman]],3)="RTN","Return",LEFT(DataPenjualan[[#This Row],[Kode Status Pengiriman]],3)="CNL","Dibatalkan")</f>
        <v>Terkirim</v>
      </c>
      <c r="P563" s="3">
        <f>DataPenjualan[[#This Row],[Jumlah Beli]]*DataPenjualan[[#This Row],[Harga Satuan]]</f>
        <v>18500000</v>
      </c>
      <c r="Q563" s="2">
        <f>(DataPenjualan[[#This Row],[Diskon Persen]]/100)*DataPenjualan[[#This Row],[Harga Satuan]]</f>
        <v>925000</v>
      </c>
      <c r="R563" s="2">
        <f>DataPenjualan[[#This Row],[Pendapatan Kotor]]-DataPenjualan[[#This Row],[Nilai Diskon]]</f>
        <v>17575000</v>
      </c>
    </row>
    <row r="564" spans="1:18" x14ac:dyDescent="0.35">
      <c r="A564" t="s">
        <v>614</v>
      </c>
      <c r="B564" s="1">
        <v>45639.8125</v>
      </c>
      <c r="C564" t="str">
        <f>TEXT(DataPenjualan[[#This Row],[Tanggal Transaksi]],"mmmm")</f>
        <v>December</v>
      </c>
      <c r="D564" s="1" t="str">
        <f>TEXT(DataPenjualan[[#This Row],[Tanggal Transaksi]],"m")</f>
        <v>12</v>
      </c>
      <c r="E564" t="s">
        <v>12</v>
      </c>
      <c r="F564" t="s">
        <v>13</v>
      </c>
      <c r="G564" t="s">
        <v>31</v>
      </c>
      <c r="H564" t="s">
        <v>9</v>
      </c>
      <c r="I564" t="s">
        <v>15</v>
      </c>
      <c r="J564">
        <v>1</v>
      </c>
      <c r="K564" s="2">
        <v>5500000</v>
      </c>
      <c r="L564" t="str" cm="1">
        <f t="array" ref="L564">_xlfn.IFS(DataPenjualan[[#This Row],[Harga Satuan]]&lt;5000000,"Terjangkau",AND(DataPenjualan[[#This Row],[Harga Satuan]]&gt;=5000000,DataPenjualan[[#This Row],[Harga Satuan]]&lt;=15000000),"Menengah",DataPenjualan[[#This Row],[Harga Satuan]]&gt;15000000,"Premium")</f>
        <v>Menengah</v>
      </c>
      <c r="M564">
        <v>0</v>
      </c>
      <c r="N564" t="s">
        <v>6</v>
      </c>
      <c r="O564" t="str" cm="1">
        <f t="array" ref="O564">_xlfn.IFS(LEFT(DataPenjualan[[#This Row],[Kode Status Pengiriman]],3)="DLV","Terkirim",LEFT(DataPenjualan[[#This Row],[Kode Status Pengiriman]],3)="SHP","Dikirim",LEFT(DataPenjualan[[#This Row],[Kode Status Pengiriman]],3)="RTN","Return",LEFT(DataPenjualan[[#This Row],[Kode Status Pengiriman]],3)="CNL","Dibatalkan")</f>
        <v>Terkirim</v>
      </c>
      <c r="P564" s="3">
        <f>DataPenjualan[[#This Row],[Jumlah Beli]]*DataPenjualan[[#This Row],[Harga Satuan]]</f>
        <v>5500000</v>
      </c>
      <c r="Q564" s="2">
        <f>(DataPenjualan[[#This Row],[Diskon Persen]]/100)*DataPenjualan[[#This Row],[Harga Satuan]]</f>
        <v>0</v>
      </c>
      <c r="R564" s="2">
        <f>DataPenjualan[[#This Row],[Pendapatan Kotor]]-DataPenjualan[[#This Row],[Nilai Diskon]]</f>
        <v>5500000</v>
      </c>
    </row>
    <row r="565" spans="1:18" x14ac:dyDescent="0.35">
      <c r="A565" t="s">
        <v>615</v>
      </c>
      <c r="B565" s="1">
        <v>45640.416666666664</v>
      </c>
      <c r="C565" t="str">
        <f>TEXT(DataPenjualan[[#This Row],[Tanggal Transaksi]],"mmmm")</f>
        <v>December</v>
      </c>
      <c r="D565" s="1" t="str">
        <f>TEXT(DataPenjualan[[#This Row],[Tanggal Transaksi]],"m")</f>
        <v>12</v>
      </c>
      <c r="E565" t="s">
        <v>17</v>
      </c>
      <c r="F565" t="s">
        <v>18</v>
      </c>
      <c r="G565" t="s">
        <v>35</v>
      </c>
      <c r="H565" t="s">
        <v>20</v>
      </c>
      <c r="I565" t="s">
        <v>5</v>
      </c>
      <c r="J565">
        <v>1</v>
      </c>
      <c r="K565" s="2">
        <v>32000000</v>
      </c>
      <c r="L565" t="str" cm="1">
        <f t="array" ref="L565">_xlfn.IFS(DataPenjualan[[#This Row],[Harga Satuan]]&lt;5000000,"Terjangkau",AND(DataPenjualan[[#This Row],[Harga Satuan]]&gt;=5000000,DataPenjualan[[#This Row],[Harga Satuan]]&lt;=15000000),"Menengah",DataPenjualan[[#This Row],[Harga Satuan]]&gt;15000000,"Premium")</f>
        <v>Premium</v>
      </c>
      <c r="M565">
        <v>10</v>
      </c>
      <c r="N565" t="s">
        <v>21</v>
      </c>
      <c r="O565" t="str" cm="1">
        <f t="array" ref="O565">_xlfn.IFS(LEFT(DataPenjualan[[#This Row],[Kode Status Pengiriman]],3)="DLV","Terkirim",LEFT(DataPenjualan[[#This Row],[Kode Status Pengiriman]],3)="SHP","Dikirim",LEFT(DataPenjualan[[#This Row],[Kode Status Pengiriman]],3)="RTN","Return",LEFT(DataPenjualan[[#This Row],[Kode Status Pengiriman]],3)="CNL","Dibatalkan")</f>
        <v>Dikirim</v>
      </c>
      <c r="P565" s="3">
        <f>DataPenjualan[[#This Row],[Jumlah Beli]]*DataPenjualan[[#This Row],[Harga Satuan]]</f>
        <v>32000000</v>
      </c>
      <c r="Q565" s="2">
        <f>(DataPenjualan[[#This Row],[Diskon Persen]]/100)*DataPenjualan[[#This Row],[Harga Satuan]]</f>
        <v>3200000</v>
      </c>
      <c r="R565" s="2">
        <f>DataPenjualan[[#This Row],[Pendapatan Kotor]]-DataPenjualan[[#This Row],[Nilai Diskon]]</f>
        <v>28800000</v>
      </c>
    </row>
    <row r="566" spans="1:18" x14ac:dyDescent="0.35">
      <c r="A566" t="s">
        <v>616</v>
      </c>
      <c r="B566" s="1">
        <v>45641.520833333336</v>
      </c>
      <c r="C566" t="str">
        <f>TEXT(DataPenjualan[[#This Row],[Tanggal Transaksi]],"mmmm")</f>
        <v>December</v>
      </c>
      <c r="D566" s="1" t="str">
        <f>TEXT(DataPenjualan[[#This Row],[Tanggal Transaksi]],"m")</f>
        <v>12</v>
      </c>
      <c r="E566" t="s">
        <v>23</v>
      </c>
      <c r="F566" t="s">
        <v>24</v>
      </c>
      <c r="G566" t="s">
        <v>38</v>
      </c>
      <c r="H566" t="s">
        <v>4</v>
      </c>
      <c r="I566" t="s">
        <v>10</v>
      </c>
      <c r="J566">
        <v>1</v>
      </c>
      <c r="K566" s="2">
        <v>7500000</v>
      </c>
      <c r="L566" t="str" cm="1">
        <f t="array" ref="L566">_xlfn.IFS(DataPenjualan[[#This Row],[Harga Satuan]]&lt;5000000,"Terjangkau",AND(DataPenjualan[[#This Row],[Harga Satuan]]&gt;=5000000,DataPenjualan[[#This Row],[Harga Satuan]]&lt;=15000000),"Menengah",DataPenjualan[[#This Row],[Harga Satuan]]&gt;15000000,"Premium")</f>
        <v>Menengah</v>
      </c>
      <c r="M566">
        <v>5</v>
      </c>
      <c r="N566" t="s">
        <v>6</v>
      </c>
      <c r="O566" t="str" cm="1">
        <f t="array" ref="O566">_xlfn.IFS(LEFT(DataPenjualan[[#This Row],[Kode Status Pengiriman]],3)="DLV","Terkirim",LEFT(DataPenjualan[[#This Row],[Kode Status Pengiriman]],3)="SHP","Dikirim",LEFT(DataPenjualan[[#This Row],[Kode Status Pengiriman]],3)="RTN","Return",LEFT(DataPenjualan[[#This Row],[Kode Status Pengiriman]],3)="CNL","Dibatalkan")</f>
        <v>Terkirim</v>
      </c>
      <c r="P566" s="3">
        <f>DataPenjualan[[#This Row],[Jumlah Beli]]*DataPenjualan[[#This Row],[Harga Satuan]]</f>
        <v>7500000</v>
      </c>
      <c r="Q566" s="2">
        <f>(DataPenjualan[[#This Row],[Diskon Persen]]/100)*DataPenjualan[[#This Row],[Harga Satuan]]</f>
        <v>375000</v>
      </c>
      <c r="R566" s="2">
        <f>DataPenjualan[[#This Row],[Pendapatan Kotor]]-DataPenjualan[[#This Row],[Nilai Diskon]]</f>
        <v>7125000</v>
      </c>
    </row>
    <row r="567" spans="1:18" x14ac:dyDescent="0.35">
      <c r="A567" t="s">
        <v>617</v>
      </c>
      <c r="B567" s="1">
        <v>45642.708333333336</v>
      </c>
      <c r="C567" t="str">
        <f>TEXT(DataPenjualan[[#This Row],[Tanggal Transaksi]],"mmmm")</f>
        <v>December</v>
      </c>
      <c r="D567" s="1" t="str">
        <f>TEXT(DataPenjualan[[#This Row],[Tanggal Transaksi]],"m")</f>
        <v>12</v>
      </c>
      <c r="E567" t="s">
        <v>27</v>
      </c>
      <c r="F567" t="s">
        <v>18</v>
      </c>
      <c r="G567" t="s">
        <v>42</v>
      </c>
      <c r="H567" t="s">
        <v>43</v>
      </c>
      <c r="I567" t="s">
        <v>5</v>
      </c>
      <c r="J567">
        <v>1</v>
      </c>
      <c r="K567" s="2">
        <v>23000000</v>
      </c>
      <c r="L567" t="str" cm="1">
        <f t="array" ref="L567">_xlfn.IFS(DataPenjualan[[#This Row],[Harga Satuan]]&lt;5000000,"Terjangkau",AND(DataPenjualan[[#This Row],[Harga Satuan]]&gt;=5000000,DataPenjualan[[#This Row],[Harga Satuan]]&lt;=15000000),"Menengah",DataPenjualan[[#This Row],[Harga Satuan]]&gt;15000000,"Premium")</f>
        <v>Premium</v>
      </c>
      <c r="M567">
        <v>10</v>
      </c>
      <c r="N567" t="s">
        <v>6</v>
      </c>
      <c r="O567" t="str" cm="1">
        <f t="array" ref="O567">_xlfn.IFS(LEFT(DataPenjualan[[#This Row],[Kode Status Pengiriman]],3)="DLV","Terkirim",LEFT(DataPenjualan[[#This Row],[Kode Status Pengiriman]],3)="SHP","Dikirim",LEFT(DataPenjualan[[#This Row],[Kode Status Pengiriman]],3)="RTN","Return",LEFT(DataPenjualan[[#This Row],[Kode Status Pengiriman]],3)="CNL","Dibatalkan")</f>
        <v>Terkirim</v>
      </c>
      <c r="P567" s="3">
        <f>DataPenjualan[[#This Row],[Jumlah Beli]]*DataPenjualan[[#This Row],[Harga Satuan]]</f>
        <v>23000000</v>
      </c>
      <c r="Q567" s="2">
        <f>(DataPenjualan[[#This Row],[Diskon Persen]]/100)*DataPenjualan[[#This Row],[Harga Satuan]]</f>
        <v>2300000</v>
      </c>
      <c r="R567" s="2">
        <f>DataPenjualan[[#This Row],[Pendapatan Kotor]]-DataPenjualan[[#This Row],[Nilai Diskon]]</f>
        <v>20700000</v>
      </c>
    </row>
    <row r="568" spans="1:18" x14ac:dyDescent="0.35">
      <c r="A568" t="s">
        <v>618</v>
      </c>
      <c r="B568" s="1">
        <v>45643.895833333336</v>
      </c>
      <c r="C568" t="str">
        <f>TEXT(DataPenjualan[[#This Row],[Tanggal Transaksi]],"mmmm")</f>
        <v>December</v>
      </c>
      <c r="D568" s="1" t="str">
        <f>TEXT(DataPenjualan[[#This Row],[Tanggal Transaksi]],"m")</f>
        <v>12</v>
      </c>
      <c r="E568" t="s">
        <v>30</v>
      </c>
      <c r="F568" t="s">
        <v>13</v>
      </c>
      <c r="G568" t="s">
        <v>46</v>
      </c>
      <c r="H568" t="s">
        <v>4</v>
      </c>
      <c r="I568" t="s">
        <v>15</v>
      </c>
      <c r="J568">
        <v>1</v>
      </c>
      <c r="K568" s="2">
        <v>2500000</v>
      </c>
      <c r="L568" t="str" cm="1">
        <f t="array" ref="L568">_xlfn.IFS(DataPenjualan[[#This Row],[Harga Satuan]]&lt;5000000,"Terjangkau",AND(DataPenjualan[[#This Row],[Harga Satuan]]&gt;=5000000,DataPenjualan[[#This Row],[Harga Satuan]]&lt;=15000000),"Menengah",DataPenjualan[[#This Row],[Harga Satuan]]&gt;15000000,"Premium")</f>
        <v>Terjangkau</v>
      </c>
      <c r="M568">
        <v>0</v>
      </c>
      <c r="N568" t="s">
        <v>6</v>
      </c>
      <c r="O568" t="str" cm="1">
        <f t="array" ref="O568">_xlfn.IFS(LEFT(DataPenjualan[[#This Row],[Kode Status Pengiriman]],3)="DLV","Terkirim",LEFT(DataPenjualan[[#This Row],[Kode Status Pengiriman]],3)="SHP","Dikirim",LEFT(DataPenjualan[[#This Row],[Kode Status Pengiriman]],3)="RTN","Return",LEFT(DataPenjualan[[#This Row],[Kode Status Pengiriman]],3)="CNL","Dibatalkan")</f>
        <v>Terkirim</v>
      </c>
      <c r="P568" s="3">
        <f>DataPenjualan[[#This Row],[Jumlah Beli]]*DataPenjualan[[#This Row],[Harga Satuan]]</f>
        <v>2500000</v>
      </c>
      <c r="Q568" s="2">
        <f>(DataPenjualan[[#This Row],[Diskon Persen]]/100)*DataPenjualan[[#This Row],[Harga Satuan]]</f>
        <v>0</v>
      </c>
      <c r="R568" s="2">
        <f>DataPenjualan[[#This Row],[Pendapatan Kotor]]-DataPenjualan[[#This Row],[Nilai Diskon]]</f>
        <v>2500000</v>
      </c>
    </row>
    <row r="569" spans="1:18" x14ac:dyDescent="0.35">
      <c r="A569" t="s">
        <v>619</v>
      </c>
      <c r="B569" s="1">
        <v>45644.583333333336</v>
      </c>
      <c r="C569" t="str">
        <f>TEXT(DataPenjualan[[#This Row],[Tanggal Transaksi]],"mmmm")</f>
        <v>December</v>
      </c>
      <c r="D569" s="1" t="str">
        <f>TEXT(DataPenjualan[[#This Row],[Tanggal Transaksi]],"m")</f>
        <v>12</v>
      </c>
      <c r="E569" t="s">
        <v>33</v>
      </c>
      <c r="F569" t="s">
        <v>34</v>
      </c>
      <c r="G569" t="s">
        <v>56</v>
      </c>
      <c r="H569" t="s">
        <v>57</v>
      </c>
      <c r="I569" t="s">
        <v>10</v>
      </c>
      <c r="J569">
        <v>1</v>
      </c>
      <c r="K569" s="2">
        <v>28000000</v>
      </c>
      <c r="L569" t="str" cm="1">
        <f t="array" ref="L569">_xlfn.IFS(DataPenjualan[[#This Row],[Harga Satuan]]&lt;5000000,"Terjangkau",AND(DataPenjualan[[#This Row],[Harga Satuan]]&gt;=5000000,DataPenjualan[[#This Row],[Harga Satuan]]&lt;=15000000),"Menengah",DataPenjualan[[#This Row],[Harga Satuan]]&gt;15000000,"Premium")</f>
        <v>Premium</v>
      </c>
      <c r="M569">
        <v>10</v>
      </c>
      <c r="N569" t="s">
        <v>21</v>
      </c>
      <c r="O569" t="str" cm="1">
        <f t="array" ref="O569">_xlfn.IFS(LEFT(DataPenjualan[[#This Row],[Kode Status Pengiriman]],3)="DLV","Terkirim",LEFT(DataPenjualan[[#This Row],[Kode Status Pengiriman]],3)="SHP","Dikirim",LEFT(DataPenjualan[[#This Row],[Kode Status Pengiriman]],3)="RTN","Return",LEFT(DataPenjualan[[#This Row],[Kode Status Pengiriman]],3)="CNL","Dibatalkan")</f>
        <v>Dikirim</v>
      </c>
      <c r="P569" s="3">
        <f>DataPenjualan[[#This Row],[Jumlah Beli]]*DataPenjualan[[#This Row],[Harga Satuan]]</f>
        <v>28000000</v>
      </c>
      <c r="Q569" s="2">
        <f>(DataPenjualan[[#This Row],[Diskon Persen]]/100)*DataPenjualan[[#This Row],[Harga Satuan]]</f>
        <v>2800000</v>
      </c>
      <c r="R569" s="2">
        <f>DataPenjualan[[#This Row],[Pendapatan Kotor]]-DataPenjualan[[#This Row],[Nilai Diskon]]</f>
        <v>25200000</v>
      </c>
    </row>
    <row r="570" spans="1:18" x14ac:dyDescent="0.35">
      <c r="A570" t="s">
        <v>620</v>
      </c>
      <c r="B570" s="1">
        <v>45645.458333333336</v>
      </c>
      <c r="C570" t="str">
        <f>TEXT(DataPenjualan[[#This Row],[Tanggal Transaksi]],"mmmm")</f>
        <v>December</v>
      </c>
      <c r="D570" s="1" t="str">
        <f>TEXT(DataPenjualan[[#This Row],[Tanggal Transaksi]],"m")</f>
        <v>12</v>
      </c>
      <c r="E570" t="s">
        <v>37</v>
      </c>
      <c r="F570" t="s">
        <v>24</v>
      </c>
      <c r="G570" t="s">
        <v>60</v>
      </c>
      <c r="H570" t="s">
        <v>20</v>
      </c>
      <c r="I570" t="s">
        <v>5</v>
      </c>
      <c r="J570">
        <v>1</v>
      </c>
      <c r="K570" s="2">
        <v>1800000</v>
      </c>
      <c r="L570" t="str" cm="1">
        <f t="array" ref="L570">_xlfn.IFS(DataPenjualan[[#This Row],[Harga Satuan]]&lt;5000000,"Terjangkau",AND(DataPenjualan[[#This Row],[Harga Satuan]]&gt;=5000000,DataPenjualan[[#This Row],[Harga Satuan]]&lt;=15000000),"Menengah",DataPenjualan[[#This Row],[Harga Satuan]]&gt;15000000,"Premium")</f>
        <v>Terjangkau</v>
      </c>
      <c r="M570">
        <v>5</v>
      </c>
      <c r="N570" t="s">
        <v>6</v>
      </c>
      <c r="O570" t="str" cm="1">
        <f t="array" ref="O570">_xlfn.IFS(LEFT(DataPenjualan[[#This Row],[Kode Status Pengiriman]],3)="DLV","Terkirim",LEFT(DataPenjualan[[#This Row],[Kode Status Pengiriman]],3)="SHP","Dikirim",LEFT(DataPenjualan[[#This Row],[Kode Status Pengiriman]],3)="RTN","Return",LEFT(DataPenjualan[[#This Row],[Kode Status Pengiriman]],3)="CNL","Dibatalkan")</f>
        <v>Terkirim</v>
      </c>
      <c r="P570" s="3">
        <f>DataPenjualan[[#This Row],[Jumlah Beli]]*DataPenjualan[[#This Row],[Harga Satuan]]</f>
        <v>1800000</v>
      </c>
      <c r="Q570" s="2">
        <f>(DataPenjualan[[#This Row],[Diskon Persen]]/100)*DataPenjualan[[#This Row],[Harga Satuan]]</f>
        <v>90000</v>
      </c>
      <c r="R570" s="2">
        <f>DataPenjualan[[#This Row],[Pendapatan Kotor]]-DataPenjualan[[#This Row],[Nilai Diskon]]</f>
        <v>1710000</v>
      </c>
    </row>
    <row r="571" spans="1:18" x14ac:dyDescent="0.35">
      <c r="A571" t="s">
        <v>621</v>
      </c>
      <c r="B571" s="1">
        <v>45646.770833333336</v>
      </c>
      <c r="C571" t="str">
        <f>TEXT(DataPenjualan[[#This Row],[Tanggal Transaksi]],"mmmm")</f>
        <v>December</v>
      </c>
      <c r="D571" s="1" t="str">
        <f>TEXT(DataPenjualan[[#This Row],[Tanggal Transaksi]],"m")</f>
        <v>12</v>
      </c>
      <c r="E571" t="s">
        <v>41</v>
      </c>
      <c r="F571" t="s">
        <v>3</v>
      </c>
      <c r="G571" t="s">
        <v>63</v>
      </c>
      <c r="H571" t="s">
        <v>4</v>
      </c>
      <c r="I571" t="s">
        <v>10</v>
      </c>
      <c r="J571">
        <v>1</v>
      </c>
      <c r="K571" s="2">
        <v>15000000</v>
      </c>
      <c r="L571" t="str" cm="1">
        <f t="array" ref="L571">_xlfn.IFS(DataPenjualan[[#This Row],[Harga Satuan]]&lt;5000000,"Terjangkau",AND(DataPenjualan[[#This Row],[Harga Satuan]]&gt;=5000000,DataPenjualan[[#This Row],[Harga Satuan]]&lt;=15000000),"Menengah",DataPenjualan[[#This Row],[Harga Satuan]]&gt;15000000,"Premium")</f>
        <v>Menengah</v>
      </c>
      <c r="M571">
        <v>5</v>
      </c>
      <c r="N571" t="s">
        <v>6</v>
      </c>
      <c r="O571" t="str" cm="1">
        <f t="array" ref="O571">_xlfn.IFS(LEFT(DataPenjualan[[#This Row],[Kode Status Pengiriman]],3)="DLV","Terkirim",LEFT(DataPenjualan[[#This Row],[Kode Status Pengiriman]],3)="SHP","Dikirim",LEFT(DataPenjualan[[#This Row],[Kode Status Pengiriman]],3)="RTN","Return",LEFT(DataPenjualan[[#This Row],[Kode Status Pengiriman]],3)="CNL","Dibatalkan")</f>
        <v>Terkirim</v>
      </c>
      <c r="P571" s="3">
        <f>DataPenjualan[[#This Row],[Jumlah Beli]]*DataPenjualan[[#This Row],[Harga Satuan]]</f>
        <v>15000000</v>
      </c>
      <c r="Q571" s="2">
        <f>(DataPenjualan[[#This Row],[Diskon Persen]]/100)*DataPenjualan[[#This Row],[Harga Satuan]]</f>
        <v>750000</v>
      </c>
      <c r="R571" s="2">
        <f>DataPenjualan[[#This Row],[Pendapatan Kotor]]-DataPenjualan[[#This Row],[Nilai Diskon]]</f>
        <v>14250000</v>
      </c>
    </row>
    <row r="572" spans="1:18" x14ac:dyDescent="0.35">
      <c r="A572" t="s">
        <v>622</v>
      </c>
      <c r="B572" s="1">
        <v>45647.541666666664</v>
      </c>
      <c r="C572" t="str">
        <f>TEXT(DataPenjualan[[#This Row],[Tanggal Transaksi]],"mmmm")</f>
        <v>December</v>
      </c>
      <c r="D572" s="1" t="str">
        <f>TEXT(DataPenjualan[[#This Row],[Tanggal Transaksi]],"m")</f>
        <v>12</v>
      </c>
      <c r="E572" t="s">
        <v>45</v>
      </c>
      <c r="F572" t="s">
        <v>13</v>
      </c>
      <c r="G572" t="s">
        <v>66</v>
      </c>
      <c r="H572" t="s">
        <v>9</v>
      </c>
      <c r="I572" t="s">
        <v>15</v>
      </c>
      <c r="J572">
        <v>1</v>
      </c>
      <c r="K572" s="2">
        <v>4000000</v>
      </c>
      <c r="L572" t="str" cm="1">
        <f t="array" ref="L572">_xlfn.IFS(DataPenjualan[[#This Row],[Harga Satuan]]&lt;5000000,"Terjangkau",AND(DataPenjualan[[#This Row],[Harga Satuan]]&gt;=5000000,DataPenjualan[[#This Row],[Harga Satuan]]&lt;=15000000),"Menengah",DataPenjualan[[#This Row],[Harga Satuan]]&gt;15000000,"Premium")</f>
        <v>Terjangkau</v>
      </c>
      <c r="M572">
        <v>0</v>
      </c>
      <c r="N572" t="s">
        <v>6</v>
      </c>
      <c r="O572" t="str" cm="1">
        <f t="array" ref="O572">_xlfn.IFS(LEFT(DataPenjualan[[#This Row],[Kode Status Pengiriman]],3)="DLV","Terkirim",LEFT(DataPenjualan[[#This Row],[Kode Status Pengiriman]],3)="SHP","Dikirim",LEFT(DataPenjualan[[#This Row],[Kode Status Pengiriman]],3)="RTN","Return",LEFT(DataPenjualan[[#This Row],[Kode Status Pengiriman]],3)="CNL","Dibatalkan")</f>
        <v>Terkirim</v>
      </c>
      <c r="P572" s="3">
        <f>DataPenjualan[[#This Row],[Jumlah Beli]]*DataPenjualan[[#This Row],[Harga Satuan]]</f>
        <v>4000000</v>
      </c>
      <c r="Q572" s="2">
        <f>(DataPenjualan[[#This Row],[Diskon Persen]]/100)*DataPenjualan[[#This Row],[Harga Satuan]]</f>
        <v>0</v>
      </c>
      <c r="R572" s="2">
        <f>DataPenjualan[[#This Row],[Pendapatan Kotor]]-DataPenjualan[[#This Row],[Nilai Diskon]]</f>
        <v>4000000</v>
      </c>
    </row>
    <row r="573" spans="1:18" x14ac:dyDescent="0.35">
      <c r="A573" t="s">
        <v>623</v>
      </c>
      <c r="B573" s="1">
        <v>45648.666666666664</v>
      </c>
      <c r="C573" t="str">
        <f>TEXT(DataPenjualan[[#This Row],[Tanggal Transaksi]],"mmmm")</f>
        <v>December</v>
      </c>
      <c r="D573" s="1" t="str">
        <f>TEXT(DataPenjualan[[#This Row],[Tanggal Transaksi]],"m")</f>
        <v>12</v>
      </c>
      <c r="E573" t="s">
        <v>48</v>
      </c>
      <c r="F573" t="s">
        <v>18</v>
      </c>
      <c r="G573" t="s">
        <v>69</v>
      </c>
      <c r="H573" t="s">
        <v>4</v>
      </c>
      <c r="I573" t="s">
        <v>5</v>
      </c>
      <c r="J573">
        <v>1</v>
      </c>
      <c r="K573" s="2">
        <v>29500000</v>
      </c>
      <c r="L573" t="str" cm="1">
        <f t="array" ref="L573">_xlfn.IFS(DataPenjualan[[#This Row],[Harga Satuan]]&lt;5000000,"Terjangkau",AND(DataPenjualan[[#This Row],[Harga Satuan]]&gt;=5000000,DataPenjualan[[#This Row],[Harga Satuan]]&lt;=15000000),"Menengah",DataPenjualan[[#This Row],[Harga Satuan]]&gt;15000000,"Premium")</f>
        <v>Premium</v>
      </c>
      <c r="M573">
        <v>10</v>
      </c>
      <c r="N573" t="s">
        <v>6</v>
      </c>
      <c r="O573" t="str" cm="1">
        <f t="array" ref="O573">_xlfn.IFS(LEFT(DataPenjualan[[#This Row],[Kode Status Pengiriman]],3)="DLV","Terkirim",LEFT(DataPenjualan[[#This Row],[Kode Status Pengiriman]],3)="SHP","Dikirim",LEFT(DataPenjualan[[#This Row],[Kode Status Pengiriman]],3)="RTN","Return",LEFT(DataPenjualan[[#This Row],[Kode Status Pengiriman]],3)="CNL","Dibatalkan")</f>
        <v>Terkirim</v>
      </c>
      <c r="P573" s="3">
        <f>DataPenjualan[[#This Row],[Jumlah Beli]]*DataPenjualan[[#This Row],[Harga Satuan]]</f>
        <v>29500000</v>
      </c>
      <c r="Q573" s="2">
        <f>(DataPenjualan[[#This Row],[Diskon Persen]]/100)*DataPenjualan[[#This Row],[Harga Satuan]]</f>
        <v>2950000</v>
      </c>
      <c r="R573" s="2">
        <f>DataPenjualan[[#This Row],[Pendapatan Kotor]]-DataPenjualan[[#This Row],[Nilai Diskon]]</f>
        <v>26550000</v>
      </c>
    </row>
    <row r="574" spans="1:18" x14ac:dyDescent="0.35">
      <c r="A574" t="s">
        <v>624</v>
      </c>
      <c r="B574" s="1">
        <v>45649.763888888891</v>
      </c>
      <c r="C574" t="str">
        <f>TEXT(DataPenjualan[[#This Row],[Tanggal Transaksi]],"mmmm")</f>
        <v>December</v>
      </c>
      <c r="D574" s="1" t="str">
        <f>TEXT(DataPenjualan[[#This Row],[Tanggal Transaksi]],"m")</f>
        <v>12</v>
      </c>
      <c r="E574" t="s">
        <v>51</v>
      </c>
      <c r="F574" t="s">
        <v>24</v>
      </c>
      <c r="G574" t="s">
        <v>752</v>
      </c>
      <c r="H574" t="s">
        <v>9</v>
      </c>
      <c r="I574" t="s">
        <v>10</v>
      </c>
      <c r="J574">
        <v>1</v>
      </c>
      <c r="K574" s="2">
        <v>500000</v>
      </c>
      <c r="L574" t="str" cm="1">
        <f t="array" ref="L574">_xlfn.IFS(DataPenjualan[[#This Row],[Harga Satuan]]&lt;5000000,"Terjangkau",AND(DataPenjualan[[#This Row],[Harga Satuan]]&gt;=5000000,DataPenjualan[[#This Row],[Harga Satuan]]&lt;=15000000),"Menengah",DataPenjualan[[#This Row],[Harga Satuan]]&gt;15000000,"Premium")</f>
        <v>Terjangkau</v>
      </c>
      <c r="M574">
        <v>5</v>
      </c>
      <c r="N574" t="s">
        <v>49</v>
      </c>
      <c r="O574" t="str" cm="1">
        <f t="array" ref="O574">_xlfn.IFS(LEFT(DataPenjualan[[#This Row],[Kode Status Pengiriman]],3)="DLV","Terkirim",LEFT(DataPenjualan[[#This Row],[Kode Status Pengiriman]],3)="SHP","Dikirim",LEFT(DataPenjualan[[#This Row],[Kode Status Pengiriman]],3)="RTN","Return",LEFT(DataPenjualan[[#This Row],[Kode Status Pengiriman]],3)="CNL","Dibatalkan")</f>
        <v>Dibatalkan</v>
      </c>
      <c r="P574" s="3">
        <f>DataPenjualan[[#This Row],[Jumlah Beli]]*DataPenjualan[[#This Row],[Harga Satuan]]</f>
        <v>500000</v>
      </c>
      <c r="Q574" s="2">
        <f>(DataPenjualan[[#This Row],[Diskon Persen]]/100)*DataPenjualan[[#This Row],[Harga Satuan]]</f>
        <v>25000</v>
      </c>
      <c r="R574" s="2">
        <f>DataPenjualan[[#This Row],[Pendapatan Kotor]]-DataPenjualan[[#This Row],[Nilai Diskon]]</f>
        <v>475000</v>
      </c>
    </row>
    <row r="575" spans="1:18" x14ac:dyDescent="0.35">
      <c r="A575" t="s">
        <v>625</v>
      </c>
      <c r="B575" s="1">
        <v>45650.864583333336</v>
      </c>
      <c r="C575" t="str">
        <f>TEXT(DataPenjualan[[#This Row],[Tanggal Transaksi]],"mmmm")</f>
        <v>December</v>
      </c>
      <c r="D575" s="1" t="str">
        <f>TEXT(DataPenjualan[[#This Row],[Tanggal Transaksi]],"m")</f>
        <v>12</v>
      </c>
      <c r="E575" t="s">
        <v>53</v>
      </c>
      <c r="F575" t="s">
        <v>34</v>
      </c>
      <c r="G575" t="s">
        <v>28</v>
      </c>
      <c r="H575" t="s">
        <v>4</v>
      </c>
      <c r="I575" t="s">
        <v>5</v>
      </c>
      <c r="J575">
        <v>1</v>
      </c>
      <c r="K575" s="2">
        <v>9500000</v>
      </c>
      <c r="L575" t="str" cm="1">
        <f t="array" ref="L575">_xlfn.IFS(DataPenjualan[[#This Row],[Harga Satuan]]&lt;5000000,"Terjangkau",AND(DataPenjualan[[#This Row],[Harga Satuan]]&gt;=5000000,DataPenjualan[[#This Row],[Harga Satuan]]&lt;=15000000),"Menengah",DataPenjualan[[#This Row],[Harga Satuan]]&gt;15000000,"Premium")</f>
        <v>Menengah</v>
      </c>
      <c r="M575">
        <v>5</v>
      </c>
      <c r="N575" t="s">
        <v>6</v>
      </c>
      <c r="O575" t="str" cm="1">
        <f t="array" ref="O575">_xlfn.IFS(LEFT(DataPenjualan[[#This Row],[Kode Status Pengiriman]],3)="DLV","Terkirim",LEFT(DataPenjualan[[#This Row],[Kode Status Pengiriman]],3)="SHP","Dikirim",LEFT(DataPenjualan[[#This Row],[Kode Status Pengiriman]],3)="RTN","Return",LEFT(DataPenjualan[[#This Row],[Kode Status Pengiriman]],3)="CNL","Dibatalkan")</f>
        <v>Terkirim</v>
      </c>
      <c r="P575" s="3">
        <f>DataPenjualan[[#This Row],[Jumlah Beli]]*DataPenjualan[[#This Row],[Harga Satuan]]</f>
        <v>9500000</v>
      </c>
      <c r="Q575" s="2">
        <f>(DataPenjualan[[#This Row],[Diskon Persen]]/100)*DataPenjualan[[#This Row],[Harga Satuan]]</f>
        <v>475000</v>
      </c>
      <c r="R575" s="2">
        <f>DataPenjualan[[#This Row],[Pendapatan Kotor]]-DataPenjualan[[#This Row],[Nilai Diskon]]</f>
        <v>9025000</v>
      </c>
    </row>
    <row r="576" spans="1:18" x14ac:dyDescent="0.35">
      <c r="A576" t="s">
        <v>626</v>
      </c>
      <c r="B576" s="1">
        <v>45651.604166666664</v>
      </c>
      <c r="C576" t="str">
        <f>TEXT(DataPenjualan[[#This Row],[Tanggal Transaksi]],"mmmm")</f>
        <v>December</v>
      </c>
      <c r="D576" s="1" t="str">
        <f>TEXT(DataPenjualan[[#This Row],[Tanggal Transaksi]],"m")</f>
        <v>12</v>
      </c>
      <c r="E576" t="s">
        <v>55</v>
      </c>
      <c r="F576" t="s">
        <v>3</v>
      </c>
      <c r="G576" t="s">
        <v>14</v>
      </c>
      <c r="H576" t="s">
        <v>4</v>
      </c>
      <c r="I576" t="s">
        <v>15</v>
      </c>
      <c r="J576">
        <v>1</v>
      </c>
      <c r="K576" s="2">
        <v>12000000</v>
      </c>
      <c r="L576" t="str" cm="1">
        <f t="array" ref="L576">_xlfn.IFS(DataPenjualan[[#This Row],[Harga Satuan]]&lt;5000000,"Terjangkau",AND(DataPenjualan[[#This Row],[Harga Satuan]]&gt;=5000000,DataPenjualan[[#This Row],[Harga Satuan]]&lt;=15000000),"Menengah",DataPenjualan[[#This Row],[Harga Satuan]]&gt;15000000,"Premium")</f>
        <v>Menengah</v>
      </c>
      <c r="M576">
        <v>0</v>
      </c>
      <c r="N576" t="s">
        <v>6</v>
      </c>
      <c r="O576" t="str" cm="1">
        <f t="array" ref="O576">_xlfn.IFS(LEFT(DataPenjualan[[#This Row],[Kode Status Pengiriman]],3)="DLV","Terkirim",LEFT(DataPenjualan[[#This Row],[Kode Status Pengiriman]],3)="SHP","Dikirim",LEFT(DataPenjualan[[#This Row],[Kode Status Pengiriman]],3)="RTN","Return",LEFT(DataPenjualan[[#This Row],[Kode Status Pengiriman]],3)="CNL","Dibatalkan")</f>
        <v>Terkirim</v>
      </c>
      <c r="P576" s="3">
        <f>DataPenjualan[[#This Row],[Jumlah Beli]]*DataPenjualan[[#This Row],[Harga Satuan]]</f>
        <v>12000000</v>
      </c>
      <c r="Q576" s="2">
        <f>(DataPenjualan[[#This Row],[Diskon Persen]]/100)*DataPenjualan[[#This Row],[Harga Satuan]]</f>
        <v>0</v>
      </c>
      <c r="R576" s="2">
        <f>DataPenjualan[[#This Row],[Pendapatan Kotor]]-DataPenjualan[[#This Row],[Nilai Diskon]]</f>
        <v>12000000</v>
      </c>
    </row>
    <row r="577" spans="1:18" x14ac:dyDescent="0.35">
      <c r="A577" t="s">
        <v>627</v>
      </c>
      <c r="B577" s="1">
        <v>45652.493055555555</v>
      </c>
      <c r="C577" t="str">
        <f>TEXT(DataPenjualan[[#This Row],[Tanggal Transaksi]],"mmmm")</f>
        <v>December</v>
      </c>
      <c r="D577" s="1" t="str">
        <f>TEXT(DataPenjualan[[#This Row],[Tanggal Transaksi]],"m")</f>
        <v>12</v>
      </c>
      <c r="E577" t="s">
        <v>59</v>
      </c>
      <c r="F577" t="s">
        <v>18</v>
      </c>
      <c r="G577" t="s">
        <v>19</v>
      </c>
      <c r="H577" t="s">
        <v>20</v>
      </c>
      <c r="I577" t="s">
        <v>10</v>
      </c>
      <c r="J577">
        <v>1</v>
      </c>
      <c r="K577" s="2">
        <v>35000000</v>
      </c>
      <c r="L577" t="str" cm="1">
        <f t="array" ref="L577">_xlfn.IFS(DataPenjualan[[#This Row],[Harga Satuan]]&lt;5000000,"Terjangkau",AND(DataPenjualan[[#This Row],[Harga Satuan]]&gt;=5000000,DataPenjualan[[#This Row],[Harga Satuan]]&lt;=15000000),"Menengah",DataPenjualan[[#This Row],[Harga Satuan]]&gt;15000000,"Premium")</f>
        <v>Premium</v>
      </c>
      <c r="M577">
        <v>10</v>
      </c>
      <c r="N577" t="s">
        <v>21</v>
      </c>
      <c r="O577" t="str" cm="1">
        <f t="array" ref="O577">_xlfn.IFS(LEFT(DataPenjualan[[#This Row],[Kode Status Pengiriman]],3)="DLV","Terkirim",LEFT(DataPenjualan[[#This Row],[Kode Status Pengiriman]],3)="SHP","Dikirim",LEFT(DataPenjualan[[#This Row],[Kode Status Pengiriman]],3)="RTN","Return",LEFT(DataPenjualan[[#This Row],[Kode Status Pengiriman]],3)="CNL","Dibatalkan")</f>
        <v>Dikirim</v>
      </c>
      <c r="P577" s="3">
        <f>DataPenjualan[[#This Row],[Jumlah Beli]]*DataPenjualan[[#This Row],[Harga Satuan]]</f>
        <v>35000000</v>
      </c>
      <c r="Q577" s="2">
        <f>(DataPenjualan[[#This Row],[Diskon Persen]]/100)*DataPenjualan[[#This Row],[Harga Satuan]]</f>
        <v>3500000</v>
      </c>
      <c r="R577" s="2">
        <f>DataPenjualan[[#This Row],[Pendapatan Kotor]]-DataPenjualan[[#This Row],[Nilai Diskon]]</f>
        <v>31500000</v>
      </c>
    </row>
    <row r="578" spans="1:18" x14ac:dyDescent="0.35">
      <c r="A578" t="s">
        <v>628</v>
      </c>
      <c r="B578" s="1">
        <v>45653.385416666664</v>
      </c>
      <c r="C578" t="str">
        <f>TEXT(DataPenjualan[[#This Row],[Tanggal Transaksi]],"mmmm")</f>
        <v>December</v>
      </c>
      <c r="D578" s="1" t="str">
        <f>TEXT(DataPenjualan[[#This Row],[Tanggal Transaksi]],"m")</f>
        <v>12</v>
      </c>
      <c r="E578" t="s">
        <v>62</v>
      </c>
      <c r="F578" t="s">
        <v>13</v>
      </c>
      <c r="G578" t="s">
        <v>753</v>
      </c>
      <c r="H578" t="s">
        <v>25</v>
      </c>
      <c r="I578" t="s">
        <v>5</v>
      </c>
      <c r="J578">
        <v>1</v>
      </c>
      <c r="K578" s="2">
        <v>6200000</v>
      </c>
      <c r="L578" t="str" cm="1">
        <f t="array" ref="L578">_xlfn.IFS(DataPenjualan[[#This Row],[Harga Satuan]]&lt;5000000,"Terjangkau",AND(DataPenjualan[[#This Row],[Harga Satuan]]&gt;=5000000,DataPenjualan[[#This Row],[Harga Satuan]]&lt;=15000000),"Menengah",DataPenjualan[[#This Row],[Harga Satuan]]&gt;15000000,"Premium")</f>
        <v>Menengah</v>
      </c>
      <c r="M578">
        <v>5</v>
      </c>
      <c r="N578" t="s">
        <v>6</v>
      </c>
      <c r="O578" t="str" cm="1">
        <f t="array" ref="O578">_xlfn.IFS(LEFT(DataPenjualan[[#This Row],[Kode Status Pengiriman]],3)="DLV","Terkirim",LEFT(DataPenjualan[[#This Row],[Kode Status Pengiriman]],3)="SHP","Dikirim",LEFT(DataPenjualan[[#This Row],[Kode Status Pengiriman]],3)="RTN","Return",LEFT(DataPenjualan[[#This Row],[Kode Status Pengiriman]],3)="CNL","Dibatalkan")</f>
        <v>Terkirim</v>
      </c>
      <c r="P578" s="3">
        <f>DataPenjualan[[#This Row],[Jumlah Beli]]*DataPenjualan[[#This Row],[Harga Satuan]]</f>
        <v>6200000</v>
      </c>
      <c r="Q578" s="2">
        <f>(DataPenjualan[[#This Row],[Diskon Persen]]/100)*DataPenjualan[[#This Row],[Harga Satuan]]</f>
        <v>310000</v>
      </c>
      <c r="R578" s="2">
        <f>DataPenjualan[[#This Row],[Pendapatan Kotor]]-DataPenjualan[[#This Row],[Nilai Diskon]]</f>
        <v>5890000</v>
      </c>
    </row>
    <row r="579" spans="1:18" x14ac:dyDescent="0.35">
      <c r="A579" t="s">
        <v>629</v>
      </c>
      <c r="B579" s="1">
        <v>45654.4375</v>
      </c>
      <c r="C579" t="str">
        <f>TEXT(DataPenjualan[[#This Row],[Tanggal Transaksi]],"mmmm")</f>
        <v>December</v>
      </c>
      <c r="D579" s="1" t="str">
        <f>TEXT(DataPenjualan[[#This Row],[Tanggal Transaksi]],"m")</f>
        <v>12</v>
      </c>
      <c r="E579" t="s">
        <v>65</v>
      </c>
      <c r="F579" t="s">
        <v>18</v>
      </c>
      <c r="G579" t="s">
        <v>31</v>
      </c>
      <c r="H579" t="s">
        <v>9</v>
      </c>
      <c r="I579" t="s">
        <v>10</v>
      </c>
      <c r="J579">
        <v>1</v>
      </c>
      <c r="K579" s="2">
        <v>26000000</v>
      </c>
      <c r="L579" t="str" cm="1">
        <f t="array" ref="L579">_xlfn.IFS(DataPenjualan[[#This Row],[Harga Satuan]]&lt;5000000,"Terjangkau",AND(DataPenjualan[[#This Row],[Harga Satuan]]&gt;=5000000,DataPenjualan[[#This Row],[Harga Satuan]]&lt;=15000000),"Menengah",DataPenjualan[[#This Row],[Harga Satuan]]&gt;15000000,"Premium")</f>
        <v>Premium</v>
      </c>
      <c r="M579">
        <v>5</v>
      </c>
      <c r="N579" t="s">
        <v>6</v>
      </c>
      <c r="O579" t="str" cm="1">
        <f t="array" ref="O579">_xlfn.IFS(LEFT(DataPenjualan[[#This Row],[Kode Status Pengiriman]],3)="DLV","Terkirim",LEFT(DataPenjualan[[#This Row],[Kode Status Pengiriman]],3)="SHP","Dikirim",LEFT(DataPenjualan[[#This Row],[Kode Status Pengiriman]],3)="RTN","Return",LEFT(DataPenjualan[[#This Row],[Kode Status Pengiriman]],3)="CNL","Dibatalkan")</f>
        <v>Terkirim</v>
      </c>
      <c r="P579" s="3">
        <f>DataPenjualan[[#This Row],[Jumlah Beli]]*DataPenjualan[[#This Row],[Harga Satuan]]</f>
        <v>26000000</v>
      </c>
      <c r="Q579" s="2">
        <f>(DataPenjualan[[#This Row],[Diskon Persen]]/100)*DataPenjualan[[#This Row],[Harga Satuan]]</f>
        <v>1300000</v>
      </c>
      <c r="R579" s="2">
        <f>DataPenjualan[[#This Row],[Pendapatan Kotor]]-DataPenjualan[[#This Row],[Nilai Diskon]]</f>
        <v>24700000</v>
      </c>
    </row>
    <row r="580" spans="1:18" x14ac:dyDescent="0.35">
      <c r="A580" t="s">
        <v>630</v>
      </c>
      <c r="B580" s="1">
        <v>45655.708333333336</v>
      </c>
      <c r="C580" t="str">
        <f>TEXT(DataPenjualan[[#This Row],[Tanggal Transaksi]],"mmmm")</f>
        <v>December</v>
      </c>
      <c r="D580" s="1" t="str">
        <f>TEXT(DataPenjualan[[#This Row],[Tanggal Transaksi]],"m")</f>
        <v>12</v>
      </c>
      <c r="E580" t="s">
        <v>68</v>
      </c>
      <c r="F580" t="s">
        <v>24</v>
      </c>
      <c r="G580" t="s">
        <v>35</v>
      </c>
      <c r="H580" t="s">
        <v>20</v>
      </c>
      <c r="I580" t="s">
        <v>15</v>
      </c>
      <c r="J580">
        <v>1</v>
      </c>
      <c r="K580" s="2">
        <v>5000000</v>
      </c>
      <c r="L580" t="str" cm="1">
        <f t="array" ref="L580">_xlfn.IFS(DataPenjualan[[#This Row],[Harga Satuan]]&lt;5000000,"Terjangkau",AND(DataPenjualan[[#This Row],[Harga Satuan]]&gt;=5000000,DataPenjualan[[#This Row],[Harga Satuan]]&lt;=15000000),"Menengah",DataPenjualan[[#This Row],[Harga Satuan]]&gt;15000000,"Premium")</f>
        <v>Menengah</v>
      </c>
      <c r="M580">
        <v>0</v>
      </c>
      <c r="N580" t="s">
        <v>39</v>
      </c>
      <c r="O580" t="str" cm="1">
        <f t="array" ref="O580">_xlfn.IFS(LEFT(DataPenjualan[[#This Row],[Kode Status Pengiriman]],3)="DLV","Terkirim",LEFT(DataPenjualan[[#This Row],[Kode Status Pengiriman]],3)="SHP","Dikirim",LEFT(DataPenjualan[[#This Row],[Kode Status Pengiriman]],3)="RTN","Return",LEFT(DataPenjualan[[#This Row],[Kode Status Pengiriman]],3)="CNL","Dibatalkan")</f>
        <v>Return</v>
      </c>
      <c r="P580" s="3">
        <f>DataPenjualan[[#This Row],[Jumlah Beli]]*DataPenjualan[[#This Row],[Harga Satuan]]</f>
        <v>5000000</v>
      </c>
      <c r="Q580" s="2">
        <f>(DataPenjualan[[#This Row],[Diskon Persen]]/100)*DataPenjualan[[#This Row],[Harga Satuan]]</f>
        <v>0</v>
      </c>
      <c r="R580" s="2">
        <f>DataPenjualan[[#This Row],[Pendapatan Kotor]]-DataPenjualan[[#This Row],[Nilai Diskon]]</f>
        <v>5000000</v>
      </c>
    </row>
    <row r="581" spans="1:18" x14ac:dyDescent="0.35">
      <c r="A581" t="s">
        <v>631</v>
      </c>
      <c r="B581" s="1">
        <v>45656.819444444445</v>
      </c>
      <c r="C581" t="str">
        <f>TEXT(DataPenjualan[[#This Row],[Tanggal Transaksi]],"mmmm")</f>
        <v>December</v>
      </c>
      <c r="D581" s="1" t="str">
        <f>TEXT(DataPenjualan[[#This Row],[Tanggal Transaksi]],"m")</f>
        <v>12</v>
      </c>
      <c r="E581" t="s">
        <v>71</v>
      </c>
      <c r="F581" t="s">
        <v>18</v>
      </c>
      <c r="G581" t="s">
        <v>28</v>
      </c>
      <c r="H581" t="s">
        <v>4</v>
      </c>
      <c r="I581" t="s">
        <v>5</v>
      </c>
      <c r="J581">
        <v>1</v>
      </c>
      <c r="K581" s="2">
        <v>42000000</v>
      </c>
      <c r="L581" t="str" cm="1">
        <f t="array" ref="L581">_xlfn.IFS(DataPenjualan[[#This Row],[Harga Satuan]]&lt;5000000,"Terjangkau",AND(DataPenjualan[[#This Row],[Harga Satuan]]&gt;=5000000,DataPenjualan[[#This Row],[Harga Satuan]]&lt;=15000000),"Menengah",DataPenjualan[[#This Row],[Harga Satuan]]&gt;15000000,"Premium")</f>
        <v>Premium</v>
      </c>
      <c r="M581">
        <v>10</v>
      </c>
      <c r="N581" t="s">
        <v>21</v>
      </c>
      <c r="O581" t="str" cm="1">
        <f t="array" ref="O581">_xlfn.IFS(LEFT(DataPenjualan[[#This Row],[Kode Status Pengiriman]],3)="DLV","Terkirim",LEFT(DataPenjualan[[#This Row],[Kode Status Pengiriman]],3)="SHP","Dikirim",LEFT(DataPenjualan[[#This Row],[Kode Status Pengiriman]],3)="RTN","Return",LEFT(DataPenjualan[[#This Row],[Kode Status Pengiriman]],3)="CNL","Dibatalkan")</f>
        <v>Dikirim</v>
      </c>
      <c r="P581" s="3">
        <f>DataPenjualan[[#This Row],[Jumlah Beli]]*DataPenjualan[[#This Row],[Harga Satuan]]</f>
        <v>42000000</v>
      </c>
      <c r="Q581" s="2">
        <f>(DataPenjualan[[#This Row],[Diskon Persen]]/100)*DataPenjualan[[#This Row],[Harga Satuan]]</f>
        <v>4200000</v>
      </c>
      <c r="R581" s="2">
        <f>DataPenjualan[[#This Row],[Pendapatan Kotor]]-DataPenjualan[[#This Row],[Nilai Diskon]]</f>
        <v>37800000</v>
      </c>
    </row>
    <row r="582" spans="1:18" x14ac:dyDescent="0.35">
      <c r="A582" t="s">
        <v>632</v>
      </c>
      <c r="B582" s="1">
        <v>45306.375</v>
      </c>
      <c r="C582" t="str">
        <f>TEXT(DataPenjualan[[#This Row],[Tanggal Transaksi]],"mmmm")</f>
        <v>January</v>
      </c>
      <c r="D582" s="1" t="str">
        <f>TEXT(DataPenjualan[[#This Row],[Tanggal Transaksi]],"m")</f>
        <v>1</v>
      </c>
      <c r="E582" t="s">
        <v>2</v>
      </c>
      <c r="F582" t="s">
        <v>3</v>
      </c>
      <c r="G582" t="s">
        <v>38</v>
      </c>
      <c r="H582" t="s">
        <v>4</v>
      </c>
      <c r="I582" t="s">
        <v>5</v>
      </c>
      <c r="J582">
        <v>1</v>
      </c>
      <c r="K582" s="2">
        <v>21000000</v>
      </c>
      <c r="L582" t="str" cm="1">
        <f t="array" ref="L582">_xlfn.IFS(DataPenjualan[[#This Row],[Harga Satuan]]&lt;5000000,"Terjangkau",AND(DataPenjualan[[#This Row],[Harga Satuan]]&gt;=5000000,DataPenjualan[[#This Row],[Harga Satuan]]&lt;=15000000),"Menengah",DataPenjualan[[#This Row],[Harga Satuan]]&gt;15000000,"Premium")</f>
        <v>Premium</v>
      </c>
      <c r="M582">
        <v>15</v>
      </c>
      <c r="N582" t="s">
        <v>6</v>
      </c>
      <c r="O582" t="str" cm="1">
        <f t="array" ref="O582">_xlfn.IFS(LEFT(DataPenjualan[[#This Row],[Kode Status Pengiriman]],3)="DLV","Terkirim",LEFT(DataPenjualan[[#This Row],[Kode Status Pengiriman]],3)="SHP","Dikirim",LEFT(DataPenjualan[[#This Row],[Kode Status Pengiriman]],3)="RTN","Return",LEFT(DataPenjualan[[#This Row],[Kode Status Pengiriman]],3)="CNL","Dibatalkan")</f>
        <v>Terkirim</v>
      </c>
      <c r="P582" s="3">
        <f>DataPenjualan[[#This Row],[Jumlah Beli]]*DataPenjualan[[#This Row],[Harga Satuan]]</f>
        <v>21000000</v>
      </c>
      <c r="Q582" s="2">
        <f>(DataPenjualan[[#This Row],[Diskon Persen]]/100)*DataPenjualan[[#This Row],[Harga Satuan]]</f>
        <v>3150000</v>
      </c>
      <c r="R582" s="2">
        <f>DataPenjualan[[#This Row],[Pendapatan Kotor]]-DataPenjualan[[#This Row],[Nilai Diskon]]</f>
        <v>17850000</v>
      </c>
    </row>
    <row r="583" spans="1:18" x14ac:dyDescent="0.35">
      <c r="A583" t="s">
        <v>633</v>
      </c>
      <c r="B583" s="1">
        <v>45337.666666666664</v>
      </c>
      <c r="C583" t="str">
        <f>TEXT(DataPenjualan[[#This Row],[Tanggal Transaksi]],"mmmm")</f>
        <v>February</v>
      </c>
      <c r="D583" s="1" t="str">
        <f>TEXT(DataPenjualan[[#This Row],[Tanggal Transaksi]],"m")</f>
        <v>2</v>
      </c>
      <c r="E583" t="s">
        <v>8</v>
      </c>
      <c r="F583" t="s">
        <v>3</v>
      </c>
      <c r="G583" t="s">
        <v>42</v>
      </c>
      <c r="H583" t="s">
        <v>43</v>
      </c>
      <c r="I583" t="s">
        <v>10</v>
      </c>
      <c r="J583">
        <v>1</v>
      </c>
      <c r="K583" s="2">
        <v>18500000</v>
      </c>
      <c r="L583" t="str" cm="1">
        <f t="array" ref="L583">_xlfn.IFS(DataPenjualan[[#This Row],[Harga Satuan]]&lt;5000000,"Terjangkau",AND(DataPenjualan[[#This Row],[Harga Satuan]]&gt;=5000000,DataPenjualan[[#This Row],[Harga Satuan]]&lt;=15000000),"Menengah",DataPenjualan[[#This Row],[Harga Satuan]]&gt;15000000,"Premium")</f>
        <v>Premium</v>
      </c>
      <c r="M583">
        <v>15</v>
      </c>
      <c r="N583" t="s">
        <v>6</v>
      </c>
      <c r="O583" t="str" cm="1">
        <f t="array" ref="O583">_xlfn.IFS(LEFT(DataPenjualan[[#This Row],[Kode Status Pengiriman]],3)="DLV","Terkirim",LEFT(DataPenjualan[[#This Row],[Kode Status Pengiriman]],3)="SHP","Dikirim",LEFT(DataPenjualan[[#This Row],[Kode Status Pengiriman]],3)="RTN","Return",LEFT(DataPenjualan[[#This Row],[Kode Status Pengiriman]],3)="CNL","Dibatalkan")</f>
        <v>Terkirim</v>
      </c>
      <c r="P583" s="3">
        <f>DataPenjualan[[#This Row],[Jumlah Beli]]*DataPenjualan[[#This Row],[Harga Satuan]]</f>
        <v>18500000</v>
      </c>
      <c r="Q583" s="2">
        <f>(DataPenjualan[[#This Row],[Diskon Persen]]/100)*DataPenjualan[[#This Row],[Harga Satuan]]</f>
        <v>2775000</v>
      </c>
      <c r="R583" s="2">
        <f>DataPenjualan[[#This Row],[Pendapatan Kotor]]-DataPenjualan[[#This Row],[Nilai Diskon]]</f>
        <v>15725000</v>
      </c>
    </row>
    <row r="584" spans="1:18" x14ac:dyDescent="0.35">
      <c r="A584" t="s">
        <v>634</v>
      </c>
      <c r="B584" s="1">
        <v>45366.854166666664</v>
      </c>
      <c r="C584" t="str">
        <f>TEXT(DataPenjualan[[#This Row],[Tanggal Transaksi]],"mmmm")</f>
        <v>March</v>
      </c>
      <c r="D584" s="1" t="str">
        <f>TEXT(DataPenjualan[[#This Row],[Tanggal Transaksi]],"m")</f>
        <v>3</v>
      </c>
      <c r="E584" t="s">
        <v>12</v>
      </c>
      <c r="F584" t="s">
        <v>13</v>
      </c>
      <c r="G584" t="s">
        <v>46</v>
      </c>
      <c r="H584" t="s">
        <v>4</v>
      </c>
      <c r="I584" t="s">
        <v>15</v>
      </c>
      <c r="J584">
        <v>2</v>
      </c>
      <c r="K584" s="2">
        <v>5500000</v>
      </c>
      <c r="L584" t="str" cm="1">
        <f t="array" ref="L584">_xlfn.IFS(DataPenjualan[[#This Row],[Harga Satuan]]&lt;5000000,"Terjangkau",AND(DataPenjualan[[#This Row],[Harga Satuan]]&gt;=5000000,DataPenjualan[[#This Row],[Harga Satuan]]&lt;=15000000),"Menengah",DataPenjualan[[#This Row],[Harga Satuan]]&gt;15000000,"Premium")</f>
        <v>Menengah</v>
      </c>
      <c r="M584">
        <v>0</v>
      </c>
      <c r="N584" t="s">
        <v>6</v>
      </c>
      <c r="O584" t="str" cm="1">
        <f t="array" ref="O584">_xlfn.IFS(LEFT(DataPenjualan[[#This Row],[Kode Status Pengiriman]],3)="DLV","Terkirim",LEFT(DataPenjualan[[#This Row],[Kode Status Pengiriman]],3)="SHP","Dikirim",LEFT(DataPenjualan[[#This Row],[Kode Status Pengiriman]],3)="RTN","Return",LEFT(DataPenjualan[[#This Row],[Kode Status Pengiriman]],3)="CNL","Dibatalkan")</f>
        <v>Terkirim</v>
      </c>
      <c r="P584" s="3">
        <f>DataPenjualan[[#This Row],[Jumlah Beli]]*DataPenjualan[[#This Row],[Harga Satuan]]</f>
        <v>11000000</v>
      </c>
      <c r="Q584" s="2">
        <f>(DataPenjualan[[#This Row],[Diskon Persen]]/100)*DataPenjualan[[#This Row],[Harga Satuan]]</f>
        <v>0</v>
      </c>
      <c r="R584" s="2">
        <f>DataPenjualan[[#This Row],[Pendapatan Kotor]]-DataPenjualan[[#This Row],[Nilai Diskon]]</f>
        <v>11000000</v>
      </c>
    </row>
    <row r="585" spans="1:18" x14ac:dyDescent="0.35">
      <c r="A585" t="s">
        <v>635</v>
      </c>
      <c r="B585" s="1">
        <v>45397.416666666664</v>
      </c>
      <c r="C585" t="str">
        <f>TEXT(DataPenjualan[[#This Row],[Tanggal Transaksi]],"mmmm")</f>
        <v>April</v>
      </c>
      <c r="D585" s="1" t="str">
        <f>TEXT(DataPenjualan[[#This Row],[Tanggal Transaksi]],"m")</f>
        <v>4</v>
      </c>
      <c r="E585" t="s">
        <v>17</v>
      </c>
      <c r="F585" t="s">
        <v>18</v>
      </c>
      <c r="G585" t="s">
        <v>56</v>
      </c>
      <c r="H585" t="s">
        <v>57</v>
      </c>
      <c r="I585" t="s">
        <v>5</v>
      </c>
      <c r="J585">
        <v>1</v>
      </c>
      <c r="K585" s="2">
        <v>32000000</v>
      </c>
      <c r="L585" t="str" cm="1">
        <f t="array" ref="L585">_xlfn.IFS(DataPenjualan[[#This Row],[Harga Satuan]]&lt;5000000,"Terjangkau",AND(DataPenjualan[[#This Row],[Harga Satuan]]&gt;=5000000,DataPenjualan[[#This Row],[Harga Satuan]]&lt;=15000000),"Menengah",DataPenjualan[[#This Row],[Harga Satuan]]&gt;15000000,"Premium")</f>
        <v>Premium</v>
      </c>
      <c r="M585">
        <v>20</v>
      </c>
      <c r="N585" t="s">
        <v>21</v>
      </c>
      <c r="O585" t="str" cm="1">
        <f t="array" ref="O585">_xlfn.IFS(LEFT(DataPenjualan[[#This Row],[Kode Status Pengiriman]],3)="DLV","Terkirim",LEFT(DataPenjualan[[#This Row],[Kode Status Pengiriman]],3)="SHP","Dikirim",LEFT(DataPenjualan[[#This Row],[Kode Status Pengiriman]],3)="RTN","Return",LEFT(DataPenjualan[[#This Row],[Kode Status Pengiriman]],3)="CNL","Dibatalkan")</f>
        <v>Dikirim</v>
      </c>
      <c r="P585" s="3">
        <f>DataPenjualan[[#This Row],[Jumlah Beli]]*DataPenjualan[[#This Row],[Harga Satuan]]</f>
        <v>32000000</v>
      </c>
      <c r="Q585" s="2">
        <f>(DataPenjualan[[#This Row],[Diskon Persen]]/100)*DataPenjualan[[#This Row],[Harga Satuan]]</f>
        <v>6400000</v>
      </c>
      <c r="R585" s="2">
        <f>DataPenjualan[[#This Row],[Pendapatan Kotor]]-DataPenjualan[[#This Row],[Nilai Diskon]]</f>
        <v>25600000</v>
      </c>
    </row>
    <row r="586" spans="1:18" x14ac:dyDescent="0.35">
      <c r="A586" t="s">
        <v>636</v>
      </c>
      <c r="B586" s="1">
        <v>45427.53125</v>
      </c>
      <c r="C586" t="str">
        <f>TEXT(DataPenjualan[[#This Row],[Tanggal Transaksi]],"mmmm")</f>
        <v>May</v>
      </c>
      <c r="D586" s="1" t="str">
        <f>TEXT(DataPenjualan[[#This Row],[Tanggal Transaksi]],"m")</f>
        <v>5</v>
      </c>
      <c r="E586" t="s">
        <v>23</v>
      </c>
      <c r="F586" t="s">
        <v>24</v>
      </c>
      <c r="G586" t="s">
        <v>60</v>
      </c>
      <c r="H586" t="s">
        <v>20</v>
      </c>
      <c r="I586" t="s">
        <v>10</v>
      </c>
      <c r="J586">
        <v>1</v>
      </c>
      <c r="K586" s="2">
        <v>7500000</v>
      </c>
      <c r="L586" t="str" cm="1">
        <f t="array" ref="L586">_xlfn.IFS(DataPenjualan[[#This Row],[Harga Satuan]]&lt;5000000,"Terjangkau",AND(DataPenjualan[[#This Row],[Harga Satuan]]&gt;=5000000,DataPenjualan[[#This Row],[Harga Satuan]]&lt;=15000000),"Menengah",DataPenjualan[[#This Row],[Harga Satuan]]&gt;15000000,"Premium")</f>
        <v>Menengah</v>
      </c>
      <c r="M586">
        <v>10</v>
      </c>
      <c r="N586" t="s">
        <v>6</v>
      </c>
      <c r="O586" t="str" cm="1">
        <f t="array" ref="O586">_xlfn.IFS(LEFT(DataPenjualan[[#This Row],[Kode Status Pengiriman]],3)="DLV","Terkirim",LEFT(DataPenjualan[[#This Row],[Kode Status Pengiriman]],3)="SHP","Dikirim",LEFT(DataPenjualan[[#This Row],[Kode Status Pengiriman]],3)="RTN","Return",LEFT(DataPenjualan[[#This Row],[Kode Status Pengiriman]],3)="CNL","Dibatalkan")</f>
        <v>Terkirim</v>
      </c>
      <c r="P586" s="3">
        <f>DataPenjualan[[#This Row],[Jumlah Beli]]*DataPenjualan[[#This Row],[Harga Satuan]]</f>
        <v>7500000</v>
      </c>
      <c r="Q586" s="2">
        <f>(DataPenjualan[[#This Row],[Diskon Persen]]/100)*DataPenjualan[[#This Row],[Harga Satuan]]</f>
        <v>750000</v>
      </c>
      <c r="R586" s="2">
        <f>DataPenjualan[[#This Row],[Pendapatan Kotor]]-DataPenjualan[[#This Row],[Nilai Diskon]]</f>
        <v>6750000</v>
      </c>
    </row>
    <row r="587" spans="1:18" x14ac:dyDescent="0.35">
      <c r="A587" t="s">
        <v>637</v>
      </c>
      <c r="B587" s="1">
        <v>45458.729166666664</v>
      </c>
      <c r="C587" t="str">
        <f>TEXT(DataPenjualan[[#This Row],[Tanggal Transaksi]],"mmmm")</f>
        <v>June</v>
      </c>
      <c r="D587" s="1" t="str">
        <f>TEXT(DataPenjualan[[#This Row],[Tanggal Transaksi]],"m")</f>
        <v>6</v>
      </c>
      <c r="E587" t="s">
        <v>27</v>
      </c>
      <c r="F587" t="s">
        <v>18</v>
      </c>
      <c r="G587" t="s">
        <v>63</v>
      </c>
      <c r="H587" t="s">
        <v>4</v>
      </c>
      <c r="I587" t="s">
        <v>5</v>
      </c>
      <c r="J587">
        <v>1</v>
      </c>
      <c r="K587" s="2">
        <v>23000000</v>
      </c>
      <c r="L587" t="str" cm="1">
        <f t="array" ref="L587">_xlfn.IFS(DataPenjualan[[#This Row],[Harga Satuan]]&lt;5000000,"Terjangkau",AND(DataPenjualan[[#This Row],[Harga Satuan]]&gt;=5000000,DataPenjualan[[#This Row],[Harga Satuan]]&lt;=15000000),"Menengah",DataPenjualan[[#This Row],[Harga Satuan]]&gt;15000000,"Premium")</f>
        <v>Premium</v>
      </c>
      <c r="M587">
        <v>15</v>
      </c>
      <c r="N587" t="s">
        <v>6</v>
      </c>
      <c r="O587" t="str" cm="1">
        <f t="array" ref="O587">_xlfn.IFS(LEFT(DataPenjualan[[#This Row],[Kode Status Pengiriman]],3)="DLV","Terkirim",LEFT(DataPenjualan[[#This Row],[Kode Status Pengiriman]],3)="SHP","Dikirim",LEFT(DataPenjualan[[#This Row],[Kode Status Pengiriman]],3)="RTN","Return",LEFT(DataPenjualan[[#This Row],[Kode Status Pengiriman]],3)="CNL","Dibatalkan")</f>
        <v>Terkirim</v>
      </c>
      <c r="P587" s="3">
        <f>DataPenjualan[[#This Row],[Jumlah Beli]]*DataPenjualan[[#This Row],[Harga Satuan]]</f>
        <v>23000000</v>
      </c>
      <c r="Q587" s="2">
        <f>(DataPenjualan[[#This Row],[Diskon Persen]]/100)*DataPenjualan[[#This Row],[Harga Satuan]]</f>
        <v>3450000</v>
      </c>
      <c r="R587" s="2">
        <f>DataPenjualan[[#This Row],[Pendapatan Kotor]]-DataPenjualan[[#This Row],[Nilai Diskon]]</f>
        <v>19550000</v>
      </c>
    </row>
    <row r="588" spans="1:18" x14ac:dyDescent="0.35">
      <c r="A588" t="s">
        <v>638</v>
      </c>
      <c r="B588" s="1">
        <v>45488.916666666664</v>
      </c>
      <c r="C588" t="str">
        <f>TEXT(DataPenjualan[[#This Row],[Tanggal Transaksi]],"mmmm")</f>
        <v>July</v>
      </c>
      <c r="D588" s="1" t="str">
        <f>TEXT(DataPenjualan[[#This Row],[Tanggal Transaksi]],"m")</f>
        <v>7</v>
      </c>
      <c r="E588" t="s">
        <v>30</v>
      </c>
      <c r="F588" t="s">
        <v>13</v>
      </c>
      <c r="G588" t="s">
        <v>66</v>
      </c>
      <c r="H588" t="s">
        <v>9</v>
      </c>
      <c r="I588" t="s">
        <v>15</v>
      </c>
      <c r="J588">
        <v>1</v>
      </c>
      <c r="K588" s="2">
        <v>2500000</v>
      </c>
      <c r="L588" t="str" cm="1">
        <f t="array" ref="L588">_xlfn.IFS(DataPenjualan[[#This Row],[Harga Satuan]]&lt;5000000,"Terjangkau",AND(DataPenjualan[[#This Row],[Harga Satuan]]&gt;=5000000,DataPenjualan[[#This Row],[Harga Satuan]]&lt;=15000000),"Menengah",DataPenjualan[[#This Row],[Harga Satuan]]&gt;15000000,"Premium")</f>
        <v>Terjangkau</v>
      </c>
      <c r="M588">
        <v>0</v>
      </c>
      <c r="N588" t="s">
        <v>6</v>
      </c>
      <c r="O588" t="str" cm="1">
        <f t="array" ref="O588">_xlfn.IFS(LEFT(DataPenjualan[[#This Row],[Kode Status Pengiriman]],3)="DLV","Terkirim",LEFT(DataPenjualan[[#This Row],[Kode Status Pengiriman]],3)="SHP","Dikirim",LEFT(DataPenjualan[[#This Row],[Kode Status Pengiriman]],3)="RTN","Return",LEFT(DataPenjualan[[#This Row],[Kode Status Pengiriman]],3)="CNL","Dibatalkan")</f>
        <v>Terkirim</v>
      </c>
      <c r="P588" s="3">
        <f>DataPenjualan[[#This Row],[Jumlah Beli]]*DataPenjualan[[#This Row],[Harga Satuan]]</f>
        <v>2500000</v>
      </c>
      <c r="Q588" s="2">
        <f>(DataPenjualan[[#This Row],[Diskon Persen]]/100)*DataPenjualan[[#This Row],[Harga Satuan]]</f>
        <v>0</v>
      </c>
      <c r="R588" s="2">
        <f>DataPenjualan[[#This Row],[Pendapatan Kotor]]-DataPenjualan[[#This Row],[Nilai Diskon]]</f>
        <v>2500000</v>
      </c>
    </row>
    <row r="589" spans="1:18" x14ac:dyDescent="0.35">
      <c r="A589" t="s">
        <v>639</v>
      </c>
      <c r="B589" s="1">
        <v>45519.604166666664</v>
      </c>
      <c r="C589" t="str">
        <f>TEXT(DataPenjualan[[#This Row],[Tanggal Transaksi]],"mmmm")</f>
        <v>August</v>
      </c>
      <c r="D589" s="1" t="str">
        <f>TEXT(DataPenjualan[[#This Row],[Tanggal Transaksi]],"m")</f>
        <v>8</v>
      </c>
      <c r="E589" t="s">
        <v>33</v>
      </c>
      <c r="F589" t="s">
        <v>34</v>
      </c>
      <c r="G589" t="s">
        <v>69</v>
      </c>
      <c r="H589" t="s">
        <v>4</v>
      </c>
      <c r="I589" t="s">
        <v>10</v>
      </c>
      <c r="J589">
        <v>1</v>
      </c>
      <c r="K589" s="2">
        <v>28000000</v>
      </c>
      <c r="L589" t="str" cm="1">
        <f t="array" ref="L589">_xlfn.IFS(DataPenjualan[[#This Row],[Harga Satuan]]&lt;5000000,"Terjangkau",AND(DataPenjualan[[#This Row],[Harga Satuan]]&gt;=5000000,DataPenjualan[[#This Row],[Harga Satuan]]&lt;=15000000),"Menengah",DataPenjualan[[#This Row],[Harga Satuan]]&gt;15000000,"Premium")</f>
        <v>Premium</v>
      </c>
      <c r="M589">
        <v>20</v>
      </c>
      <c r="N589" t="s">
        <v>21</v>
      </c>
      <c r="O589" t="str" cm="1">
        <f t="array" ref="O589">_xlfn.IFS(LEFT(DataPenjualan[[#This Row],[Kode Status Pengiriman]],3)="DLV","Terkirim",LEFT(DataPenjualan[[#This Row],[Kode Status Pengiriman]],3)="SHP","Dikirim",LEFT(DataPenjualan[[#This Row],[Kode Status Pengiriman]],3)="RTN","Return",LEFT(DataPenjualan[[#This Row],[Kode Status Pengiriman]],3)="CNL","Dibatalkan")</f>
        <v>Dikirim</v>
      </c>
      <c r="P589" s="3">
        <f>DataPenjualan[[#This Row],[Jumlah Beli]]*DataPenjualan[[#This Row],[Harga Satuan]]</f>
        <v>28000000</v>
      </c>
      <c r="Q589" s="2">
        <f>(DataPenjualan[[#This Row],[Diskon Persen]]/100)*DataPenjualan[[#This Row],[Harga Satuan]]</f>
        <v>5600000</v>
      </c>
      <c r="R589" s="2">
        <f>DataPenjualan[[#This Row],[Pendapatan Kotor]]-DataPenjualan[[#This Row],[Nilai Diskon]]</f>
        <v>22400000</v>
      </c>
    </row>
    <row r="590" spans="1:18" x14ac:dyDescent="0.35">
      <c r="A590" t="s">
        <v>640</v>
      </c>
      <c r="B590" s="1">
        <v>45550.479166666664</v>
      </c>
      <c r="C590" t="str">
        <f>TEXT(DataPenjualan[[#This Row],[Tanggal Transaksi]],"mmmm")</f>
        <v>September</v>
      </c>
      <c r="D590" s="1" t="str">
        <f>TEXT(DataPenjualan[[#This Row],[Tanggal Transaksi]],"m")</f>
        <v>9</v>
      </c>
      <c r="E590" t="s">
        <v>37</v>
      </c>
      <c r="F590" t="s">
        <v>24</v>
      </c>
      <c r="G590" t="s">
        <v>752</v>
      </c>
      <c r="H590" t="s">
        <v>9</v>
      </c>
      <c r="I590" t="s">
        <v>5</v>
      </c>
      <c r="J590">
        <v>1</v>
      </c>
      <c r="K590" s="2">
        <v>1800000</v>
      </c>
      <c r="L590" t="str" cm="1">
        <f t="array" ref="L590">_xlfn.IFS(DataPenjualan[[#This Row],[Harga Satuan]]&lt;5000000,"Terjangkau",AND(DataPenjualan[[#This Row],[Harga Satuan]]&gt;=5000000,DataPenjualan[[#This Row],[Harga Satuan]]&lt;=15000000),"Menengah",DataPenjualan[[#This Row],[Harga Satuan]]&gt;15000000,"Premium")</f>
        <v>Terjangkau</v>
      </c>
      <c r="M590">
        <v>10</v>
      </c>
      <c r="N590" t="s">
        <v>6</v>
      </c>
      <c r="O590" t="str" cm="1">
        <f t="array" ref="O590">_xlfn.IFS(LEFT(DataPenjualan[[#This Row],[Kode Status Pengiriman]],3)="DLV","Terkirim",LEFT(DataPenjualan[[#This Row],[Kode Status Pengiriman]],3)="SHP","Dikirim",LEFT(DataPenjualan[[#This Row],[Kode Status Pengiriman]],3)="RTN","Return",LEFT(DataPenjualan[[#This Row],[Kode Status Pengiriman]],3)="CNL","Dibatalkan")</f>
        <v>Terkirim</v>
      </c>
      <c r="P590" s="3">
        <f>DataPenjualan[[#This Row],[Jumlah Beli]]*DataPenjualan[[#This Row],[Harga Satuan]]</f>
        <v>1800000</v>
      </c>
      <c r="Q590" s="2">
        <f>(DataPenjualan[[#This Row],[Diskon Persen]]/100)*DataPenjualan[[#This Row],[Harga Satuan]]</f>
        <v>180000</v>
      </c>
      <c r="R590" s="2">
        <f>DataPenjualan[[#This Row],[Pendapatan Kotor]]-DataPenjualan[[#This Row],[Nilai Diskon]]</f>
        <v>1620000</v>
      </c>
    </row>
    <row r="591" spans="1:18" x14ac:dyDescent="0.35">
      <c r="A591" t="s">
        <v>641</v>
      </c>
      <c r="B591" s="1">
        <v>45580.791666666664</v>
      </c>
      <c r="C591" t="str">
        <f>TEXT(DataPenjualan[[#This Row],[Tanggal Transaksi]],"mmmm")</f>
        <v>October</v>
      </c>
      <c r="D591" s="1" t="str">
        <f>TEXT(DataPenjualan[[#This Row],[Tanggal Transaksi]],"m")</f>
        <v>10</v>
      </c>
      <c r="E591" t="s">
        <v>41</v>
      </c>
      <c r="F591" t="s">
        <v>3</v>
      </c>
      <c r="G591" t="s">
        <v>28</v>
      </c>
      <c r="H591" t="s">
        <v>4</v>
      </c>
      <c r="I591" t="s">
        <v>10</v>
      </c>
      <c r="J591">
        <v>1</v>
      </c>
      <c r="K591" s="2">
        <v>15000000</v>
      </c>
      <c r="L591" t="str" cm="1">
        <f t="array" ref="L591">_xlfn.IFS(DataPenjualan[[#This Row],[Harga Satuan]]&lt;5000000,"Terjangkau",AND(DataPenjualan[[#This Row],[Harga Satuan]]&gt;=5000000,DataPenjualan[[#This Row],[Harga Satuan]]&lt;=15000000),"Menengah",DataPenjualan[[#This Row],[Harga Satuan]]&gt;15000000,"Premium")</f>
        <v>Menengah</v>
      </c>
      <c r="M591">
        <v>15</v>
      </c>
      <c r="N591" t="s">
        <v>6</v>
      </c>
      <c r="O591" t="str" cm="1">
        <f t="array" ref="O591">_xlfn.IFS(LEFT(DataPenjualan[[#This Row],[Kode Status Pengiriman]],3)="DLV","Terkirim",LEFT(DataPenjualan[[#This Row],[Kode Status Pengiriman]],3)="SHP","Dikirim",LEFT(DataPenjualan[[#This Row],[Kode Status Pengiriman]],3)="RTN","Return",LEFT(DataPenjualan[[#This Row],[Kode Status Pengiriman]],3)="CNL","Dibatalkan")</f>
        <v>Terkirim</v>
      </c>
      <c r="P591" s="3">
        <f>DataPenjualan[[#This Row],[Jumlah Beli]]*DataPenjualan[[#This Row],[Harga Satuan]]</f>
        <v>15000000</v>
      </c>
      <c r="Q591" s="2">
        <f>(DataPenjualan[[#This Row],[Diskon Persen]]/100)*DataPenjualan[[#This Row],[Harga Satuan]]</f>
        <v>2250000</v>
      </c>
      <c r="R591" s="2">
        <f>DataPenjualan[[#This Row],[Pendapatan Kotor]]-DataPenjualan[[#This Row],[Nilai Diskon]]</f>
        <v>12750000</v>
      </c>
    </row>
    <row r="592" spans="1:18" x14ac:dyDescent="0.35">
      <c r="A592" t="s">
        <v>642</v>
      </c>
      <c r="B592" s="1">
        <v>45611.5625</v>
      </c>
      <c r="C592" t="str">
        <f>TEXT(DataPenjualan[[#This Row],[Tanggal Transaksi]],"mmmm")</f>
        <v>November</v>
      </c>
      <c r="D592" s="1" t="str">
        <f>TEXT(DataPenjualan[[#This Row],[Tanggal Transaksi]],"m")</f>
        <v>11</v>
      </c>
      <c r="E592" t="s">
        <v>45</v>
      </c>
      <c r="F592" t="s">
        <v>13</v>
      </c>
      <c r="G592" t="s">
        <v>14</v>
      </c>
      <c r="H592" t="s">
        <v>4</v>
      </c>
      <c r="I592" t="s">
        <v>15</v>
      </c>
      <c r="J592">
        <v>1</v>
      </c>
      <c r="K592" s="2">
        <v>4000000</v>
      </c>
      <c r="L592" t="str" cm="1">
        <f t="array" ref="L592">_xlfn.IFS(DataPenjualan[[#This Row],[Harga Satuan]]&lt;5000000,"Terjangkau",AND(DataPenjualan[[#This Row],[Harga Satuan]]&gt;=5000000,DataPenjualan[[#This Row],[Harga Satuan]]&lt;=15000000),"Menengah",DataPenjualan[[#This Row],[Harga Satuan]]&gt;15000000,"Premium")</f>
        <v>Terjangkau</v>
      </c>
      <c r="M592">
        <v>0</v>
      </c>
      <c r="N592" t="s">
        <v>6</v>
      </c>
      <c r="O592" t="str" cm="1">
        <f t="array" ref="O592">_xlfn.IFS(LEFT(DataPenjualan[[#This Row],[Kode Status Pengiriman]],3)="DLV","Terkirim",LEFT(DataPenjualan[[#This Row],[Kode Status Pengiriman]],3)="SHP","Dikirim",LEFT(DataPenjualan[[#This Row],[Kode Status Pengiriman]],3)="RTN","Return",LEFT(DataPenjualan[[#This Row],[Kode Status Pengiriman]],3)="CNL","Dibatalkan")</f>
        <v>Terkirim</v>
      </c>
      <c r="P592" s="3">
        <f>DataPenjualan[[#This Row],[Jumlah Beli]]*DataPenjualan[[#This Row],[Harga Satuan]]</f>
        <v>4000000</v>
      </c>
      <c r="Q592" s="2">
        <f>(DataPenjualan[[#This Row],[Diskon Persen]]/100)*DataPenjualan[[#This Row],[Harga Satuan]]</f>
        <v>0</v>
      </c>
      <c r="R592" s="2">
        <f>DataPenjualan[[#This Row],[Pendapatan Kotor]]-DataPenjualan[[#This Row],[Nilai Diskon]]</f>
        <v>4000000</v>
      </c>
    </row>
    <row r="593" spans="1:18" x14ac:dyDescent="0.35">
      <c r="A593" t="s">
        <v>643</v>
      </c>
      <c r="B593" s="1">
        <v>45641.6875</v>
      </c>
      <c r="C593" t="str">
        <f>TEXT(DataPenjualan[[#This Row],[Tanggal Transaksi]],"mmmm")</f>
        <v>December</v>
      </c>
      <c r="D593" s="1" t="str">
        <f>TEXT(DataPenjualan[[#This Row],[Tanggal Transaksi]],"m")</f>
        <v>12</v>
      </c>
      <c r="E593" t="s">
        <v>48</v>
      </c>
      <c r="F593" t="s">
        <v>18</v>
      </c>
      <c r="G593" t="s">
        <v>19</v>
      </c>
      <c r="H593" t="s">
        <v>20</v>
      </c>
      <c r="I593" t="s">
        <v>5</v>
      </c>
      <c r="J593">
        <v>1</v>
      </c>
      <c r="K593" s="2">
        <v>29500000</v>
      </c>
      <c r="L593" t="str" cm="1">
        <f t="array" ref="L593">_xlfn.IFS(DataPenjualan[[#This Row],[Harga Satuan]]&lt;5000000,"Terjangkau",AND(DataPenjualan[[#This Row],[Harga Satuan]]&gt;=5000000,DataPenjualan[[#This Row],[Harga Satuan]]&lt;=15000000),"Menengah",DataPenjualan[[#This Row],[Harga Satuan]]&gt;15000000,"Premium")</f>
        <v>Premium</v>
      </c>
      <c r="M593">
        <v>20</v>
      </c>
      <c r="N593" t="s">
        <v>6</v>
      </c>
      <c r="O593" t="str" cm="1">
        <f t="array" ref="O593">_xlfn.IFS(LEFT(DataPenjualan[[#This Row],[Kode Status Pengiriman]],3)="DLV","Terkirim",LEFT(DataPenjualan[[#This Row],[Kode Status Pengiriman]],3)="SHP","Dikirim",LEFT(DataPenjualan[[#This Row],[Kode Status Pengiriman]],3)="RTN","Return",LEFT(DataPenjualan[[#This Row],[Kode Status Pengiriman]],3)="CNL","Dibatalkan")</f>
        <v>Terkirim</v>
      </c>
      <c r="P593" s="3">
        <f>DataPenjualan[[#This Row],[Jumlah Beli]]*DataPenjualan[[#This Row],[Harga Satuan]]</f>
        <v>29500000</v>
      </c>
      <c r="Q593" s="2">
        <f>(DataPenjualan[[#This Row],[Diskon Persen]]/100)*DataPenjualan[[#This Row],[Harga Satuan]]</f>
        <v>5900000</v>
      </c>
      <c r="R593" s="2">
        <f>DataPenjualan[[#This Row],[Pendapatan Kotor]]-DataPenjualan[[#This Row],[Nilai Diskon]]</f>
        <v>23600000</v>
      </c>
    </row>
    <row r="594" spans="1:18" x14ac:dyDescent="0.35">
      <c r="A594" t="s">
        <v>644</v>
      </c>
      <c r="B594" s="1">
        <v>45311.784722222219</v>
      </c>
      <c r="C594" t="str">
        <f>TEXT(DataPenjualan[[#This Row],[Tanggal Transaksi]],"mmmm")</f>
        <v>January</v>
      </c>
      <c r="D594" s="1" t="str">
        <f>TEXT(DataPenjualan[[#This Row],[Tanggal Transaksi]],"m")</f>
        <v>1</v>
      </c>
      <c r="E594" t="s">
        <v>51</v>
      </c>
      <c r="F594" t="s">
        <v>24</v>
      </c>
      <c r="G594" t="s">
        <v>753</v>
      </c>
      <c r="H594" t="s">
        <v>25</v>
      </c>
      <c r="I594" t="s">
        <v>10</v>
      </c>
      <c r="J594">
        <v>1</v>
      </c>
      <c r="K594" s="2">
        <v>500000</v>
      </c>
      <c r="L594" t="str" cm="1">
        <f t="array" ref="L594">_xlfn.IFS(DataPenjualan[[#This Row],[Harga Satuan]]&lt;5000000,"Terjangkau",AND(DataPenjualan[[#This Row],[Harga Satuan]]&gt;=5000000,DataPenjualan[[#This Row],[Harga Satuan]]&lt;=15000000),"Menengah",DataPenjualan[[#This Row],[Harga Satuan]]&gt;15000000,"Premium")</f>
        <v>Terjangkau</v>
      </c>
      <c r="M594">
        <v>10</v>
      </c>
      <c r="N594" t="s">
        <v>6</v>
      </c>
      <c r="O594" t="str" cm="1">
        <f t="array" ref="O594">_xlfn.IFS(LEFT(DataPenjualan[[#This Row],[Kode Status Pengiriman]],3)="DLV","Terkirim",LEFT(DataPenjualan[[#This Row],[Kode Status Pengiriman]],3)="SHP","Dikirim",LEFT(DataPenjualan[[#This Row],[Kode Status Pengiriman]],3)="RTN","Return",LEFT(DataPenjualan[[#This Row],[Kode Status Pengiriman]],3)="CNL","Dibatalkan")</f>
        <v>Terkirim</v>
      </c>
      <c r="P594" s="3">
        <f>DataPenjualan[[#This Row],[Jumlah Beli]]*DataPenjualan[[#This Row],[Harga Satuan]]</f>
        <v>500000</v>
      </c>
      <c r="Q594" s="2">
        <f>(DataPenjualan[[#This Row],[Diskon Persen]]/100)*DataPenjualan[[#This Row],[Harga Satuan]]</f>
        <v>50000</v>
      </c>
      <c r="R594" s="2">
        <f>DataPenjualan[[#This Row],[Pendapatan Kotor]]-DataPenjualan[[#This Row],[Nilai Diskon]]</f>
        <v>450000</v>
      </c>
    </row>
    <row r="595" spans="1:18" x14ac:dyDescent="0.35">
      <c r="A595" t="s">
        <v>645</v>
      </c>
      <c r="B595" s="1">
        <v>45342.885416666664</v>
      </c>
      <c r="C595" t="str">
        <f>TEXT(DataPenjualan[[#This Row],[Tanggal Transaksi]],"mmmm")</f>
        <v>February</v>
      </c>
      <c r="D595" s="1" t="str">
        <f>TEXT(DataPenjualan[[#This Row],[Tanggal Transaksi]],"m")</f>
        <v>2</v>
      </c>
      <c r="E595" t="s">
        <v>53</v>
      </c>
      <c r="F595" t="s">
        <v>34</v>
      </c>
      <c r="G595" t="s">
        <v>31</v>
      </c>
      <c r="H595" t="s">
        <v>9</v>
      </c>
      <c r="I595" t="s">
        <v>5</v>
      </c>
      <c r="J595">
        <v>1</v>
      </c>
      <c r="K595" s="2">
        <v>9500000</v>
      </c>
      <c r="L595" t="str" cm="1">
        <f t="array" ref="L595">_xlfn.IFS(DataPenjualan[[#This Row],[Harga Satuan]]&lt;5000000,"Terjangkau",AND(DataPenjualan[[#This Row],[Harga Satuan]]&gt;=5000000,DataPenjualan[[#This Row],[Harga Satuan]]&lt;=15000000),"Menengah",DataPenjualan[[#This Row],[Harga Satuan]]&gt;15000000,"Premium")</f>
        <v>Menengah</v>
      </c>
      <c r="M595">
        <v>15</v>
      </c>
      <c r="N595" t="s">
        <v>6</v>
      </c>
      <c r="O595" t="str" cm="1">
        <f t="array" ref="O595">_xlfn.IFS(LEFT(DataPenjualan[[#This Row],[Kode Status Pengiriman]],3)="DLV","Terkirim",LEFT(DataPenjualan[[#This Row],[Kode Status Pengiriman]],3)="SHP","Dikirim",LEFT(DataPenjualan[[#This Row],[Kode Status Pengiriman]],3)="RTN","Return",LEFT(DataPenjualan[[#This Row],[Kode Status Pengiriman]],3)="CNL","Dibatalkan")</f>
        <v>Terkirim</v>
      </c>
      <c r="P595" s="3">
        <f>DataPenjualan[[#This Row],[Jumlah Beli]]*DataPenjualan[[#This Row],[Harga Satuan]]</f>
        <v>9500000</v>
      </c>
      <c r="Q595" s="2">
        <f>(DataPenjualan[[#This Row],[Diskon Persen]]/100)*DataPenjualan[[#This Row],[Harga Satuan]]</f>
        <v>1425000</v>
      </c>
      <c r="R595" s="2">
        <f>DataPenjualan[[#This Row],[Pendapatan Kotor]]-DataPenjualan[[#This Row],[Nilai Diskon]]</f>
        <v>8075000</v>
      </c>
    </row>
    <row r="596" spans="1:18" x14ac:dyDescent="0.35">
      <c r="A596" t="s">
        <v>646</v>
      </c>
      <c r="B596" s="1">
        <v>45371.625</v>
      </c>
      <c r="C596" t="str">
        <f>TEXT(DataPenjualan[[#This Row],[Tanggal Transaksi]],"mmmm")</f>
        <v>March</v>
      </c>
      <c r="D596" s="1" t="str">
        <f>TEXT(DataPenjualan[[#This Row],[Tanggal Transaksi]],"m")</f>
        <v>3</v>
      </c>
      <c r="E596" t="s">
        <v>55</v>
      </c>
      <c r="F596" t="s">
        <v>3</v>
      </c>
      <c r="G596" t="s">
        <v>35</v>
      </c>
      <c r="H596" t="s">
        <v>20</v>
      </c>
      <c r="I596" t="s">
        <v>15</v>
      </c>
      <c r="J596">
        <v>1</v>
      </c>
      <c r="K596" s="2">
        <v>12000000</v>
      </c>
      <c r="L596" t="str" cm="1">
        <f t="array" ref="L596">_xlfn.IFS(DataPenjualan[[#This Row],[Harga Satuan]]&lt;5000000,"Terjangkau",AND(DataPenjualan[[#This Row],[Harga Satuan]]&gt;=5000000,DataPenjualan[[#This Row],[Harga Satuan]]&lt;=15000000),"Menengah",DataPenjualan[[#This Row],[Harga Satuan]]&gt;15000000,"Premium")</f>
        <v>Menengah</v>
      </c>
      <c r="M596">
        <v>0</v>
      </c>
      <c r="N596" t="s">
        <v>6</v>
      </c>
      <c r="O596" t="str" cm="1">
        <f t="array" ref="O596">_xlfn.IFS(LEFT(DataPenjualan[[#This Row],[Kode Status Pengiriman]],3)="DLV","Terkirim",LEFT(DataPenjualan[[#This Row],[Kode Status Pengiriman]],3)="SHP","Dikirim",LEFT(DataPenjualan[[#This Row],[Kode Status Pengiriman]],3)="RTN","Return",LEFT(DataPenjualan[[#This Row],[Kode Status Pengiriman]],3)="CNL","Dibatalkan")</f>
        <v>Terkirim</v>
      </c>
      <c r="P596" s="3">
        <f>DataPenjualan[[#This Row],[Jumlah Beli]]*DataPenjualan[[#This Row],[Harga Satuan]]</f>
        <v>12000000</v>
      </c>
      <c r="Q596" s="2">
        <f>(DataPenjualan[[#This Row],[Diskon Persen]]/100)*DataPenjualan[[#This Row],[Harga Satuan]]</f>
        <v>0</v>
      </c>
      <c r="R596" s="2">
        <f>DataPenjualan[[#This Row],[Pendapatan Kotor]]-DataPenjualan[[#This Row],[Nilai Diskon]]</f>
        <v>12000000</v>
      </c>
    </row>
    <row r="597" spans="1:18" x14ac:dyDescent="0.35">
      <c r="A597" t="s">
        <v>647</v>
      </c>
      <c r="B597" s="1">
        <v>45402.513888888891</v>
      </c>
      <c r="C597" t="str">
        <f>TEXT(DataPenjualan[[#This Row],[Tanggal Transaksi]],"mmmm")</f>
        <v>April</v>
      </c>
      <c r="D597" s="1" t="str">
        <f>TEXT(DataPenjualan[[#This Row],[Tanggal Transaksi]],"m")</f>
        <v>4</v>
      </c>
      <c r="E597" t="s">
        <v>59</v>
      </c>
      <c r="F597" t="s">
        <v>18</v>
      </c>
      <c r="G597" t="s">
        <v>38</v>
      </c>
      <c r="H597" t="s">
        <v>4</v>
      </c>
      <c r="I597" t="s">
        <v>10</v>
      </c>
      <c r="J597">
        <v>1</v>
      </c>
      <c r="K597" s="2">
        <v>35000000</v>
      </c>
      <c r="L597" t="str" cm="1">
        <f t="array" ref="L597">_xlfn.IFS(DataPenjualan[[#This Row],[Harga Satuan]]&lt;5000000,"Terjangkau",AND(DataPenjualan[[#This Row],[Harga Satuan]]&gt;=5000000,DataPenjualan[[#This Row],[Harga Satuan]]&lt;=15000000),"Menengah",DataPenjualan[[#This Row],[Harga Satuan]]&gt;15000000,"Premium")</f>
        <v>Premium</v>
      </c>
      <c r="M597">
        <v>20</v>
      </c>
      <c r="N597" t="s">
        <v>21</v>
      </c>
      <c r="O597" t="str" cm="1">
        <f t="array" ref="O597">_xlfn.IFS(LEFT(DataPenjualan[[#This Row],[Kode Status Pengiriman]],3)="DLV","Terkirim",LEFT(DataPenjualan[[#This Row],[Kode Status Pengiriman]],3)="SHP","Dikirim",LEFT(DataPenjualan[[#This Row],[Kode Status Pengiriman]],3)="RTN","Return",LEFT(DataPenjualan[[#This Row],[Kode Status Pengiriman]],3)="CNL","Dibatalkan")</f>
        <v>Dikirim</v>
      </c>
      <c r="P597" s="3">
        <f>DataPenjualan[[#This Row],[Jumlah Beli]]*DataPenjualan[[#This Row],[Harga Satuan]]</f>
        <v>35000000</v>
      </c>
      <c r="Q597" s="2">
        <f>(DataPenjualan[[#This Row],[Diskon Persen]]/100)*DataPenjualan[[#This Row],[Harga Satuan]]</f>
        <v>7000000</v>
      </c>
      <c r="R597" s="2">
        <f>DataPenjualan[[#This Row],[Pendapatan Kotor]]-DataPenjualan[[#This Row],[Nilai Diskon]]</f>
        <v>28000000</v>
      </c>
    </row>
    <row r="598" spans="1:18" x14ac:dyDescent="0.35">
      <c r="A598" t="s">
        <v>648</v>
      </c>
      <c r="B598" s="1">
        <v>45432.40625</v>
      </c>
      <c r="C598" t="str">
        <f>TEXT(DataPenjualan[[#This Row],[Tanggal Transaksi]],"mmmm")</f>
        <v>May</v>
      </c>
      <c r="D598" s="1" t="str">
        <f>TEXT(DataPenjualan[[#This Row],[Tanggal Transaksi]],"m")</f>
        <v>5</v>
      </c>
      <c r="E598" t="s">
        <v>62</v>
      </c>
      <c r="F598" t="s">
        <v>13</v>
      </c>
      <c r="G598" t="s">
        <v>42</v>
      </c>
      <c r="H598" t="s">
        <v>43</v>
      </c>
      <c r="I598" t="s">
        <v>5</v>
      </c>
      <c r="J598">
        <v>1</v>
      </c>
      <c r="K598" s="2">
        <v>6200000</v>
      </c>
      <c r="L598" t="str" cm="1">
        <f t="array" ref="L598">_xlfn.IFS(DataPenjualan[[#This Row],[Harga Satuan]]&lt;5000000,"Terjangkau",AND(DataPenjualan[[#This Row],[Harga Satuan]]&gt;=5000000,DataPenjualan[[#This Row],[Harga Satuan]]&lt;=15000000),"Menengah",DataPenjualan[[#This Row],[Harga Satuan]]&gt;15000000,"Premium")</f>
        <v>Menengah</v>
      </c>
      <c r="M598">
        <v>10</v>
      </c>
      <c r="N598" t="s">
        <v>6</v>
      </c>
      <c r="O598" t="str" cm="1">
        <f t="array" ref="O598">_xlfn.IFS(LEFT(DataPenjualan[[#This Row],[Kode Status Pengiriman]],3)="DLV","Terkirim",LEFT(DataPenjualan[[#This Row],[Kode Status Pengiriman]],3)="SHP","Dikirim",LEFT(DataPenjualan[[#This Row],[Kode Status Pengiriman]],3)="RTN","Return",LEFT(DataPenjualan[[#This Row],[Kode Status Pengiriman]],3)="CNL","Dibatalkan")</f>
        <v>Terkirim</v>
      </c>
      <c r="P598" s="3">
        <f>DataPenjualan[[#This Row],[Jumlah Beli]]*DataPenjualan[[#This Row],[Harga Satuan]]</f>
        <v>6200000</v>
      </c>
      <c r="Q598" s="2">
        <f>(DataPenjualan[[#This Row],[Diskon Persen]]/100)*DataPenjualan[[#This Row],[Harga Satuan]]</f>
        <v>620000</v>
      </c>
      <c r="R598" s="2">
        <f>DataPenjualan[[#This Row],[Pendapatan Kotor]]-DataPenjualan[[#This Row],[Nilai Diskon]]</f>
        <v>5580000</v>
      </c>
    </row>
    <row r="599" spans="1:18" x14ac:dyDescent="0.35">
      <c r="A599" t="s">
        <v>649</v>
      </c>
      <c r="B599" s="1">
        <v>45463.458333333336</v>
      </c>
      <c r="C599" t="str">
        <f>TEXT(DataPenjualan[[#This Row],[Tanggal Transaksi]],"mmmm")</f>
        <v>June</v>
      </c>
      <c r="D599" s="1" t="str">
        <f>TEXT(DataPenjualan[[#This Row],[Tanggal Transaksi]],"m")</f>
        <v>6</v>
      </c>
      <c r="E599" t="s">
        <v>65</v>
      </c>
      <c r="F599" t="s">
        <v>18</v>
      </c>
      <c r="G599" t="s">
        <v>46</v>
      </c>
      <c r="H599" t="s">
        <v>4</v>
      </c>
      <c r="I599" t="s">
        <v>10</v>
      </c>
      <c r="J599">
        <v>1</v>
      </c>
      <c r="K599" s="2">
        <v>26000000</v>
      </c>
      <c r="L599" t="str" cm="1">
        <f t="array" ref="L599">_xlfn.IFS(DataPenjualan[[#This Row],[Harga Satuan]]&lt;5000000,"Terjangkau",AND(DataPenjualan[[#This Row],[Harga Satuan]]&gt;=5000000,DataPenjualan[[#This Row],[Harga Satuan]]&lt;=15000000),"Menengah",DataPenjualan[[#This Row],[Harga Satuan]]&gt;15000000,"Premium")</f>
        <v>Premium</v>
      </c>
      <c r="M599">
        <v>15</v>
      </c>
      <c r="N599" t="s">
        <v>49</v>
      </c>
      <c r="O599" t="str" cm="1">
        <f t="array" ref="O599">_xlfn.IFS(LEFT(DataPenjualan[[#This Row],[Kode Status Pengiriman]],3)="DLV","Terkirim",LEFT(DataPenjualan[[#This Row],[Kode Status Pengiriman]],3)="SHP","Dikirim",LEFT(DataPenjualan[[#This Row],[Kode Status Pengiriman]],3)="RTN","Return",LEFT(DataPenjualan[[#This Row],[Kode Status Pengiriman]],3)="CNL","Dibatalkan")</f>
        <v>Dibatalkan</v>
      </c>
      <c r="P599" s="3">
        <f>DataPenjualan[[#This Row],[Jumlah Beli]]*DataPenjualan[[#This Row],[Harga Satuan]]</f>
        <v>26000000</v>
      </c>
      <c r="Q599" s="2">
        <f>(DataPenjualan[[#This Row],[Diskon Persen]]/100)*DataPenjualan[[#This Row],[Harga Satuan]]</f>
        <v>3900000</v>
      </c>
      <c r="R599" s="2">
        <f>DataPenjualan[[#This Row],[Pendapatan Kotor]]-DataPenjualan[[#This Row],[Nilai Diskon]]</f>
        <v>22100000</v>
      </c>
    </row>
    <row r="600" spans="1:18" x14ac:dyDescent="0.35">
      <c r="A600" t="s">
        <v>650</v>
      </c>
      <c r="B600" s="1">
        <v>45493.729166666664</v>
      </c>
      <c r="C600" t="str">
        <f>TEXT(DataPenjualan[[#This Row],[Tanggal Transaksi]],"mmmm")</f>
        <v>July</v>
      </c>
      <c r="D600" s="1" t="str">
        <f>TEXT(DataPenjualan[[#This Row],[Tanggal Transaksi]],"m")</f>
        <v>7</v>
      </c>
      <c r="E600" t="s">
        <v>68</v>
      </c>
      <c r="F600" t="s">
        <v>24</v>
      </c>
      <c r="G600" t="s">
        <v>56</v>
      </c>
      <c r="H600" t="s">
        <v>57</v>
      </c>
      <c r="I600" t="s">
        <v>15</v>
      </c>
      <c r="J600">
        <v>1</v>
      </c>
      <c r="K600" s="2">
        <v>5000000</v>
      </c>
      <c r="L600" t="str" cm="1">
        <f t="array" ref="L600">_xlfn.IFS(DataPenjualan[[#This Row],[Harga Satuan]]&lt;5000000,"Terjangkau",AND(DataPenjualan[[#This Row],[Harga Satuan]]&gt;=5000000,DataPenjualan[[#This Row],[Harga Satuan]]&lt;=15000000),"Menengah",DataPenjualan[[#This Row],[Harga Satuan]]&gt;15000000,"Premium")</f>
        <v>Menengah</v>
      </c>
      <c r="M600">
        <v>0</v>
      </c>
      <c r="N600" t="s">
        <v>6</v>
      </c>
      <c r="O600" t="str" cm="1">
        <f t="array" ref="O600">_xlfn.IFS(LEFT(DataPenjualan[[#This Row],[Kode Status Pengiriman]],3)="DLV","Terkirim",LEFT(DataPenjualan[[#This Row],[Kode Status Pengiriman]],3)="SHP","Dikirim",LEFT(DataPenjualan[[#This Row],[Kode Status Pengiriman]],3)="RTN","Return",LEFT(DataPenjualan[[#This Row],[Kode Status Pengiriman]],3)="CNL","Dibatalkan")</f>
        <v>Terkirim</v>
      </c>
      <c r="P600" s="3">
        <f>DataPenjualan[[#This Row],[Jumlah Beli]]*DataPenjualan[[#This Row],[Harga Satuan]]</f>
        <v>5000000</v>
      </c>
      <c r="Q600" s="2">
        <f>(DataPenjualan[[#This Row],[Diskon Persen]]/100)*DataPenjualan[[#This Row],[Harga Satuan]]</f>
        <v>0</v>
      </c>
      <c r="R600" s="2">
        <f>DataPenjualan[[#This Row],[Pendapatan Kotor]]-DataPenjualan[[#This Row],[Nilai Diskon]]</f>
        <v>5000000</v>
      </c>
    </row>
    <row r="601" spans="1:18" x14ac:dyDescent="0.35">
      <c r="A601" t="s">
        <v>651</v>
      </c>
      <c r="B601" s="1">
        <v>45524.840277777781</v>
      </c>
      <c r="C601" t="str">
        <f>TEXT(DataPenjualan[[#This Row],[Tanggal Transaksi]],"mmmm")</f>
        <v>August</v>
      </c>
      <c r="D601" s="1" t="str">
        <f>TEXT(DataPenjualan[[#This Row],[Tanggal Transaksi]],"m")</f>
        <v>8</v>
      </c>
      <c r="E601" t="s">
        <v>71</v>
      </c>
      <c r="F601" t="s">
        <v>18</v>
      </c>
      <c r="G601" t="s">
        <v>28</v>
      </c>
      <c r="H601" t="s">
        <v>4</v>
      </c>
      <c r="I601" t="s">
        <v>5</v>
      </c>
      <c r="J601">
        <v>1</v>
      </c>
      <c r="K601" s="2">
        <v>42000000</v>
      </c>
      <c r="L601" t="str" cm="1">
        <f t="array" ref="L601">_xlfn.IFS(DataPenjualan[[#This Row],[Harga Satuan]]&lt;5000000,"Terjangkau",AND(DataPenjualan[[#This Row],[Harga Satuan]]&gt;=5000000,DataPenjualan[[#This Row],[Harga Satuan]]&lt;=15000000),"Menengah",DataPenjualan[[#This Row],[Harga Satuan]]&gt;15000000,"Premium")</f>
        <v>Premium</v>
      </c>
      <c r="M601">
        <v>20</v>
      </c>
      <c r="N601" t="s">
        <v>21</v>
      </c>
      <c r="O601" t="str" cm="1">
        <f t="array" ref="O601">_xlfn.IFS(LEFT(DataPenjualan[[#This Row],[Kode Status Pengiriman]],3)="DLV","Terkirim",LEFT(DataPenjualan[[#This Row],[Kode Status Pengiriman]],3)="SHP","Dikirim",LEFT(DataPenjualan[[#This Row],[Kode Status Pengiriman]],3)="RTN","Return",LEFT(DataPenjualan[[#This Row],[Kode Status Pengiriman]],3)="CNL","Dibatalkan")</f>
        <v>Dikirim</v>
      </c>
      <c r="P601" s="3">
        <f>DataPenjualan[[#This Row],[Jumlah Beli]]*DataPenjualan[[#This Row],[Harga Satuan]]</f>
        <v>42000000</v>
      </c>
      <c r="Q601" s="2">
        <f>(DataPenjualan[[#This Row],[Diskon Persen]]/100)*DataPenjualan[[#This Row],[Harga Satuan]]</f>
        <v>8400000</v>
      </c>
      <c r="R601" s="2">
        <f>DataPenjualan[[#This Row],[Pendapatan Kotor]]-DataPenjualan[[#This Row],[Nilai Diskon]]</f>
        <v>33600000</v>
      </c>
    </row>
    <row r="602" spans="1:18" x14ac:dyDescent="0.35">
      <c r="A602" t="s">
        <v>652</v>
      </c>
      <c r="B602" s="1">
        <v>45309.375</v>
      </c>
      <c r="C602" t="str">
        <f>TEXT(DataPenjualan[[#This Row],[Tanggal Transaksi]],"mmmm")</f>
        <v>January</v>
      </c>
      <c r="D602" s="1" t="str">
        <f>TEXT(DataPenjualan[[#This Row],[Tanggal Transaksi]],"m")</f>
        <v>1</v>
      </c>
      <c r="E602" t="s">
        <v>2</v>
      </c>
      <c r="F602" t="s">
        <v>3</v>
      </c>
      <c r="G602" t="s">
        <v>60</v>
      </c>
      <c r="H602" t="s">
        <v>20</v>
      </c>
      <c r="I602" t="s">
        <v>5</v>
      </c>
      <c r="J602">
        <v>1</v>
      </c>
      <c r="K602" s="2">
        <v>21000000</v>
      </c>
      <c r="L602" t="str" cm="1">
        <f t="array" ref="L602">_xlfn.IFS(DataPenjualan[[#This Row],[Harga Satuan]]&lt;5000000,"Terjangkau",AND(DataPenjualan[[#This Row],[Harga Satuan]]&gt;=5000000,DataPenjualan[[#This Row],[Harga Satuan]]&lt;=15000000),"Menengah",DataPenjualan[[#This Row],[Harga Satuan]]&gt;15000000,"Premium")</f>
        <v>Premium</v>
      </c>
      <c r="M602">
        <v>5</v>
      </c>
      <c r="N602" t="s">
        <v>6</v>
      </c>
      <c r="O602" t="str" cm="1">
        <f t="array" ref="O602">_xlfn.IFS(LEFT(DataPenjualan[[#This Row],[Kode Status Pengiriman]],3)="DLV","Terkirim",LEFT(DataPenjualan[[#This Row],[Kode Status Pengiriman]],3)="SHP","Dikirim",LEFT(DataPenjualan[[#This Row],[Kode Status Pengiriman]],3)="RTN","Return",LEFT(DataPenjualan[[#This Row],[Kode Status Pengiriman]],3)="CNL","Dibatalkan")</f>
        <v>Terkirim</v>
      </c>
      <c r="P602" s="3">
        <f>DataPenjualan[[#This Row],[Jumlah Beli]]*DataPenjualan[[#This Row],[Harga Satuan]]</f>
        <v>21000000</v>
      </c>
      <c r="Q602" s="2">
        <f>(DataPenjualan[[#This Row],[Diskon Persen]]/100)*DataPenjualan[[#This Row],[Harga Satuan]]</f>
        <v>1050000</v>
      </c>
      <c r="R602" s="2">
        <f>DataPenjualan[[#This Row],[Pendapatan Kotor]]-DataPenjualan[[#This Row],[Nilai Diskon]]</f>
        <v>19950000</v>
      </c>
    </row>
    <row r="603" spans="1:18" x14ac:dyDescent="0.35">
      <c r="A603" t="s">
        <v>653</v>
      </c>
      <c r="B603" s="1">
        <v>45340.6875</v>
      </c>
      <c r="C603" t="str">
        <f>TEXT(DataPenjualan[[#This Row],[Tanggal Transaksi]],"mmmm")</f>
        <v>February</v>
      </c>
      <c r="D603" s="1" t="str">
        <f>TEXT(DataPenjualan[[#This Row],[Tanggal Transaksi]],"m")</f>
        <v>2</v>
      </c>
      <c r="E603" t="s">
        <v>8</v>
      </c>
      <c r="F603" t="s">
        <v>3</v>
      </c>
      <c r="G603" t="s">
        <v>63</v>
      </c>
      <c r="H603" t="s">
        <v>4</v>
      </c>
      <c r="I603" t="s">
        <v>10</v>
      </c>
      <c r="J603">
        <v>1</v>
      </c>
      <c r="K603" s="2">
        <v>18500000</v>
      </c>
      <c r="L603" t="str" cm="1">
        <f t="array" ref="L603">_xlfn.IFS(DataPenjualan[[#This Row],[Harga Satuan]]&lt;5000000,"Terjangkau",AND(DataPenjualan[[#This Row],[Harga Satuan]]&gt;=5000000,DataPenjualan[[#This Row],[Harga Satuan]]&lt;=15000000),"Menengah",DataPenjualan[[#This Row],[Harga Satuan]]&gt;15000000,"Premium")</f>
        <v>Premium</v>
      </c>
      <c r="M603">
        <v>5</v>
      </c>
      <c r="N603" t="s">
        <v>39</v>
      </c>
      <c r="O603" t="str" cm="1">
        <f t="array" ref="O603">_xlfn.IFS(LEFT(DataPenjualan[[#This Row],[Kode Status Pengiriman]],3)="DLV","Terkirim",LEFT(DataPenjualan[[#This Row],[Kode Status Pengiriman]],3)="SHP","Dikirim",LEFT(DataPenjualan[[#This Row],[Kode Status Pengiriman]],3)="RTN","Return",LEFT(DataPenjualan[[#This Row],[Kode Status Pengiriman]],3)="CNL","Dibatalkan")</f>
        <v>Return</v>
      </c>
      <c r="P603" s="3">
        <f>DataPenjualan[[#This Row],[Jumlah Beli]]*DataPenjualan[[#This Row],[Harga Satuan]]</f>
        <v>18500000</v>
      </c>
      <c r="Q603" s="2">
        <f>(DataPenjualan[[#This Row],[Diskon Persen]]/100)*DataPenjualan[[#This Row],[Harga Satuan]]</f>
        <v>925000</v>
      </c>
      <c r="R603" s="2">
        <f>DataPenjualan[[#This Row],[Pendapatan Kotor]]-DataPenjualan[[#This Row],[Nilai Diskon]]</f>
        <v>17575000</v>
      </c>
    </row>
    <row r="604" spans="1:18" x14ac:dyDescent="0.35">
      <c r="A604" t="s">
        <v>654</v>
      </c>
      <c r="B604" s="1">
        <v>45369.875</v>
      </c>
      <c r="C604" t="str">
        <f>TEXT(DataPenjualan[[#This Row],[Tanggal Transaksi]],"mmmm")</f>
        <v>March</v>
      </c>
      <c r="D604" s="1" t="str">
        <f>TEXT(DataPenjualan[[#This Row],[Tanggal Transaksi]],"m")</f>
        <v>3</v>
      </c>
      <c r="E604" t="s">
        <v>12</v>
      </c>
      <c r="F604" t="s">
        <v>13</v>
      </c>
      <c r="G604" t="s">
        <v>66</v>
      </c>
      <c r="H604" t="s">
        <v>9</v>
      </c>
      <c r="I604" t="s">
        <v>15</v>
      </c>
      <c r="J604">
        <v>1</v>
      </c>
      <c r="K604" s="2">
        <v>5500000</v>
      </c>
      <c r="L604" t="str" cm="1">
        <f t="array" ref="L604">_xlfn.IFS(DataPenjualan[[#This Row],[Harga Satuan]]&lt;5000000,"Terjangkau",AND(DataPenjualan[[#This Row],[Harga Satuan]]&gt;=5000000,DataPenjualan[[#This Row],[Harga Satuan]]&lt;=15000000),"Menengah",DataPenjualan[[#This Row],[Harga Satuan]]&gt;15000000,"Premium")</f>
        <v>Menengah</v>
      </c>
      <c r="M604">
        <v>0</v>
      </c>
      <c r="N604" t="s">
        <v>6</v>
      </c>
      <c r="O604" t="str" cm="1">
        <f t="array" ref="O604">_xlfn.IFS(LEFT(DataPenjualan[[#This Row],[Kode Status Pengiriman]],3)="DLV","Terkirim",LEFT(DataPenjualan[[#This Row],[Kode Status Pengiriman]],3)="SHP","Dikirim",LEFT(DataPenjualan[[#This Row],[Kode Status Pengiriman]],3)="RTN","Return",LEFT(DataPenjualan[[#This Row],[Kode Status Pengiriman]],3)="CNL","Dibatalkan")</f>
        <v>Terkirim</v>
      </c>
      <c r="P604" s="3">
        <f>DataPenjualan[[#This Row],[Jumlah Beli]]*DataPenjualan[[#This Row],[Harga Satuan]]</f>
        <v>5500000</v>
      </c>
      <c r="Q604" s="2">
        <f>(DataPenjualan[[#This Row],[Diskon Persen]]/100)*DataPenjualan[[#This Row],[Harga Satuan]]</f>
        <v>0</v>
      </c>
      <c r="R604" s="2">
        <f>DataPenjualan[[#This Row],[Pendapatan Kotor]]-DataPenjualan[[#This Row],[Nilai Diskon]]</f>
        <v>5500000</v>
      </c>
    </row>
    <row r="605" spans="1:18" x14ac:dyDescent="0.35">
      <c r="A605" t="s">
        <v>655</v>
      </c>
      <c r="B605" s="1">
        <v>45400.4375</v>
      </c>
      <c r="C605" t="str">
        <f>TEXT(DataPenjualan[[#This Row],[Tanggal Transaksi]],"mmmm")</f>
        <v>April</v>
      </c>
      <c r="D605" s="1" t="str">
        <f>TEXT(DataPenjualan[[#This Row],[Tanggal Transaksi]],"m")</f>
        <v>4</v>
      </c>
      <c r="E605" t="s">
        <v>17</v>
      </c>
      <c r="F605" t="s">
        <v>18</v>
      </c>
      <c r="G605" t="s">
        <v>69</v>
      </c>
      <c r="H605" t="s">
        <v>4</v>
      </c>
      <c r="I605" t="s">
        <v>5</v>
      </c>
      <c r="J605">
        <v>1</v>
      </c>
      <c r="K605" s="2">
        <v>32000000</v>
      </c>
      <c r="L605" t="str" cm="1">
        <f t="array" ref="L605">_xlfn.IFS(DataPenjualan[[#This Row],[Harga Satuan]]&lt;5000000,"Terjangkau",AND(DataPenjualan[[#This Row],[Harga Satuan]]&gt;=5000000,DataPenjualan[[#This Row],[Harga Satuan]]&lt;=15000000),"Menengah",DataPenjualan[[#This Row],[Harga Satuan]]&gt;15000000,"Premium")</f>
        <v>Premium</v>
      </c>
      <c r="M605">
        <v>10</v>
      </c>
      <c r="N605" t="s">
        <v>21</v>
      </c>
      <c r="O605" t="str" cm="1">
        <f t="array" ref="O605">_xlfn.IFS(LEFT(DataPenjualan[[#This Row],[Kode Status Pengiriman]],3)="DLV","Terkirim",LEFT(DataPenjualan[[#This Row],[Kode Status Pengiriman]],3)="SHP","Dikirim",LEFT(DataPenjualan[[#This Row],[Kode Status Pengiriman]],3)="RTN","Return",LEFT(DataPenjualan[[#This Row],[Kode Status Pengiriman]],3)="CNL","Dibatalkan")</f>
        <v>Dikirim</v>
      </c>
      <c r="P605" s="3">
        <f>DataPenjualan[[#This Row],[Jumlah Beli]]*DataPenjualan[[#This Row],[Harga Satuan]]</f>
        <v>32000000</v>
      </c>
      <c r="Q605" s="2">
        <f>(DataPenjualan[[#This Row],[Diskon Persen]]/100)*DataPenjualan[[#This Row],[Harga Satuan]]</f>
        <v>3200000</v>
      </c>
      <c r="R605" s="2">
        <f>DataPenjualan[[#This Row],[Pendapatan Kotor]]-DataPenjualan[[#This Row],[Nilai Diskon]]</f>
        <v>28800000</v>
      </c>
    </row>
    <row r="606" spans="1:18" x14ac:dyDescent="0.35">
      <c r="A606" t="s">
        <v>656</v>
      </c>
      <c r="B606" s="1">
        <v>45430.552083333336</v>
      </c>
      <c r="C606" t="str">
        <f>TEXT(DataPenjualan[[#This Row],[Tanggal Transaksi]],"mmmm")</f>
        <v>May</v>
      </c>
      <c r="D606" s="1" t="str">
        <f>TEXT(DataPenjualan[[#This Row],[Tanggal Transaksi]],"m")</f>
        <v>5</v>
      </c>
      <c r="E606" t="s">
        <v>23</v>
      </c>
      <c r="F606" t="s">
        <v>24</v>
      </c>
      <c r="G606" t="s">
        <v>752</v>
      </c>
      <c r="H606" t="s">
        <v>9</v>
      </c>
      <c r="I606" t="s">
        <v>10</v>
      </c>
      <c r="J606">
        <v>1</v>
      </c>
      <c r="K606" s="2">
        <v>7500000</v>
      </c>
      <c r="L606" t="str" cm="1">
        <f t="array" ref="L606">_xlfn.IFS(DataPenjualan[[#This Row],[Harga Satuan]]&lt;5000000,"Terjangkau",AND(DataPenjualan[[#This Row],[Harga Satuan]]&gt;=5000000,DataPenjualan[[#This Row],[Harga Satuan]]&lt;=15000000),"Menengah",DataPenjualan[[#This Row],[Harga Satuan]]&gt;15000000,"Premium")</f>
        <v>Menengah</v>
      </c>
      <c r="M606">
        <v>5</v>
      </c>
      <c r="N606" t="s">
        <v>6</v>
      </c>
      <c r="O606" t="str" cm="1">
        <f t="array" ref="O606">_xlfn.IFS(LEFT(DataPenjualan[[#This Row],[Kode Status Pengiriman]],3)="DLV","Terkirim",LEFT(DataPenjualan[[#This Row],[Kode Status Pengiriman]],3)="SHP","Dikirim",LEFT(DataPenjualan[[#This Row],[Kode Status Pengiriman]],3)="RTN","Return",LEFT(DataPenjualan[[#This Row],[Kode Status Pengiriman]],3)="CNL","Dibatalkan")</f>
        <v>Terkirim</v>
      </c>
      <c r="P606" s="3">
        <f>DataPenjualan[[#This Row],[Jumlah Beli]]*DataPenjualan[[#This Row],[Harga Satuan]]</f>
        <v>7500000</v>
      </c>
      <c r="Q606" s="2">
        <f>(DataPenjualan[[#This Row],[Diskon Persen]]/100)*DataPenjualan[[#This Row],[Harga Satuan]]</f>
        <v>375000</v>
      </c>
      <c r="R606" s="2">
        <f>DataPenjualan[[#This Row],[Pendapatan Kotor]]-DataPenjualan[[#This Row],[Nilai Diskon]]</f>
        <v>7125000</v>
      </c>
    </row>
    <row r="607" spans="1:18" x14ac:dyDescent="0.35">
      <c r="A607" t="s">
        <v>657</v>
      </c>
      <c r="B607" s="1">
        <v>45461.75</v>
      </c>
      <c r="C607" t="str">
        <f>TEXT(DataPenjualan[[#This Row],[Tanggal Transaksi]],"mmmm")</f>
        <v>June</v>
      </c>
      <c r="D607" s="1" t="str">
        <f>TEXT(DataPenjualan[[#This Row],[Tanggal Transaksi]],"m")</f>
        <v>6</v>
      </c>
      <c r="E607" t="s">
        <v>27</v>
      </c>
      <c r="F607" t="s">
        <v>18</v>
      </c>
      <c r="G607" t="s">
        <v>28</v>
      </c>
      <c r="H607" t="s">
        <v>4</v>
      </c>
      <c r="I607" t="s">
        <v>5</v>
      </c>
      <c r="J607">
        <v>1</v>
      </c>
      <c r="K607" s="2">
        <v>23000000</v>
      </c>
      <c r="L607" t="str" cm="1">
        <f t="array" ref="L607">_xlfn.IFS(DataPenjualan[[#This Row],[Harga Satuan]]&lt;5000000,"Terjangkau",AND(DataPenjualan[[#This Row],[Harga Satuan]]&gt;=5000000,DataPenjualan[[#This Row],[Harga Satuan]]&lt;=15000000),"Menengah",DataPenjualan[[#This Row],[Harga Satuan]]&gt;15000000,"Premium")</f>
        <v>Premium</v>
      </c>
      <c r="M607">
        <v>10</v>
      </c>
      <c r="N607" t="s">
        <v>6</v>
      </c>
      <c r="O607" t="str" cm="1">
        <f t="array" ref="O607">_xlfn.IFS(LEFT(DataPenjualan[[#This Row],[Kode Status Pengiriman]],3)="DLV","Terkirim",LEFT(DataPenjualan[[#This Row],[Kode Status Pengiriman]],3)="SHP","Dikirim",LEFT(DataPenjualan[[#This Row],[Kode Status Pengiriman]],3)="RTN","Return",LEFT(DataPenjualan[[#This Row],[Kode Status Pengiriman]],3)="CNL","Dibatalkan")</f>
        <v>Terkirim</v>
      </c>
      <c r="P607" s="3">
        <f>DataPenjualan[[#This Row],[Jumlah Beli]]*DataPenjualan[[#This Row],[Harga Satuan]]</f>
        <v>23000000</v>
      </c>
      <c r="Q607" s="2">
        <f>(DataPenjualan[[#This Row],[Diskon Persen]]/100)*DataPenjualan[[#This Row],[Harga Satuan]]</f>
        <v>2300000</v>
      </c>
      <c r="R607" s="2">
        <f>DataPenjualan[[#This Row],[Pendapatan Kotor]]-DataPenjualan[[#This Row],[Nilai Diskon]]</f>
        <v>20700000</v>
      </c>
    </row>
    <row r="608" spans="1:18" x14ac:dyDescent="0.35">
      <c r="A608" t="s">
        <v>658</v>
      </c>
      <c r="B608" s="1">
        <v>45491.9375</v>
      </c>
      <c r="C608" t="str">
        <f>TEXT(DataPenjualan[[#This Row],[Tanggal Transaksi]],"mmmm")</f>
        <v>July</v>
      </c>
      <c r="D608" s="1" t="str">
        <f>TEXT(DataPenjualan[[#This Row],[Tanggal Transaksi]],"m")</f>
        <v>7</v>
      </c>
      <c r="E608" t="s">
        <v>30</v>
      </c>
      <c r="F608" t="s">
        <v>13</v>
      </c>
      <c r="G608" t="s">
        <v>14</v>
      </c>
      <c r="H608" t="s">
        <v>4</v>
      </c>
      <c r="I608" t="s">
        <v>15</v>
      </c>
      <c r="J608">
        <v>1</v>
      </c>
      <c r="K608" s="2">
        <v>2500000</v>
      </c>
      <c r="L608" t="str" cm="1">
        <f t="array" ref="L608">_xlfn.IFS(DataPenjualan[[#This Row],[Harga Satuan]]&lt;5000000,"Terjangkau",AND(DataPenjualan[[#This Row],[Harga Satuan]]&gt;=5000000,DataPenjualan[[#This Row],[Harga Satuan]]&lt;=15000000),"Menengah",DataPenjualan[[#This Row],[Harga Satuan]]&gt;15000000,"Premium")</f>
        <v>Terjangkau</v>
      </c>
      <c r="M608">
        <v>0</v>
      </c>
      <c r="N608" t="s">
        <v>6</v>
      </c>
      <c r="O608" t="str" cm="1">
        <f t="array" ref="O608">_xlfn.IFS(LEFT(DataPenjualan[[#This Row],[Kode Status Pengiriman]],3)="DLV","Terkirim",LEFT(DataPenjualan[[#This Row],[Kode Status Pengiriman]],3)="SHP","Dikirim",LEFT(DataPenjualan[[#This Row],[Kode Status Pengiriman]],3)="RTN","Return",LEFT(DataPenjualan[[#This Row],[Kode Status Pengiriman]],3)="CNL","Dibatalkan")</f>
        <v>Terkirim</v>
      </c>
      <c r="P608" s="3">
        <f>DataPenjualan[[#This Row],[Jumlah Beli]]*DataPenjualan[[#This Row],[Harga Satuan]]</f>
        <v>2500000</v>
      </c>
      <c r="Q608" s="2">
        <f>(DataPenjualan[[#This Row],[Diskon Persen]]/100)*DataPenjualan[[#This Row],[Harga Satuan]]</f>
        <v>0</v>
      </c>
      <c r="R608" s="2">
        <f>DataPenjualan[[#This Row],[Pendapatan Kotor]]-DataPenjualan[[#This Row],[Nilai Diskon]]</f>
        <v>2500000</v>
      </c>
    </row>
    <row r="609" spans="1:18" x14ac:dyDescent="0.35">
      <c r="A609" t="s">
        <v>659</v>
      </c>
      <c r="B609" s="1">
        <v>45522.625</v>
      </c>
      <c r="C609" t="str">
        <f>TEXT(DataPenjualan[[#This Row],[Tanggal Transaksi]],"mmmm")</f>
        <v>August</v>
      </c>
      <c r="D609" s="1" t="str">
        <f>TEXT(DataPenjualan[[#This Row],[Tanggal Transaksi]],"m")</f>
        <v>8</v>
      </c>
      <c r="E609" t="s">
        <v>33</v>
      </c>
      <c r="F609" t="s">
        <v>34</v>
      </c>
      <c r="G609" t="s">
        <v>19</v>
      </c>
      <c r="H609" t="s">
        <v>20</v>
      </c>
      <c r="I609" t="s">
        <v>10</v>
      </c>
      <c r="J609">
        <v>1</v>
      </c>
      <c r="K609" s="2">
        <v>28000000</v>
      </c>
      <c r="L609" t="str" cm="1">
        <f t="array" ref="L609">_xlfn.IFS(DataPenjualan[[#This Row],[Harga Satuan]]&lt;5000000,"Terjangkau",AND(DataPenjualan[[#This Row],[Harga Satuan]]&gt;=5000000,DataPenjualan[[#This Row],[Harga Satuan]]&lt;=15000000),"Menengah",DataPenjualan[[#This Row],[Harga Satuan]]&gt;15000000,"Premium")</f>
        <v>Premium</v>
      </c>
      <c r="M609">
        <v>10</v>
      </c>
      <c r="N609" t="s">
        <v>21</v>
      </c>
      <c r="O609" t="str" cm="1">
        <f t="array" ref="O609">_xlfn.IFS(LEFT(DataPenjualan[[#This Row],[Kode Status Pengiriman]],3)="DLV","Terkirim",LEFT(DataPenjualan[[#This Row],[Kode Status Pengiriman]],3)="SHP","Dikirim",LEFT(DataPenjualan[[#This Row],[Kode Status Pengiriman]],3)="RTN","Return",LEFT(DataPenjualan[[#This Row],[Kode Status Pengiriman]],3)="CNL","Dibatalkan")</f>
        <v>Dikirim</v>
      </c>
      <c r="P609" s="3">
        <f>DataPenjualan[[#This Row],[Jumlah Beli]]*DataPenjualan[[#This Row],[Harga Satuan]]</f>
        <v>28000000</v>
      </c>
      <c r="Q609" s="2">
        <f>(DataPenjualan[[#This Row],[Diskon Persen]]/100)*DataPenjualan[[#This Row],[Harga Satuan]]</f>
        <v>2800000</v>
      </c>
      <c r="R609" s="2">
        <f>DataPenjualan[[#This Row],[Pendapatan Kotor]]-DataPenjualan[[#This Row],[Nilai Diskon]]</f>
        <v>25200000</v>
      </c>
    </row>
    <row r="610" spans="1:18" x14ac:dyDescent="0.35">
      <c r="A610" t="s">
        <v>660</v>
      </c>
      <c r="B610" s="1">
        <v>45553.5</v>
      </c>
      <c r="C610" t="str">
        <f>TEXT(DataPenjualan[[#This Row],[Tanggal Transaksi]],"mmmm")</f>
        <v>September</v>
      </c>
      <c r="D610" s="1" t="str">
        <f>TEXT(DataPenjualan[[#This Row],[Tanggal Transaksi]],"m")</f>
        <v>9</v>
      </c>
      <c r="E610" t="s">
        <v>37</v>
      </c>
      <c r="F610" t="s">
        <v>24</v>
      </c>
      <c r="G610" t="s">
        <v>753</v>
      </c>
      <c r="H610" t="s">
        <v>25</v>
      </c>
      <c r="I610" t="s">
        <v>5</v>
      </c>
      <c r="J610">
        <v>1</v>
      </c>
      <c r="K610" s="2">
        <v>1800000</v>
      </c>
      <c r="L610" t="str" cm="1">
        <f t="array" ref="L610">_xlfn.IFS(DataPenjualan[[#This Row],[Harga Satuan]]&lt;5000000,"Terjangkau",AND(DataPenjualan[[#This Row],[Harga Satuan]]&gt;=5000000,DataPenjualan[[#This Row],[Harga Satuan]]&lt;=15000000),"Menengah",DataPenjualan[[#This Row],[Harga Satuan]]&gt;15000000,"Premium")</f>
        <v>Terjangkau</v>
      </c>
      <c r="M610">
        <v>5</v>
      </c>
      <c r="N610" t="s">
        <v>6</v>
      </c>
      <c r="O610" t="str" cm="1">
        <f t="array" ref="O610">_xlfn.IFS(LEFT(DataPenjualan[[#This Row],[Kode Status Pengiriman]],3)="DLV","Terkirim",LEFT(DataPenjualan[[#This Row],[Kode Status Pengiriman]],3)="SHP","Dikirim",LEFT(DataPenjualan[[#This Row],[Kode Status Pengiriman]],3)="RTN","Return",LEFT(DataPenjualan[[#This Row],[Kode Status Pengiriman]],3)="CNL","Dibatalkan")</f>
        <v>Terkirim</v>
      </c>
      <c r="P610" s="3">
        <f>DataPenjualan[[#This Row],[Jumlah Beli]]*DataPenjualan[[#This Row],[Harga Satuan]]</f>
        <v>1800000</v>
      </c>
      <c r="Q610" s="2">
        <f>(DataPenjualan[[#This Row],[Diskon Persen]]/100)*DataPenjualan[[#This Row],[Harga Satuan]]</f>
        <v>90000</v>
      </c>
      <c r="R610" s="2">
        <f>DataPenjualan[[#This Row],[Pendapatan Kotor]]-DataPenjualan[[#This Row],[Nilai Diskon]]</f>
        <v>1710000</v>
      </c>
    </row>
    <row r="611" spans="1:18" x14ac:dyDescent="0.35">
      <c r="A611" t="s">
        <v>661</v>
      </c>
      <c r="B611" s="1">
        <v>45583.8125</v>
      </c>
      <c r="C611" t="str">
        <f>TEXT(DataPenjualan[[#This Row],[Tanggal Transaksi]],"mmmm")</f>
        <v>October</v>
      </c>
      <c r="D611" s="1" t="str">
        <f>TEXT(DataPenjualan[[#This Row],[Tanggal Transaksi]],"m")</f>
        <v>10</v>
      </c>
      <c r="E611" t="s">
        <v>41</v>
      </c>
      <c r="F611" t="s">
        <v>3</v>
      </c>
      <c r="G611" t="s">
        <v>31</v>
      </c>
      <c r="H611" t="s">
        <v>9</v>
      </c>
      <c r="I611" t="s">
        <v>10</v>
      </c>
      <c r="J611">
        <v>1</v>
      </c>
      <c r="K611" s="2">
        <v>15000000</v>
      </c>
      <c r="L611" t="str" cm="1">
        <f t="array" ref="L611">_xlfn.IFS(DataPenjualan[[#This Row],[Harga Satuan]]&lt;5000000,"Terjangkau",AND(DataPenjualan[[#This Row],[Harga Satuan]]&gt;=5000000,DataPenjualan[[#This Row],[Harga Satuan]]&lt;=15000000),"Menengah",DataPenjualan[[#This Row],[Harga Satuan]]&gt;15000000,"Premium")</f>
        <v>Menengah</v>
      </c>
      <c r="M611">
        <v>5</v>
      </c>
      <c r="N611" t="s">
        <v>6</v>
      </c>
      <c r="O611" t="str" cm="1">
        <f t="array" ref="O611">_xlfn.IFS(LEFT(DataPenjualan[[#This Row],[Kode Status Pengiriman]],3)="DLV","Terkirim",LEFT(DataPenjualan[[#This Row],[Kode Status Pengiriman]],3)="SHP","Dikirim",LEFT(DataPenjualan[[#This Row],[Kode Status Pengiriman]],3)="RTN","Return",LEFT(DataPenjualan[[#This Row],[Kode Status Pengiriman]],3)="CNL","Dibatalkan")</f>
        <v>Terkirim</v>
      </c>
      <c r="P611" s="3">
        <f>DataPenjualan[[#This Row],[Jumlah Beli]]*DataPenjualan[[#This Row],[Harga Satuan]]</f>
        <v>15000000</v>
      </c>
      <c r="Q611" s="2">
        <f>(DataPenjualan[[#This Row],[Diskon Persen]]/100)*DataPenjualan[[#This Row],[Harga Satuan]]</f>
        <v>750000</v>
      </c>
      <c r="R611" s="2">
        <f>DataPenjualan[[#This Row],[Pendapatan Kotor]]-DataPenjualan[[#This Row],[Nilai Diskon]]</f>
        <v>14250000</v>
      </c>
    </row>
    <row r="612" spans="1:18" x14ac:dyDescent="0.35">
      <c r="A612" t="s">
        <v>662</v>
      </c>
      <c r="B612" s="1">
        <v>45614.583333333336</v>
      </c>
      <c r="C612" t="str">
        <f>TEXT(DataPenjualan[[#This Row],[Tanggal Transaksi]],"mmmm")</f>
        <v>November</v>
      </c>
      <c r="D612" s="1" t="str">
        <f>TEXT(DataPenjualan[[#This Row],[Tanggal Transaksi]],"m")</f>
        <v>11</v>
      </c>
      <c r="E612" t="s">
        <v>45</v>
      </c>
      <c r="F612" t="s">
        <v>13</v>
      </c>
      <c r="G612" t="s">
        <v>35</v>
      </c>
      <c r="H612" t="s">
        <v>20</v>
      </c>
      <c r="I612" t="s">
        <v>15</v>
      </c>
      <c r="J612">
        <v>2</v>
      </c>
      <c r="K612" s="2">
        <v>4000000</v>
      </c>
      <c r="L612" t="str" cm="1">
        <f t="array" ref="L612">_xlfn.IFS(DataPenjualan[[#This Row],[Harga Satuan]]&lt;5000000,"Terjangkau",AND(DataPenjualan[[#This Row],[Harga Satuan]]&gt;=5000000,DataPenjualan[[#This Row],[Harga Satuan]]&lt;=15000000),"Menengah",DataPenjualan[[#This Row],[Harga Satuan]]&gt;15000000,"Premium")</f>
        <v>Terjangkau</v>
      </c>
      <c r="M612">
        <v>0</v>
      </c>
      <c r="N612" t="s">
        <v>6</v>
      </c>
      <c r="O612" t="str" cm="1">
        <f t="array" ref="O612">_xlfn.IFS(LEFT(DataPenjualan[[#This Row],[Kode Status Pengiriman]],3)="DLV","Terkirim",LEFT(DataPenjualan[[#This Row],[Kode Status Pengiriman]],3)="SHP","Dikirim",LEFT(DataPenjualan[[#This Row],[Kode Status Pengiriman]],3)="RTN","Return",LEFT(DataPenjualan[[#This Row],[Kode Status Pengiriman]],3)="CNL","Dibatalkan")</f>
        <v>Terkirim</v>
      </c>
      <c r="P612" s="3">
        <f>DataPenjualan[[#This Row],[Jumlah Beli]]*DataPenjualan[[#This Row],[Harga Satuan]]</f>
        <v>8000000</v>
      </c>
      <c r="Q612" s="2">
        <f>(DataPenjualan[[#This Row],[Diskon Persen]]/100)*DataPenjualan[[#This Row],[Harga Satuan]]</f>
        <v>0</v>
      </c>
      <c r="R612" s="2">
        <f>DataPenjualan[[#This Row],[Pendapatan Kotor]]-DataPenjualan[[#This Row],[Nilai Diskon]]</f>
        <v>8000000</v>
      </c>
    </row>
    <row r="613" spans="1:18" x14ac:dyDescent="0.35">
      <c r="A613" t="s">
        <v>663</v>
      </c>
      <c r="B613" s="1">
        <v>45644.708333333336</v>
      </c>
      <c r="C613" t="str">
        <f>TEXT(DataPenjualan[[#This Row],[Tanggal Transaksi]],"mmmm")</f>
        <v>December</v>
      </c>
      <c r="D613" s="1" t="str">
        <f>TEXT(DataPenjualan[[#This Row],[Tanggal Transaksi]],"m")</f>
        <v>12</v>
      </c>
      <c r="E613" t="s">
        <v>48</v>
      </c>
      <c r="F613" t="s">
        <v>18</v>
      </c>
      <c r="G613" t="s">
        <v>38</v>
      </c>
      <c r="H613" t="s">
        <v>4</v>
      </c>
      <c r="I613" t="s">
        <v>5</v>
      </c>
      <c r="J613">
        <v>1</v>
      </c>
      <c r="K613" s="2">
        <v>29500000</v>
      </c>
      <c r="L613" t="str" cm="1">
        <f t="array" ref="L613">_xlfn.IFS(DataPenjualan[[#This Row],[Harga Satuan]]&lt;5000000,"Terjangkau",AND(DataPenjualan[[#This Row],[Harga Satuan]]&gt;=5000000,DataPenjualan[[#This Row],[Harga Satuan]]&lt;=15000000),"Menengah",DataPenjualan[[#This Row],[Harga Satuan]]&gt;15000000,"Premium")</f>
        <v>Premium</v>
      </c>
      <c r="M613">
        <v>10</v>
      </c>
      <c r="N613" t="s">
        <v>6</v>
      </c>
      <c r="O613" t="str" cm="1">
        <f t="array" ref="O613">_xlfn.IFS(LEFT(DataPenjualan[[#This Row],[Kode Status Pengiriman]],3)="DLV","Terkirim",LEFT(DataPenjualan[[#This Row],[Kode Status Pengiriman]],3)="SHP","Dikirim",LEFT(DataPenjualan[[#This Row],[Kode Status Pengiriman]],3)="RTN","Return",LEFT(DataPenjualan[[#This Row],[Kode Status Pengiriman]],3)="CNL","Dibatalkan")</f>
        <v>Terkirim</v>
      </c>
      <c r="P613" s="3">
        <f>DataPenjualan[[#This Row],[Jumlah Beli]]*DataPenjualan[[#This Row],[Harga Satuan]]</f>
        <v>29500000</v>
      </c>
      <c r="Q613" s="2">
        <f>(DataPenjualan[[#This Row],[Diskon Persen]]/100)*DataPenjualan[[#This Row],[Harga Satuan]]</f>
        <v>2950000</v>
      </c>
      <c r="R613" s="2">
        <f>DataPenjualan[[#This Row],[Pendapatan Kotor]]-DataPenjualan[[#This Row],[Nilai Diskon]]</f>
        <v>26550000</v>
      </c>
    </row>
    <row r="614" spans="1:18" x14ac:dyDescent="0.35">
      <c r="A614" t="s">
        <v>664</v>
      </c>
      <c r="B614" s="1">
        <v>45313.784722222219</v>
      </c>
      <c r="C614" t="str">
        <f>TEXT(DataPenjualan[[#This Row],[Tanggal Transaksi]],"mmmm")</f>
        <v>January</v>
      </c>
      <c r="D614" s="1" t="str">
        <f>TEXT(DataPenjualan[[#This Row],[Tanggal Transaksi]],"m")</f>
        <v>1</v>
      </c>
      <c r="E614" t="s">
        <v>51</v>
      </c>
      <c r="F614" t="s">
        <v>24</v>
      </c>
      <c r="G614" t="s">
        <v>42</v>
      </c>
      <c r="H614" t="s">
        <v>43</v>
      </c>
      <c r="I614" t="s">
        <v>10</v>
      </c>
      <c r="J614">
        <v>1</v>
      </c>
      <c r="K614" s="2">
        <v>500000</v>
      </c>
      <c r="L614" t="str" cm="1">
        <f t="array" ref="L614">_xlfn.IFS(DataPenjualan[[#This Row],[Harga Satuan]]&lt;5000000,"Terjangkau",AND(DataPenjualan[[#This Row],[Harga Satuan]]&gt;=5000000,DataPenjualan[[#This Row],[Harga Satuan]]&lt;=15000000),"Menengah",DataPenjualan[[#This Row],[Harga Satuan]]&gt;15000000,"Premium")</f>
        <v>Terjangkau</v>
      </c>
      <c r="M614">
        <v>5</v>
      </c>
      <c r="N614" t="s">
        <v>6</v>
      </c>
      <c r="O614" t="str" cm="1">
        <f t="array" ref="O614">_xlfn.IFS(LEFT(DataPenjualan[[#This Row],[Kode Status Pengiriman]],3)="DLV","Terkirim",LEFT(DataPenjualan[[#This Row],[Kode Status Pengiriman]],3)="SHP","Dikirim",LEFT(DataPenjualan[[#This Row],[Kode Status Pengiriman]],3)="RTN","Return",LEFT(DataPenjualan[[#This Row],[Kode Status Pengiriman]],3)="CNL","Dibatalkan")</f>
        <v>Terkirim</v>
      </c>
      <c r="P614" s="3">
        <f>DataPenjualan[[#This Row],[Jumlah Beli]]*DataPenjualan[[#This Row],[Harga Satuan]]</f>
        <v>500000</v>
      </c>
      <c r="Q614" s="2">
        <f>(DataPenjualan[[#This Row],[Diskon Persen]]/100)*DataPenjualan[[#This Row],[Harga Satuan]]</f>
        <v>25000</v>
      </c>
      <c r="R614" s="2">
        <f>DataPenjualan[[#This Row],[Pendapatan Kotor]]-DataPenjualan[[#This Row],[Nilai Diskon]]</f>
        <v>475000</v>
      </c>
    </row>
    <row r="615" spans="1:18" x14ac:dyDescent="0.35">
      <c r="A615" t="s">
        <v>665</v>
      </c>
      <c r="B615" s="1">
        <v>45344.885416666664</v>
      </c>
      <c r="C615" t="str">
        <f>TEXT(DataPenjualan[[#This Row],[Tanggal Transaksi]],"mmmm")</f>
        <v>February</v>
      </c>
      <c r="D615" s="1" t="str">
        <f>TEXT(DataPenjualan[[#This Row],[Tanggal Transaksi]],"m")</f>
        <v>2</v>
      </c>
      <c r="E615" t="s">
        <v>53</v>
      </c>
      <c r="F615" t="s">
        <v>34</v>
      </c>
      <c r="G615" t="s">
        <v>46</v>
      </c>
      <c r="H615" t="s">
        <v>4</v>
      </c>
      <c r="I615" t="s">
        <v>5</v>
      </c>
      <c r="J615">
        <v>1</v>
      </c>
      <c r="K615" s="2">
        <v>9500000</v>
      </c>
      <c r="L615" t="str" cm="1">
        <f t="array" ref="L615">_xlfn.IFS(DataPenjualan[[#This Row],[Harga Satuan]]&lt;5000000,"Terjangkau",AND(DataPenjualan[[#This Row],[Harga Satuan]]&gt;=5000000,DataPenjualan[[#This Row],[Harga Satuan]]&lt;=15000000),"Menengah",DataPenjualan[[#This Row],[Harga Satuan]]&gt;15000000,"Premium")</f>
        <v>Menengah</v>
      </c>
      <c r="M615">
        <v>5</v>
      </c>
      <c r="N615" t="s">
        <v>6</v>
      </c>
      <c r="O615" t="str" cm="1">
        <f t="array" ref="O615">_xlfn.IFS(LEFT(DataPenjualan[[#This Row],[Kode Status Pengiriman]],3)="DLV","Terkirim",LEFT(DataPenjualan[[#This Row],[Kode Status Pengiriman]],3)="SHP","Dikirim",LEFT(DataPenjualan[[#This Row],[Kode Status Pengiriman]],3)="RTN","Return",LEFT(DataPenjualan[[#This Row],[Kode Status Pengiriman]],3)="CNL","Dibatalkan")</f>
        <v>Terkirim</v>
      </c>
      <c r="P615" s="3">
        <f>DataPenjualan[[#This Row],[Jumlah Beli]]*DataPenjualan[[#This Row],[Harga Satuan]]</f>
        <v>9500000</v>
      </c>
      <c r="Q615" s="2">
        <f>(DataPenjualan[[#This Row],[Diskon Persen]]/100)*DataPenjualan[[#This Row],[Harga Satuan]]</f>
        <v>475000</v>
      </c>
      <c r="R615" s="2">
        <f>DataPenjualan[[#This Row],[Pendapatan Kotor]]-DataPenjualan[[#This Row],[Nilai Diskon]]</f>
        <v>9025000</v>
      </c>
    </row>
    <row r="616" spans="1:18" x14ac:dyDescent="0.35">
      <c r="A616" t="s">
        <v>666</v>
      </c>
      <c r="B616" s="1">
        <v>45373.625</v>
      </c>
      <c r="C616" t="str">
        <f>TEXT(DataPenjualan[[#This Row],[Tanggal Transaksi]],"mmmm")</f>
        <v>March</v>
      </c>
      <c r="D616" s="1" t="str">
        <f>TEXT(DataPenjualan[[#This Row],[Tanggal Transaksi]],"m")</f>
        <v>3</v>
      </c>
      <c r="E616" t="s">
        <v>55</v>
      </c>
      <c r="F616" t="s">
        <v>3</v>
      </c>
      <c r="G616" t="s">
        <v>56</v>
      </c>
      <c r="H616" t="s">
        <v>57</v>
      </c>
      <c r="I616" t="s">
        <v>15</v>
      </c>
      <c r="J616">
        <v>1</v>
      </c>
      <c r="K616" s="2">
        <v>12000000</v>
      </c>
      <c r="L616" t="str" cm="1">
        <f t="array" ref="L616">_xlfn.IFS(DataPenjualan[[#This Row],[Harga Satuan]]&lt;5000000,"Terjangkau",AND(DataPenjualan[[#This Row],[Harga Satuan]]&gt;=5000000,DataPenjualan[[#This Row],[Harga Satuan]]&lt;=15000000),"Menengah",DataPenjualan[[#This Row],[Harga Satuan]]&gt;15000000,"Premium")</f>
        <v>Menengah</v>
      </c>
      <c r="M616">
        <v>0</v>
      </c>
      <c r="N616" t="s">
        <v>6</v>
      </c>
      <c r="O616" t="str" cm="1">
        <f t="array" ref="O616">_xlfn.IFS(LEFT(DataPenjualan[[#This Row],[Kode Status Pengiriman]],3)="DLV","Terkirim",LEFT(DataPenjualan[[#This Row],[Kode Status Pengiriman]],3)="SHP","Dikirim",LEFT(DataPenjualan[[#This Row],[Kode Status Pengiriman]],3)="RTN","Return",LEFT(DataPenjualan[[#This Row],[Kode Status Pengiriman]],3)="CNL","Dibatalkan")</f>
        <v>Terkirim</v>
      </c>
      <c r="P616" s="3">
        <f>DataPenjualan[[#This Row],[Jumlah Beli]]*DataPenjualan[[#This Row],[Harga Satuan]]</f>
        <v>12000000</v>
      </c>
      <c r="Q616" s="2">
        <f>(DataPenjualan[[#This Row],[Diskon Persen]]/100)*DataPenjualan[[#This Row],[Harga Satuan]]</f>
        <v>0</v>
      </c>
      <c r="R616" s="2">
        <f>DataPenjualan[[#This Row],[Pendapatan Kotor]]-DataPenjualan[[#This Row],[Nilai Diskon]]</f>
        <v>12000000</v>
      </c>
    </row>
    <row r="617" spans="1:18" x14ac:dyDescent="0.35">
      <c r="A617" t="s">
        <v>667</v>
      </c>
      <c r="B617" s="1">
        <v>45404.513888888891</v>
      </c>
      <c r="C617" t="str">
        <f>TEXT(DataPenjualan[[#This Row],[Tanggal Transaksi]],"mmmm")</f>
        <v>April</v>
      </c>
      <c r="D617" s="1" t="str">
        <f>TEXT(DataPenjualan[[#This Row],[Tanggal Transaksi]],"m")</f>
        <v>4</v>
      </c>
      <c r="E617" t="s">
        <v>59</v>
      </c>
      <c r="F617" t="s">
        <v>18</v>
      </c>
      <c r="G617" t="s">
        <v>60</v>
      </c>
      <c r="H617" t="s">
        <v>20</v>
      </c>
      <c r="I617" t="s">
        <v>10</v>
      </c>
      <c r="J617">
        <v>1</v>
      </c>
      <c r="K617" s="2">
        <v>35000000</v>
      </c>
      <c r="L617" t="str" cm="1">
        <f t="array" ref="L617">_xlfn.IFS(DataPenjualan[[#This Row],[Harga Satuan]]&lt;5000000,"Terjangkau",AND(DataPenjualan[[#This Row],[Harga Satuan]]&gt;=5000000,DataPenjualan[[#This Row],[Harga Satuan]]&lt;=15000000),"Menengah",DataPenjualan[[#This Row],[Harga Satuan]]&gt;15000000,"Premium")</f>
        <v>Premium</v>
      </c>
      <c r="M617">
        <v>10</v>
      </c>
      <c r="N617" t="s">
        <v>21</v>
      </c>
      <c r="O617" t="str" cm="1">
        <f t="array" ref="O617">_xlfn.IFS(LEFT(DataPenjualan[[#This Row],[Kode Status Pengiriman]],3)="DLV","Terkirim",LEFT(DataPenjualan[[#This Row],[Kode Status Pengiriman]],3)="SHP","Dikirim",LEFT(DataPenjualan[[#This Row],[Kode Status Pengiriman]],3)="RTN","Return",LEFT(DataPenjualan[[#This Row],[Kode Status Pengiriman]],3)="CNL","Dibatalkan")</f>
        <v>Dikirim</v>
      </c>
      <c r="P617" s="3">
        <f>DataPenjualan[[#This Row],[Jumlah Beli]]*DataPenjualan[[#This Row],[Harga Satuan]]</f>
        <v>35000000</v>
      </c>
      <c r="Q617" s="2">
        <f>(DataPenjualan[[#This Row],[Diskon Persen]]/100)*DataPenjualan[[#This Row],[Harga Satuan]]</f>
        <v>3500000</v>
      </c>
      <c r="R617" s="2">
        <f>DataPenjualan[[#This Row],[Pendapatan Kotor]]-DataPenjualan[[#This Row],[Nilai Diskon]]</f>
        <v>31500000</v>
      </c>
    </row>
    <row r="618" spans="1:18" x14ac:dyDescent="0.35">
      <c r="A618" t="s">
        <v>668</v>
      </c>
      <c r="B618" s="1">
        <v>45434.40625</v>
      </c>
      <c r="C618" t="str">
        <f>TEXT(DataPenjualan[[#This Row],[Tanggal Transaksi]],"mmmm")</f>
        <v>May</v>
      </c>
      <c r="D618" s="1" t="str">
        <f>TEXT(DataPenjualan[[#This Row],[Tanggal Transaksi]],"m")</f>
        <v>5</v>
      </c>
      <c r="E618" t="s">
        <v>62</v>
      </c>
      <c r="F618" t="s">
        <v>13</v>
      </c>
      <c r="G618" t="s">
        <v>63</v>
      </c>
      <c r="H618" t="s">
        <v>4</v>
      </c>
      <c r="I618" t="s">
        <v>5</v>
      </c>
      <c r="J618">
        <v>1</v>
      </c>
      <c r="K618" s="2">
        <v>6200000</v>
      </c>
      <c r="L618" t="str" cm="1">
        <f t="array" ref="L618">_xlfn.IFS(DataPenjualan[[#This Row],[Harga Satuan]]&lt;5000000,"Terjangkau",AND(DataPenjualan[[#This Row],[Harga Satuan]]&gt;=5000000,DataPenjualan[[#This Row],[Harga Satuan]]&lt;=15000000),"Menengah",DataPenjualan[[#This Row],[Harga Satuan]]&gt;15000000,"Premium")</f>
        <v>Menengah</v>
      </c>
      <c r="M618">
        <v>5</v>
      </c>
      <c r="N618" t="s">
        <v>6</v>
      </c>
      <c r="O618" t="str" cm="1">
        <f t="array" ref="O618">_xlfn.IFS(LEFT(DataPenjualan[[#This Row],[Kode Status Pengiriman]],3)="DLV","Terkirim",LEFT(DataPenjualan[[#This Row],[Kode Status Pengiriman]],3)="SHP","Dikirim",LEFT(DataPenjualan[[#This Row],[Kode Status Pengiriman]],3)="RTN","Return",LEFT(DataPenjualan[[#This Row],[Kode Status Pengiriman]],3)="CNL","Dibatalkan")</f>
        <v>Terkirim</v>
      </c>
      <c r="P618" s="3">
        <f>DataPenjualan[[#This Row],[Jumlah Beli]]*DataPenjualan[[#This Row],[Harga Satuan]]</f>
        <v>6200000</v>
      </c>
      <c r="Q618" s="2">
        <f>(DataPenjualan[[#This Row],[Diskon Persen]]/100)*DataPenjualan[[#This Row],[Harga Satuan]]</f>
        <v>310000</v>
      </c>
      <c r="R618" s="2">
        <f>DataPenjualan[[#This Row],[Pendapatan Kotor]]-DataPenjualan[[#This Row],[Nilai Diskon]]</f>
        <v>5890000</v>
      </c>
    </row>
    <row r="619" spans="1:18" x14ac:dyDescent="0.35">
      <c r="A619" t="s">
        <v>669</v>
      </c>
      <c r="B619" s="1">
        <v>45465.458333333336</v>
      </c>
      <c r="C619" t="str">
        <f>TEXT(DataPenjualan[[#This Row],[Tanggal Transaksi]],"mmmm")</f>
        <v>June</v>
      </c>
      <c r="D619" s="1" t="str">
        <f>TEXT(DataPenjualan[[#This Row],[Tanggal Transaksi]],"m")</f>
        <v>6</v>
      </c>
      <c r="E619" t="s">
        <v>65</v>
      </c>
      <c r="F619" t="s">
        <v>18</v>
      </c>
      <c r="G619" t="s">
        <v>66</v>
      </c>
      <c r="H619" t="s">
        <v>9</v>
      </c>
      <c r="I619" t="s">
        <v>10</v>
      </c>
      <c r="J619">
        <v>1</v>
      </c>
      <c r="K619" s="2">
        <v>26000000</v>
      </c>
      <c r="L619" t="str" cm="1">
        <f t="array" ref="L619">_xlfn.IFS(DataPenjualan[[#This Row],[Harga Satuan]]&lt;5000000,"Terjangkau",AND(DataPenjualan[[#This Row],[Harga Satuan]]&gt;=5000000,DataPenjualan[[#This Row],[Harga Satuan]]&lt;=15000000),"Menengah",DataPenjualan[[#This Row],[Harga Satuan]]&gt;15000000,"Premium")</f>
        <v>Premium</v>
      </c>
      <c r="M619">
        <v>5</v>
      </c>
      <c r="N619" t="s">
        <v>49</v>
      </c>
      <c r="O619" t="str" cm="1">
        <f t="array" ref="O619">_xlfn.IFS(LEFT(DataPenjualan[[#This Row],[Kode Status Pengiriman]],3)="DLV","Terkirim",LEFT(DataPenjualan[[#This Row],[Kode Status Pengiriman]],3)="SHP","Dikirim",LEFT(DataPenjualan[[#This Row],[Kode Status Pengiriman]],3)="RTN","Return",LEFT(DataPenjualan[[#This Row],[Kode Status Pengiriman]],3)="CNL","Dibatalkan")</f>
        <v>Dibatalkan</v>
      </c>
      <c r="P619" s="3">
        <f>DataPenjualan[[#This Row],[Jumlah Beli]]*DataPenjualan[[#This Row],[Harga Satuan]]</f>
        <v>26000000</v>
      </c>
      <c r="Q619" s="2">
        <f>(DataPenjualan[[#This Row],[Diskon Persen]]/100)*DataPenjualan[[#This Row],[Harga Satuan]]</f>
        <v>1300000</v>
      </c>
      <c r="R619" s="2">
        <f>DataPenjualan[[#This Row],[Pendapatan Kotor]]-DataPenjualan[[#This Row],[Nilai Diskon]]</f>
        <v>24700000</v>
      </c>
    </row>
    <row r="620" spans="1:18" x14ac:dyDescent="0.35">
      <c r="A620" t="s">
        <v>670</v>
      </c>
      <c r="B620" s="1">
        <v>45495.729166666664</v>
      </c>
      <c r="C620" t="str">
        <f>TEXT(DataPenjualan[[#This Row],[Tanggal Transaksi]],"mmmm")</f>
        <v>July</v>
      </c>
      <c r="D620" s="1" t="str">
        <f>TEXT(DataPenjualan[[#This Row],[Tanggal Transaksi]],"m")</f>
        <v>7</v>
      </c>
      <c r="E620" t="s">
        <v>68</v>
      </c>
      <c r="F620" t="s">
        <v>24</v>
      </c>
      <c r="G620" t="s">
        <v>69</v>
      </c>
      <c r="H620" t="s">
        <v>4</v>
      </c>
      <c r="I620" t="s">
        <v>15</v>
      </c>
      <c r="J620">
        <v>1</v>
      </c>
      <c r="K620" s="2">
        <v>5000000</v>
      </c>
      <c r="L620" t="str" cm="1">
        <f t="array" ref="L620">_xlfn.IFS(DataPenjualan[[#This Row],[Harga Satuan]]&lt;5000000,"Terjangkau",AND(DataPenjualan[[#This Row],[Harga Satuan]]&gt;=5000000,DataPenjualan[[#This Row],[Harga Satuan]]&lt;=15000000),"Menengah",DataPenjualan[[#This Row],[Harga Satuan]]&gt;15000000,"Premium")</f>
        <v>Menengah</v>
      </c>
      <c r="M620">
        <v>0</v>
      </c>
      <c r="N620" t="s">
        <v>6</v>
      </c>
      <c r="O620" t="str" cm="1">
        <f t="array" ref="O620">_xlfn.IFS(LEFT(DataPenjualan[[#This Row],[Kode Status Pengiriman]],3)="DLV","Terkirim",LEFT(DataPenjualan[[#This Row],[Kode Status Pengiriman]],3)="SHP","Dikirim",LEFT(DataPenjualan[[#This Row],[Kode Status Pengiriman]],3)="RTN","Return",LEFT(DataPenjualan[[#This Row],[Kode Status Pengiriman]],3)="CNL","Dibatalkan")</f>
        <v>Terkirim</v>
      </c>
      <c r="P620" s="3">
        <f>DataPenjualan[[#This Row],[Jumlah Beli]]*DataPenjualan[[#This Row],[Harga Satuan]]</f>
        <v>5000000</v>
      </c>
      <c r="Q620" s="2">
        <f>(DataPenjualan[[#This Row],[Diskon Persen]]/100)*DataPenjualan[[#This Row],[Harga Satuan]]</f>
        <v>0</v>
      </c>
      <c r="R620" s="2">
        <f>DataPenjualan[[#This Row],[Pendapatan Kotor]]-DataPenjualan[[#This Row],[Nilai Diskon]]</f>
        <v>5000000</v>
      </c>
    </row>
    <row r="621" spans="1:18" x14ac:dyDescent="0.35">
      <c r="A621" t="s">
        <v>671</v>
      </c>
      <c r="B621" s="1">
        <v>45526.840277777781</v>
      </c>
      <c r="C621" t="str">
        <f>TEXT(DataPenjualan[[#This Row],[Tanggal Transaksi]],"mmmm")</f>
        <v>August</v>
      </c>
      <c r="D621" s="1" t="str">
        <f>TEXT(DataPenjualan[[#This Row],[Tanggal Transaksi]],"m")</f>
        <v>8</v>
      </c>
      <c r="E621" t="s">
        <v>71</v>
      </c>
      <c r="F621" t="s">
        <v>18</v>
      </c>
      <c r="G621" t="s">
        <v>28</v>
      </c>
      <c r="H621" t="s">
        <v>4</v>
      </c>
      <c r="I621" t="s">
        <v>5</v>
      </c>
      <c r="J621">
        <v>1</v>
      </c>
      <c r="K621" s="2">
        <v>42000000</v>
      </c>
      <c r="L621" t="str" cm="1">
        <f t="array" ref="L621">_xlfn.IFS(DataPenjualan[[#This Row],[Harga Satuan]]&lt;5000000,"Terjangkau",AND(DataPenjualan[[#This Row],[Harga Satuan]]&gt;=5000000,DataPenjualan[[#This Row],[Harga Satuan]]&lt;=15000000),"Menengah",DataPenjualan[[#This Row],[Harga Satuan]]&gt;15000000,"Premium")</f>
        <v>Premium</v>
      </c>
      <c r="M621">
        <v>10</v>
      </c>
      <c r="N621" t="s">
        <v>21</v>
      </c>
      <c r="O621" t="str" cm="1">
        <f t="array" ref="O621">_xlfn.IFS(LEFT(DataPenjualan[[#This Row],[Kode Status Pengiriman]],3)="DLV","Terkirim",LEFT(DataPenjualan[[#This Row],[Kode Status Pengiriman]],3)="SHP","Dikirim",LEFT(DataPenjualan[[#This Row],[Kode Status Pengiriman]],3)="RTN","Return",LEFT(DataPenjualan[[#This Row],[Kode Status Pengiriman]],3)="CNL","Dibatalkan")</f>
        <v>Dikirim</v>
      </c>
      <c r="P621" s="3">
        <f>DataPenjualan[[#This Row],[Jumlah Beli]]*DataPenjualan[[#This Row],[Harga Satuan]]</f>
        <v>42000000</v>
      </c>
      <c r="Q621" s="2">
        <f>(DataPenjualan[[#This Row],[Diskon Persen]]/100)*DataPenjualan[[#This Row],[Harga Satuan]]</f>
        <v>4200000</v>
      </c>
      <c r="R621" s="2">
        <f>DataPenjualan[[#This Row],[Pendapatan Kotor]]-DataPenjualan[[#This Row],[Nilai Diskon]]</f>
        <v>37800000</v>
      </c>
    </row>
    <row r="622" spans="1:18" x14ac:dyDescent="0.35">
      <c r="A622" t="s">
        <v>672</v>
      </c>
      <c r="B622" s="1">
        <v>45319.416666666664</v>
      </c>
      <c r="C622" t="str">
        <f>TEXT(DataPenjualan[[#This Row],[Tanggal Transaksi]],"mmmm")</f>
        <v>January</v>
      </c>
      <c r="D622" s="1" t="str">
        <f>TEXT(DataPenjualan[[#This Row],[Tanggal Transaksi]],"m")</f>
        <v>1</v>
      </c>
      <c r="E622" t="s">
        <v>2</v>
      </c>
      <c r="F622" t="s">
        <v>3</v>
      </c>
      <c r="G622" t="s">
        <v>752</v>
      </c>
      <c r="H622" t="s">
        <v>9</v>
      </c>
      <c r="I622" t="s">
        <v>5</v>
      </c>
      <c r="J622">
        <v>1</v>
      </c>
      <c r="K622" s="2">
        <v>21000000</v>
      </c>
      <c r="L622" t="str" cm="1">
        <f t="array" ref="L622">_xlfn.IFS(DataPenjualan[[#This Row],[Harga Satuan]]&lt;5000000,"Terjangkau",AND(DataPenjualan[[#This Row],[Harga Satuan]]&gt;=5000000,DataPenjualan[[#This Row],[Harga Satuan]]&lt;=15000000),"Menengah",DataPenjualan[[#This Row],[Harga Satuan]]&gt;15000000,"Premium")</f>
        <v>Premium</v>
      </c>
      <c r="M622">
        <v>20</v>
      </c>
      <c r="N622" t="s">
        <v>6</v>
      </c>
      <c r="O622" t="str" cm="1">
        <f t="array" ref="O622">_xlfn.IFS(LEFT(DataPenjualan[[#This Row],[Kode Status Pengiriman]],3)="DLV","Terkirim",LEFT(DataPenjualan[[#This Row],[Kode Status Pengiriman]],3)="SHP","Dikirim",LEFT(DataPenjualan[[#This Row],[Kode Status Pengiriman]],3)="RTN","Return",LEFT(DataPenjualan[[#This Row],[Kode Status Pengiriman]],3)="CNL","Dibatalkan")</f>
        <v>Terkirim</v>
      </c>
      <c r="P622" s="3">
        <f>DataPenjualan[[#This Row],[Jumlah Beli]]*DataPenjualan[[#This Row],[Harga Satuan]]</f>
        <v>21000000</v>
      </c>
      <c r="Q622" s="2">
        <f>(DataPenjualan[[#This Row],[Diskon Persen]]/100)*DataPenjualan[[#This Row],[Harga Satuan]]</f>
        <v>4200000</v>
      </c>
      <c r="R622" s="2">
        <f>DataPenjualan[[#This Row],[Pendapatan Kotor]]-DataPenjualan[[#This Row],[Nilai Diskon]]</f>
        <v>16800000</v>
      </c>
    </row>
    <row r="623" spans="1:18" x14ac:dyDescent="0.35">
      <c r="A623" t="s">
        <v>673</v>
      </c>
      <c r="B623" s="1">
        <v>45350.6875</v>
      </c>
      <c r="C623" t="str">
        <f>TEXT(DataPenjualan[[#This Row],[Tanggal Transaksi]],"mmmm")</f>
        <v>February</v>
      </c>
      <c r="D623" s="1" t="str">
        <f>TEXT(DataPenjualan[[#This Row],[Tanggal Transaksi]],"m")</f>
        <v>2</v>
      </c>
      <c r="E623" t="s">
        <v>8</v>
      </c>
      <c r="F623" t="s">
        <v>3</v>
      </c>
      <c r="G623" t="s">
        <v>28</v>
      </c>
      <c r="H623" t="s">
        <v>4</v>
      </c>
      <c r="I623" t="s">
        <v>10</v>
      </c>
      <c r="J623">
        <v>1</v>
      </c>
      <c r="K623" s="2">
        <v>18500000</v>
      </c>
      <c r="L623" t="str" cm="1">
        <f t="array" ref="L623">_xlfn.IFS(DataPenjualan[[#This Row],[Harga Satuan]]&lt;5000000,"Terjangkau",AND(DataPenjualan[[#This Row],[Harga Satuan]]&gt;=5000000,DataPenjualan[[#This Row],[Harga Satuan]]&lt;=15000000),"Menengah",DataPenjualan[[#This Row],[Harga Satuan]]&gt;15000000,"Premium")</f>
        <v>Premium</v>
      </c>
      <c r="M623">
        <v>20</v>
      </c>
      <c r="N623" t="s">
        <v>6</v>
      </c>
      <c r="O623" t="str" cm="1">
        <f t="array" ref="O623">_xlfn.IFS(LEFT(DataPenjualan[[#This Row],[Kode Status Pengiriman]],3)="DLV","Terkirim",LEFT(DataPenjualan[[#This Row],[Kode Status Pengiriman]],3)="SHP","Dikirim",LEFT(DataPenjualan[[#This Row],[Kode Status Pengiriman]],3)="RTN","Return",LEFT(DataPenjualan[[#This Row],[Kode Status Pengiriman]],3)="CNL","Dibatalkan")</f>
        <v>Terkirim</v>
      </c>
      <c r="P623" s="3">
        <f>DataPenjualan[[#This Row],[Jumlah Beli]]*DataPenjualan[[#This Row],[Harga Satuan]]</f>
        <v>18500000</v>
      </c>
      <c r="Q623" s="2">
        <f>(DataPenjualan[[#This Row],[Diskon Persen]]/100)*DataPenjualan[[#This Row],[Harga Satuan]]</f>
        <v>3700000</v>
      </c>
      <c r="R623" s="2">
        <f>DataPenjualan[[#This Row],[Pendapatan Kotor]]-DataPenjualan[[#This Row],[Nilai Diskon]]</f>
        <v>14800000</v>
      </c>
    </row>
    <row r="624" spans="1:18" x14ac:dyDescent="0.35">
      <c r="A624" t="s">
        <v>674</v>
      </c>
      <c r="B624" s="1">
        <v>45379.875</v>
      </c>
      <c r="C624" t="str">
        <f>TEXT(DataPenjualan[[#This Row],[Tanggal Transaksi]],"mmmm")</f>
        <v>March</v>
      </c>
      <c r="D624" s="1" t="str">
        <f>TEXT(DataPenjualan[[#This Row],[Tanggal Transaksi]],"m")</f>
        <v>3</v>
      </c>
      <c r="E624" t="s">
        <v>12</v>
      </c>
      <c r="F624" t="s">
        <v>13</v>
      </c>
      <c r="G624" t="s">
        <v>14</v>
      </c>
      <c r="H624" t="s">
        <v>4</v>
      </c>
      <c r="I624" t="s">
        <v>15</v>
      </c>
      <c r="J624">
        <v>1</v>
      </c>
      <c r="K624" s="2">
        <v>5500000</v>
      </c>
      <c r="L624" t="str" cm="1">
        <f t="array" ref="L624">_xlfn.IFS(DataPenjualan[[#This Row],[Harga Satuan]]&lt;5000000,"Terjangkau",AND(DataPenjualan[[#This Row],[Harga Satuan]]&gt;=5000000,DataPenjualan[[#This Row],[Harga Satuan]]&lt;=15000000),"Menengah",DataPenjualan[[#This Row],[Harga Satuan]]&gt;15000000,"Premium")</f>
        <v>Menengah</v>
      </c>
      <c r="M624">
        <v>0</v>
      </c>
      <c r="N624" t="s">
        <v>6</v>
      </c>
      <c r="O624" t="str" cm="1">
        <f t="array" ref="O624">_xlfn.IFS(LEFT(DataPenjualan[[#This Row],[Kode Status Pengiriman]],3)="DLV","Terkirim",LEFT(DataPenjualan[[#This Row],[Kode Status Pengiriman]],3)="SHP","Dikirim",LEFT(DataPenjualan[[#This Row],[Kode Status Pengiriman]],3)="RTN","Return",LEFT(DataPenjualan[[#This Row],[Kode Status Pengiriman]],3)="CNL","Dibatalkan")</f>
        <v>Terkirim</v>
      </c>
      <c r="P624" s="3">
        <f>DataPenjualan[[#This Row],[Jumlah Beli]]*DataPenjualan[[#This Row],[Harga Satuan]]</f>
        <v>5500000</v>
      </c>
      <c r="Q624" s="2">
        <f>(DataPenjualan[[#This Row],[Diskon Persen]]/100)*DataPenjualan[[#This Row],[Harga Satuan]]</f>
        <v>0</v>
      </c>
      <c r="R624" s="2">
        <f>DataPenjualan[[#This Row],[Pendapatan Kotor]]-DataPenjualan[[#This Row],[Nilai Diskon]]</f>
        <v>5500000</v>
      </c>
    </row>
    <row r="625" spans="1:18" x14ac:dyDescent="0.35">
      <c r="A625" t="s">
        <v>675</v>
      </c>
      <c r="B625" s="1">
        <v>45410.4375</v>
      </c>
      <c r="C625" t="str">
        <f>TEXT(DataPenjualan[[#This Row],[Tanggal Transaksi]],"mmmm")</f>
        <v>April</v>
      </c>
      <c r="D625" s="1" t="str">
        <f>TEXT(DataPenjualan[[#This Row],[Tanggal Transaksi]],"m")</f>
        <v>4</v>
      </c>
      <c r="E625" t="s">
        <v>17</v>
      </c>
      <c r="F625" t="s">
        <v>18</v>
      </c>
      <c r="G625" t="s">
        <v>19</v>
      </c>
      <c r="H625" t="s">
        <v>20</v>
      </c>
      <c r="I625" t="s">
        <v>5</v>
      </c>
      <c r="J625">
        <v>1</v>
      </c>
      <c r="K625" s="2">
        <v>32000000</v>
      </c>
      <c r="L625" t="str" cm="1">
        <f t="array" ref="L625">_xlfn.IFS(DataPenjualan[[#This Row],[Harga Satuan]]&lt;5000000,"Terjangkau",AND(DataPenjualan[[#This Row],[Harga Satuan]]&gt;=5000000,DataPenjualan[[#This Row],[Harga Satuan]]&lt;=15000000),"Menengah",DataPenjualan[[#This Row],[Harga Satuan]]&gt;15000000,"Premium")</f>
        <v>Premium</v>
      </c>
      <c r="M625">
        <v>25</v>
      </c>
      <c r="N625" t="s">
        <v>21</v>
      </c>
      <c r="O625" t="str" cm="1">
        <f t="array" ref="O625">_xlfn.IFS(LEFT(DataPenjualan[[#This Row],[Kode Status Pengiriman]],3)="DLV","Terkirim",LEFT(DataPenjualan[[#This Row],[Kode Status Pengiriman]],3)="SHP","Dikirim",LEFT(DataPenjualan[[#This Row],[Kode Status Pengiriman]],3)="RTN","Return",LEFT(DataPenjualan[[#This Row],[Kode Status Pengiriman]],3)="CNL","Dibatalkan")</f>
        <v>Dikirim</v>
      </c>
      <c r="P625" s="3">
        <f>DataPenjualan[[#This Row],[Jumlah Beli]]*DataPenjualan[[#This Row],[Harga Satuan]]</f>
        <v>32000000</v>
      </c>
      <c r="Q625" s="2">
        <f>(DataPenjualan[[#This Row],[Diskon Persen]]/100)*DataPenjualan[[#This Row],[Harga Satuan]]</f>
        <v>8000000</v>
      </c>
      <c r="R625" s="2">
        <f>DataPenjualan[[#This Row],[Pendapatan Kotor]]-DataPenjualan[[#This Row],[Nilai Diskon]]</f>
        <v>24000000</v>
      </c>
    </row>
    <row r="626" spans="1:18" x14ac:dyDescent="0.35">
      <c r="A626" t="s">
        <v>676</v>
      </c>
      <c r="B626" s="1">
        <v>45440.552083333336</v>
      </c>
      <c r="C626" t="str">
        <f>TEXT(DataPenjualan[[#This Row],[Tanggal Transaksi]],"mmmm")</f>
        <v>May</v>
      </c>
      <c r="D626" s="1" t="str">
        <f>TEXT(DataPenjualan[[#This Row],[Tanggal Transaksi]],"m")</f>
        <v>5</v>
      </c>
      <c r="E626" t="s">
        <v>23</v>
      </c>
      <c r="F626" t="s">
        <v>24</v>
      </c>
      <c r="G626" t="s">
        <v>753</v>
      </c>
      <c r="H626" t="s">
        <v>25</v>
      </c>
      <c r="I626" t="s">
        <v>10</v>
      </c>
      <c r="J626">
        <v>1</v>
      </c>
      <c r="K626" s="2">
        <v>7500000</v>
      </c>
      <c r="L626" t="str" cm="1">
        <f t="array" ref="L626">_xlfn.IFS(DataPenjualan[[#This Row],[Harga Satuan]]&lt;5000000,"Terjangkau",AND(DataPenjualan[[#This Row],[Harga Satuan]]&gt;=5000000,DataPenjualan[[#This Row],[Harga Satuan]]&lt;=15000000),"Menengah",DataPenjualan[[#This Row],[Harga Satuan]]&gt;15000000,"Premium")</f>
        <v>Menengah</v>
      </c>
      <c r="M626">
        <v>15</v>
      </c>
      <c r="N626" t="s">
        <v>6</v>
      </c>
      <c r="O626" t="str" cm="1">
        <f t="array" ref="O626">_xlfn.IFS(LEFT(DataPenjualan[[#This Row],[Kode Status Pengiriman]],3)="DLV","Terkirim",LEFT(DataPenjualan[[#This Row],[Kode Status Pengiriman]],3)="SHP","Dikirim",LEFT(DataPenjualan[[#This Row],[Kode Status Pengiriman]],3)="RTN","Return",LEFT(DataPenjualan[[#This Row],[Kode Status Pengiriman]],3)="CNL","Dibatalkan")</f>
        <v>Terkirim</v>
      </c>
      <c r="P626" s="3">
        <f>DataPenjualan[[#This Row],[Jumlah Beli]]*DataPenjualan[[#This Row],[Harga Satuan]]</f>
        <v>7500000</v>
      </c>
      <c r="Q626" s="2">
        <f>(DataPenjualan[[#This Row],[Diskon Persen]]/100)*DataPenjualan[[#This Row],[Harga Satuan]]</f>
        <v>1125000</v>
      </c>
      <c r="R626" s="2">
        <f>DataPenjualan[[#This Row],[Pendapatan Kotor]]-DataPenjualan[[#This Row],[Nilai Diskon]]</f>
        <v>6375000</v>
      </c>
    </row>
    <row r="627" spans="1:18" x14ac:dyDescent="0.35">
      <c r="A627" t="s">
        <v>677</v>
      </c>
      <c r="B627" s="1">
        <v>45471.75</v>
      </c>
      <c r="C627" t="str">
        <f>TEXT(DataPenjualan[[#This Row],[Tanggal Transaksi]],"mmmm")</f>
        <v>June</v>
      </c>
      <c r="D627" s="1" t="str">
        <f>TEXT(DataPenjualan[[#This Row],[Tanggal Transaksi]],"m")</f>
        <v>6</v>
      </c>
      <c r="E627" t="s">
        <v>27</v>
      </c>
      <c r="F627" t="s">
        <v>18</v>
      </c>
      <c r="G627" t="s">
        <v>31</v>
      </c>
      <c r="H627" t="s">
        <v>9</v>
      </c>
      <c r="I627" t="s">
        <v>5</v>
      </c>
      <c r="J627">
        <v>1</v>
      </c>
      <c r="K627" s="2">
        <v>23000000</v>
      </c>
      <c r="L627" t="str" cm="1">
        <f t="array" ref="L627">_xlfn.IFS(DataPenjualan[[#This Row],[Harga Satuan]]&lt;5000000,"Terjangkau",AND(DataPenjualan[[#This Row],[Harga Satuan]]&gt;=5000000,DataPenjualan[[#This Row],[Harga Satuan]]&lt;=15000000),"Menengah",DataPenjualan[[#This Row],[Harga Satuan]]&gt;15000000,"Premium")</f>
        <v>Premium</v>
      </c>
      <c r="M627">
        <v>20</v>
      </c>
      <c r="N627" t="s">
        <v>6</v>
      </c>
      <c r="O627" t="str" cm="1">
        <f t="array" ref="O627">_xlfn.IFS(LEFT(DataPenjualan[[#This Row],[Kode Status Pengiriman]],3)="DLV","Terkirim",LEFT(DataPenjualan[[#This Row],[Kode Status Pengiriman]],3)="SHP","Dikirim",LEFT(DataPenjualan[[#This Row],[Kode Status Pengiriman]],3)="RTN","Return",LEFT(DataPenjualan[[#This Row],[Kode Status Pengiriman]],3)="CNL","Dibatalkan")</f>
        <v>Terkirim</v>
      </c>
      <c r="P627" s="3">
        <f>DataPenjualan[[#This Row],[Jumlah Beli]]*DataPenjualan[[#This Row],[Harga Satuan]]</f>
        <v>23000000</v>
      </c>
      <c r="Q627" s="2">
        <f>(DataPenjualan[[#This Row],[Diskon Persen]]/100)*DataPenjualan[[#This Row],[Harga Satuan]]</f>
        <v>4600000</v>
      </c>
      <c r="R627" s="2">
        <f>DataPenjualan[[#This Row],[Pendapatan Kotor]]-DataPenjualan[[#This Row],[Nilai Diskon]]</f>
        <v>18400000</v>
      </c>
    </row>
    <row r="628" spans="1:18" x14ac:dyDescent="0.35">
      <c r="A628" t="s">
        <v>678</v>
      </c>
      <c r="B628" s="1">
        <v>45501.9375</v>
      </c>
      <c r="C628" t="str">
        <f>TEXT(DataPenjualan[[#This Row],[Tanggal Transaksi]],"mmmm")</f>
        <v>July</v>
      </c>
      <c r="D628" s="1" t="str">
        <f>TEXT(DataPenjualan[[#This Row],[Tanggal Transaksi]],"m")</f>
        <v>7</v>
      </c>
      <c r="E628" t="s">
        <v>30</v>
      </c>
      <c r="F628" t="s">
        <v>13</v>
      </c>
      <c r="G628" t="s">
        <v>35</v>
      </c>
      <c r="H628" t="s">
        <v>20</v>
      </c>
      <c r="I628" t="s">
        <v>15</v>
      </c>
      <c r="J628">
        <v>1</v>
      </c>
      <c r="K628" s="2">
        <v>2500000</v>
      </c>
      <c r="L628" t="str" cm="1">
        <f t="array" ref="L628">_xlfn.IFS(DataPenjualan[[#This Row],[Harga Satuan]]&lt;5000000,"Terjangkau",AND(DataPenjualan[[#This Row],[Harga Satuan]]&gt;=5000000,DataPenjualan[[#This Row],[Harga Satuan]]&lt;=15000000),"Menengah",DataPenjualan[[#This Row],[Harga Satuan]]&gt;15000000,"Premium")</f>
        <v>Terjangkau</v>
      </c>
      <c r="M628">
        <v>0</v>
      </c>
      <c r="N628" t="s">
        <v>6</v>
      </c>
      <c r="O628" t="str" cm="1">
        <f t="array" ref="O628">_xlfn.IFS(LEFT(DataPenjualan[[#This Row],[Kode Status Pengiriman]],3)="DLV","Terkirim",LEFT(DataPenjualan[[#This Row],[Kode Status Pengiriman]],3)="SHP","Dikirim",LEFT(DataPenjualan[[#This Row],[Kode Status Pengiriman]],3)="RTN","Return",LEFT(DataPenjualan[[#This Row],[Kode Status Pengiriman]],3)="CNL","Dibatalkan")</f>
        <v>Terkirim</v>
      </c>
      <c r="P628" s="3">
        <f>DataPenjualan[[#This Row],[Jumlah Beli]]*DataPenjualan[[#This Row],[Harga Satuan]]</f>
        <v>2500000</v>
      </c>
      <c r="Q628" s="2">
        <f>(DataPenjualan[[#This Row],[Diskon Persen]]/100)*DataPenjualan[[#This Row],[Harga Satuan]]</f>
        <v>0</v>
      </c>
      <c r="R628" s="2">
        <f>DataPenjualan[[#This Row],[Pendapatan Kotor]]-DataPenjualan[[#This Row],[Nilai Diskon]]</f>
        <v>2500000</v>
      </c>
    </row>
    <row r="629" spans="1:18" x14ac:dyDescent="0.35">
      <c r="A629" t="s">
        <v>679</v>
      </c>
      <c r="B629" s="1">
        <v>45532.625</v>
      </c>
      <c r="C629" t="str">
        <f>TEXT(DataPenjualan[[#This Row],[Tanggal Transaksi]],"mmmm")</f>
        <v>August</v>
      </c>
      <c r="D629" s="1" t="str">
        <f>TEXT(DataPenjualan[[#This Row],[Tanggal Transaksi]],"m")</f>
        <v>8</v>
      </c>
      <c r="E629" t="s">
        <v>33</v>
      </c>
      <c r="F629" t="s">
        <v>34</v>
      </c>
      <c r="G629" t="s">
        <v>38</v>
      </c>
      <c r="H629" t="s">
        <v>4</v>
      </c>
      <c r="I629" t="s">
        <v>10</v>
      </c>
      <c r="J629">
        <v>1</v>
      </c>
      <c r="K629" s="2">
        <v>28000000</v>
      </c>
      <c r="L629" t="str" cm="1">
        <f t="array" ref="L629">_xlfn.IFS(DataPenjualan[[#This Row],[Harga Satuan]]&lt;5000000,"Terjangkau",AND(DataPenjualan[[#This Row],[Harga Satuan]]&gt;=5000000,DataPenjualan[[#This Row],[Harga Satuan]]&lt;=15000000),"Menengah",DataPenjualan[[#This Row],[Harga Satuan]]&gt;15000000,"Premium")</f>
        <v>Premium</v>
      </c>
      <c r="M629">
        <v>25</v>
      </c>
      <c r="N629" t="s">
        <v>21</v>
      </c>
      <c r="O629" t="str" cm="1">
        <f t="array" ref="O629">_xlfn.IFS(LEFT(DataPenjualan[[#This Row],[Kode Status Pengiriman]],3)="DLV","Terkirim",LEFT(DataPenjualan[[#This Row],[Kode Status Pengiriman]],3)="SHP","Dikirim",LEFT(DataPenjualan[[#This Row],[Kode Status Pengiriman]],3)="RTN","Return",LEFT(DataPenjualan[[#This Row],[Kode Status Pengiriman]],3)="CNL","Dibatalkan")</f>
        <v>Dikirim</v>
      </c>
      <c r="P629" s="3">
        <f>DataPenjualan[[#This Row],[Jumlah Beli]]*DataPenjualan[[#This Row],[Harga Satuan]]</f>
        <v>28000000</v>
      </c>
      <c r="Q629" s="2">
        <f>(DataPenjualan[[#This Row],[Diskon Persen]]/100)*DataPenjualan[[#This Row],[Harga Satuan]]</f>
        <v>7000000</v>
      </c>
      <c r="R629" s="2">
        <f>DataPenjualan[[#This Row],[Pendapatan Kotor]]-DataPenjualan[[#This Row],[Nilai Diskon]]</f>
        <v>21000000</v>
      </c>
    </row>
    <row r="630" spans="1:18" x14ac:dyDescent="0.35">
      <c r="A630" t="s">
        <v>680</v>
      </c>
      <c r="B630" s="1">
        <v>45563.5</v>
      </c>
      <c r="C630" t="str">
        <f>TEXT(DataPenjualan[[#This Row],[Tanggal Transaksi]],"mmmm")</f>
        <v>September</v>
      </c>
      <c r="D630" s="1" t="str">
        <f>TEXT(DataPenjualan[[#This Row],[Tanggal Transaksi]],"m")</f>
        <v>9</v>
      </c>
      <c r="E630" t="s">
        <v>37</v>
      </c>
      <c r="F630" t="s">
        <v>24</v>
      </c>
      <c r="G630" t="s">
        <v>42</v>
      </c>
      <c r="H630" t="s">
        <v>43</v>
      </c>
      <c r="I630" t="s">
        <v>5</v>
      </c>
      <c r="J630">
        <v>1</v>
      </c>
      <c r="K630" s="2">
        <v>1800000</v>
      </c>
      <c r="L630" t="str" cm="1">
        <f t="array" ref="L630">_xlfn.IFS(DataPenjualan[[#This Row],[Harga Satuan]]&lt;5000000,"Terjangkau",AND(DataPenjualan[[#This Row],[Harga Satuan]]&gt;=5000000,DataPenjualan[[#This Row],[Harga Satuan]]&lt;=15000000),"Menengah",DataPenjualan[[#This Row],[Harga Satuan]]&gt;15000000,"Premium")</f>
        <v>Terjangkau</v>
      </c>
      <c r="M630">
        <v>15</v>
      </c>
      <c r="N630" t="s">
        <v>6</v>
      </c>
      <c r="O630" t="str" cm="1">
        <f t="array" ref="O630">_xlfn.IFS(LEFT(DataPenjualan[[#This Row],[Kode Status Pengiriman]],3)="DLV","Terkirim",LEFT(DataPenjualan[[#This Row],[Kode Status Pengiriman]],3)="SHP","Dikirim",LEFT(DataPenjualan[[#This Row],[Kode Status Pengiriman]],3)="RTN","Return",LEFT(DataPenjualan[[#This Row],[Kode Status Pengiriman]],3)="CNL","Dibatalkan")</f>
        <v>Terkirim</v>
      </c>
      <c r="P630" s="3">
        <f>DataPenjualan[[#This Row],[Jumlah Beli]]*DataPenjualan[[#This Row],[Harga Satuan]]</f>
        <v>1800000</v>
      </c>
      <c r="Q630" s="2">
        <f>(DataPenjualan[[#This Row],[Diskon Persen]]/100)*DataPenjualan[[#This Row],[Harga Satuan]]</f>
        <v>270000</v>
      </c>
      <c r="R630" s="2">
        <f>DataPenjualan[[#This Row],[Pendapatan Kotor]]-DataPenjualan[[#This Row],[Nilai Diskon]]</f>
        <v>1530000</v>
      </c>
    </row>
    <row r="631" spans="1:18" x14ac:dyDescent="0.35">
      <c r="A631" t="s">
        <v>681</v>
      </c>
      <c r="B631" s="1">
        <v>45593.8125</v>
      </c>
      <c r="C631" t="str">
        <f>TEXT(DataPenjualan[[#This Row],[Tanggal Transaksi]],"mmmm")</f>
        <v>October</v>
      </c>
      <c r="D631" s="1" t="str">
        <f>TEXT(DataPenjualan[[#This Row],[Tanggal Transaksi]],"m")</f>
        <v>10</v>
      </c>
      <c r="E631" t="s">
        <v>41</v>
      </c>
      <c r="F631" t="s">
        <v>3</v>
      </c>
      <c r="G631" t="s">
        <v>46</v>
      </c>
      <c r="H631" t="s">
        <v>4</v>
      </c>
      <c r="I631" t="s">
        <v>10</v>
      </c>
      <c r="J631">
        <v>1</v>
      </c>
      <c r="K631" s="2">
        <v>15000000</v>
      </c>
      <c r="L631" t="str" cm="1">
        <f t="array" ref="L631">_xlfn.IFS(DataPenjualan[[#This Row],[Harga Satuan]]&lt;5000000,"Terjangkau",AND(DataPenjualan[[#This Row],[Harga Satuan]]&gt;=5000000,DataPenjualan[[#This Row],[Harga Satuan]]&lt;=15000000),"Menengah",DataPenjualan[[#This Row],[Harga Satuan]]&gt;15000000,"Premium")</f>
        <v>Menengah</v>
      </c>
      <c r="M631">
        <v>20</v>
      </c>
      <c r="N631" t="s">
        <v>39</v>
      </c>
      <c r="O631" t="str" cm="1">
        <f t="array" ref="O631">_xlfn.IFS(LEFT(DataPenjualan[[#This Row],[Kode Status Pengiriman]],3)="DLV","Terkirim",LEFT(DataPenjualan[[#This Row],[Kode Status Pengiriman]],3)="SHP","Dikirim",LEFT(DataPenjualan[[#This Row],[Kode Status Pengiriman]],3)="RTN","Return",LEFT(DataPenjualan[[#This Row],[Kode Status Pengiriman]],3)="CNL","Dibatalkan")</f>
        <v>Return</v>
      </c>
      <c r="P631" s="3">
        <f>DataPenjualan[[#This Row],[Jumlah Beli]]*DataPenjualan[[#This Row],[Harga Satuan]]</f>
        <v>15000000</v>
      </c>
      <c r="Q631" s="2">
        <f>(DataPenjualan[[#This Row],[Diskon Persen]]/100)*DataPenjualan[[#This Row],[Harga Satuan]]</f>
        <v>3000000</v>
      </c>
      <c r="R631" s="2">
        <f>DataPenjualan[[#This Row],[Pendapatan Kotor]]-DataPenjualan[[#This Row],[Nilai Diskon]]</f>
        <v>12000000</v>
      </c>
    </row>
    <row r="632" spans="1:18" x14ac:dyDescent="0.35">
      <c r="A632" t="s">
        <v>682</v>
      </c>
      <c r="B632" s="1">
        <v>45624.583333333336</v>
      </c>
      <c r="C632" t="str">
        <f>TEXT(DataPenjualan[[#This Row],[Tanggal Transaksi]],"mmmm")</f>
        <v>November</v>
      </c>
      <c r="D632" s="1" t="str">
        <f>TEXT(DataPenjualan[[#This Row],[Tanggal Transaksi]],"m")</f>
        <v>11</v>
      </c>
      <c r="E632" t="s">
        <v>45</v>
      </c>
      <c r="F632" t="s">
        <v>13</v>
      </c>
      <c r="G632" t="s">
        <v>56</v>
      </c>
      <c r="H632" t="s">
        <v>57</v>
      </c>
      <c r="I632" t="s">
        <v>15</v>
      </c>
      <c r="J632">
        <v>1</v>
      </c>
      <c r="K632" s="2">
        <v>4000000</v>
      </c>
      <c r="L632" t="str" cm="1">
        <f t="array" ref="L632">_xlfn.IFS(DataPenjualan[[#This Row],[Harga Satuan]]&lt;5000000,"Terjangkau",AND(DataPenjualan[[#This Row],[Harga Satuan]]&gt;=5000000,DataPenjualan[[#This Row],[Harga Satuan]]&lt;=15000000),"Menengah",DataPenjualan[[#This Row],[Harga Satuan]]&gt;15000000,"Premium")</f>
        <v>Terjangkau</v>
      </c>
      <c r="M632">
        <v>0</v>
      </c>
      <c r="N632" t="s">
        <v>6</v>
      </c>
      <c r="O632" t="str" cm="1">
        <f t="array" ref="O632">_xlfn.IFS(LEFT(DataPenjualan[[#This Row],[Kode Status Pengiriman]],3)="DLV","Terkirim",LEFT(DataPenjualan[[#This Row],[Kode Status Pengiriman]],3)="SHP","Dikirim",LEFT(DataPenjualan[[#This Row],[Kode Status Pengiriman]],3)="RTN","Return",LEFT(DataPenjualan[[#This Row],[Kode Status Pengiriman]],3)="CNL","Dibatalkan")</f>
        <v>Terkirim</v>
      </c>
      <c r="P632" s="3">
        <f>DataPenjualan[[#This Row],[Jumlah Beli]]*DataPenjualan[[#This Row],[Harga Satuan]]</f>
        <v>4000000</v>
      </c>
      <c r="Q632" s="2">
        <f>(DataPenjualan[[#This Row],[Diskon Persen]]/100)*DataPenjualan[[#This Row],[Harga Satuan]]</f>
        <v>0</v>
      </c>
      <c r="R632" s="2">
        <f>DataPenjualan[[#This Row],[Pendapatan Kotor]]-DataPenjualan[[#This Row],[Nilai Diskon]]</f>
        <v>4000000</v>
      </c>
    </row>
    <row r="633" spans="1:18" x14ac:dyDescent="0.35">
      <c r="A633" t="s">
        <v>683</v>
      </c>
      <c r="B633" s="1">
        <v>45654.708333333336</v>
      </c>
      <c r="C633" t="str">
        <f>TEXT(DataPenjualan[[#This Row],[Tanggal Transaksi]],"mmmm")</f>
        <v>December</v>
      </c>
      <c r="D633" s="1" t="str">
        <f>TEXT(DataPenjualan[[#This Row],[Tanggal Transaksi]],"m")</f>
        <v>12</v>
      </c>
      <c r="E633" t="s">
        <v>48</v>
      </c>
      <c r="F633" t="s">
        <v>18</v>
      </c>
      <c r="G633" t="s">
        <v>60</v>
      </c>
      <c r="H633" t="s">
        <v>20</v>
      </c>
      <c r="I633" t="s">
        <v>5</v>
      </c>
      <c r="J633">
        <v>1</v>
      </c>
      <c r="K633" s="2">
        <v>29500000</v>
      </c>
      <c r="L633" t="str" cm="1">
        <f t="array" ref="L633">_xlfn.IFS(DataPenjualan[[#This Row],[Harga Satuan]]&lt;5000000,"Terjangkau",AND(DataPenjualan[[#This Row],[Harga Satuan]]&gt;=5000000,DataPenjualan[[#This Row],[Harga Satuan]]&lt;=15000000),"Menengah",DataPenjualan[[#This Row],[Harga Satuan]]&gt;15000000,"Premium")</f>
        <v>Premium</v>
      </c>
      <c r="M633">
        <v>25</v>
      </c>
      <c r="N633" t="s">
        <v>6</v>
      </c>
      <c r="O633" t="str" cm="1">
        <f t="array" ref="O633">_xlfn.IFS(LEFT(DataPenjualan[[#This Row],[Kode Status Pengiriman]],3)="DLV","Terkirim",LEFT(DataPenjualan[[#This Row],[Kode Status Pengiriman]],3)="SHP","Dikirim",LEFT(DataPenjualan[[#This Row],[Kode Status Pengiriman]],3)="RTN","Return",LEFT(DataPenjualan[[#This Row],[Kode Status Pengiriman]],3)="CNL","Dibatalkan")</f>
        <v>Terkirim</v>
      </c>
      <c r="P633" s="3">
        <f>DataPenjualan[[#This Row],[Jumlah Beli]]*DataPenjualan[[#This Row],[Harga Satuan]]</f>
        <v>29500000</v>
      </c>
      <c r="Q633" s="2">
        <f>(DataPenjualan[[#This Row],[Diskon Persen]]/100)*DataPenjualan[[#This Row],[Harga Satuan]]</f>
        <v>7375000</v>
      </c>
      <c r="R633" s="2">
        <f>DataPenjualan[[#This Row],[Pendapatan Kotor]]-DataPenjualan[[#This Row],[Nilai Diskon]]</f>
        <v>22125000</v>
      </c>
    </row>
    <row r="634" spans="1:18" x14ac:dyDescent="0.35">
      <c r="A634" t="s">
        <v>684</v>
      </c>
      <c r="B634" s="1">
        <v>45309.805555555555</v>
      </c>
      <c r="C634" t="str">
        <f>TEXT(DataPenjualan[[#This Row],[Tanggal Transaksi]],"mmmm")</f>
        <v>January</v>
      </c>
      <c r="D634" s="1" t="str">
        <f>TEXT(DataPenjualan[[#This Row],[Tanggal Transaksi]],"m")</f>
        <v>1</v>
      </c>
      <c r="E634" t="s">
        <v>51</v>
      </c>
      <c r="F634" t="s">
        <v>24</v>
      </c>
      <c r="G634" t="s">
        <v>63</v>
      </c>
      <c r="H634" t="s">
        <v>4</v>
      </c>
      <c r="I634" t="s">
        <v>10</v>
      </c>
      <c r="J634">
        <v>1</v>
      </c>
      <c r="K634" s="2">
        <v>500000</v>
      </c>
      <c r="L634" t="str" cm="1">
        <f t="array" ref="L634">_xlfn.IFS(DataPenjualan[[#This Row],[Harga Satuan]]&lt;5000000,"Terjangkau",AND(DataPenjualan[[#This Row],[Harga Satuan]]&gt;=5000000,DataPenjualan[[#This Row],[Harga Satuan]]&lt;=15000000),"Menengah",DataPenjualan[[#This Row],[Harga Satuan]]&gt;15000000,"Premium")</f>
        <v>Terjangkau</v>
      </c>
      <c r="M634">
        <v>15</v>
      </c>
      <c r="N634" t="s">
        <v>6</v>
      </c>
      <c r="O634" t="str" cm="1">
        <f t="array" ref="O634">_xlfn.IFS(LEFT(DataPenjualan[[#This Row],[Kode Status Pengiriman]],3)="DLV","Terkirim",LEFT(DataPenjualan[[#This Row],[Kode Status Pengiriman]],3)="SHP","Dikirim",LEFT(DataPenjualan[[#This Row],[Kode Status Pengiriman]],3)="RTN","Return",LEFT(DataPenjualan[[#This Row],[Kode Status Pengiriman]],3)="CNL","Dibatalkan")</f>
        <v>Terkirim</v>
      </c>
      <c r="P634" s="3">
        <f>DataPenjualan[[#This Row],[Jumlah Beli]]*DataPenjualan[[#This Row],[Harga Satuan]]</f>
        <v>500000</v>
      </c>
      <c r="Q634" s="2">
        <f>(DataPenjualan[[#This Row],[Diskon Persen]]/100)*DataPenjualan[[#This Row],[Harga Satuan]]</f>
        <v>75000</v>
      </c>
      <c r="R634" s="2">
        <f>DataPenjualan[[#This Row],[Pendapatan Kotor]]-DataPenjualan[[#This Row],[Nilai Diskon]]</f>
        <v>425000</v>
      </c>
    </row>
    <row r="635" spans="1:18" x14ac:dyDescent="0.35">
      <c r="A635" t="s">
        <v>685</v>
      </c>
      <c r="B635" s="1">
        <v>45340.90625</v>
      </c>
      <c r="C635" t="str">
        <f>TEXT(DataPenjualan[[#This Row],[Tanggal Transaksi]],"mmmm")</f>
        <v>February</v>
      </c>
      <c r="D635" s="1" t="str">
        <f>TEXT(DataPenjualan[[#This Row],[Tanggal Transaksi]],"m")</f>
        <v>2</v>
      </c>
      <c r="E635" t="s">
        <v>53</v>
      </c>
      <c r="F635" t="s">
        <v>34</v>
      </c>
      <c r="G635" t="s">
        <v>66</v>
      </c>
      <c r="H635" t="s">
        <v>9</v>
      </c>
      <c r="I635" t="s">
        <v>5</v>
      </c>
      <c r="J635">
        <v>1</v>
      </c>
      <c r="K635" s="2">
        <v>9500000</v>
      </c>
      <c r="L635" t="str" cm="1">
        <f t="array" ref="L635">_xlfn.IFS(DataPenjualan[[#This Row],[Harga Satuan]]&lt;5000000,"Terjangkau",AND(DataPenjualan[[#This Row],[Harga Satuan]]&gt;=5000000,DataPenjualan[[#This Row],[Harga Satuan]]&lt;=15000000),"Menengah",DataPenjualan[[#This Row],[Harga Satuan]]&gt;15000000,"Premium")</f>
        <v>Menengah</v>
      </c>
      <c r="M635">
        <v>20</v>
      </c>
      <c r="N635" t="s">
        <v>6</v>
      </c>
      <c r="O635" t="str" cm="1">
        <f t="array" ref="O635">_xlfn.IFS(LEFT(DataPenjualan[[#This Row],[Kode Status Pengiriman]],3)="DLV","Terkirim",LEFT(DataPenjualan[[#This Row],[Kode Status Pengiriman]],3)="SHP","Dikirim",LEFT(DataPenjualan[[#This Row],[Kode Status Pengiriman]],3)="RTN","Return",LEFT(DataPenjualan[[#This Row],[Kode Status Pengiriman]],3)="CNL","Dibatalkan")</f>
        <v>Terkirim</v>
      </c>
      <c r="P635" s="3">
        <f>DataPenjualan[[#This Row],[Jumlah Beli]]*DataPenjualan[[#This Row],[Harga Satuan]]</f>
        <v>9500000</v>
      </c>
      <c r="Q635" s="2">
        <f>(DataPenjualan[[#This Row],[Diskon Persen]]/100)*DataPenjualan[[#This Row],[Harga Satuan]]</f>
        <v>1900000</v>
      </c>
      <c r="R635" s="2">
        <f>DataPenjualan[[#This Row],[Pendapatan Kotor]]-DataPenjualan[[#This Row],[Nilai Diskon]]</f>
        <v>7600000</v>
      </c>
    </row>
    <row r="636" spans="1:18" x14ac:dyDescent="0.35">
      <c r="A636" t="s">
        <v>686</v>
      </c>
      <c r="B636" s="1">
        <v>45369.645833333336</v>
      </c>
      <c r="C636" t="str">
        <f>TEXT(DataPenjualan[[#This Row],[Tanggal Transaksi]],"mmmm")</f>
        <v>March</v>
      </c>
      <c r="D636" s="1" t="str">
        <f>TEXT(DataPenjualan[[#This Row],[Tanggal Transaksi]],"m")</f>
        <v>3</v>
      </c>
      <c r="E636" t="s">
        <v>55</v>
      </c>
      <c r="F636" t="s">
        <v>3</v>
      </c>
      <c r="G636" t="s">
        <v>69</v>
      </c>
      <c r="H636" t="s">
        <v>4</v>
      </c>
      <c r="I636" t="s">
        <v>15</v>
      </c>
      <c r="J636">
        <v>1</v>
      </c>
      <c r="K636" s="2">
        <v>12000000</v>
      </c>
      <c r="L636" t="str" cm="1">
        <f t="array" ref="L636">_xlfn.IFS(DataPenjualan[[#This Row],[Harga Satuan]]&lt;5000000,"Terjangkau",AND(DataPenjualan[[#This Row],[Harga Satuan]]&gt;=5000000,DataPenjualan[[#This Row],[Harga Satuan]]&lt;=15000000),"Menengah",DataPenjualan[[#This Row],[Harga Satuan]]&gt;15000000,"Premium")</f>
        <v>Menengah</v>
      </c>
      <c r="M636">
        <v>0</v>
      </c>
      <c r="N636" t="s">
        <v>6</v>
      </c>
      <c r="O636" t="str" cm="1">
        <f t="array" ref="O636">_xlfn.IFS(LEFT(DataPenjualan[[#This Row],[Kode Status Pengiriman]],3)="DLV","Terkirim",LEFT(DataPenjualan[[#This Row],[Kode Status Pengiriman]],3)="SHP","Dikirim",LEFT(DataPenjualan[[#This Row],[Kode Status Pengiriman]],3)="RTN","Return",LEFT(DataPenjualan[[#This Row],[Kode Status Pengiriman]],3)="CNL","Dibatalkan")</f>
        <v>Terkirim</v>
      </c>
      <c r="P636" s="3">
        <f>DataPenjualan[[#This Row],[Jumlah Beli]]*DataPenjualan[[#This Row],[Harga Satuan]]</f>
        <v>12000000</v>
      </c>
      <c r="Q636" s="2">
        <f>(DataPenjualan[[#This Row],[Diskon Persen]]/100)*DataPenjualan[[#This Row],[Harga Satuan]]</f>
        <v>0</v>
      </c>
      <c r="R636" s="2">
        <f>DataPenjualan[[#This Row],[Pendapatan Kotor]]-DataPenjualan[[#This Row],[Nilai Diskon]]</f>
        <v>12000000</v>
      </c>
    </row>
    <row r="637" spans="1:18" x14ac:dyDescent="0.35">
      <c r="A637" t="s">
        <v>687</v>
      </c>
      <c r="B637" s="1">
        <v>45400.534722222219</v>
      </c>
      <c r="C637" t="str">
        <f>TEXT(DataPenjualan[[#This Row],[Tanggal Transaksi]],"mmmm")</f>
        <v>April</v>
      </c>
      <c r="D637" s="1" t="str">
        <f>TEXT(DataPenjualan[[#This Row],[Tanggal Transaksi]],"m")</f>
        <v>4</v>
      </c>
      <c r="E637" t="s">
        <v>59</v>
      </c>
      <c r="F637" t="s">
        <v>18</v>
      </c>
      <c r="G637" t="s">
        <v>752</v>
      </c>
      <c r="H637" t="s">
        <v>9</v>
      </c>
      <c r="I637" t="s">
        <v>10</v>
      </c>
      <c r="J637">
        <v>1</v>
      </c>
      <c r="K637" s="2">
        <v>35000000</v>
      </c>
      <c r="L637" t="str" cm="1">
        <f t="array" ref="L637">_xlfn.IFS(DataPenjualan[[#This Row],[Harga Satuan]]&lt;5000000,"Terjangkau",AND(DataPenjualan[[#This Row],[Harga Satuan]]&gt;=5000000,DataPenjualan[[#This Row],[Harga Satuan]]&lt;=15000000),"Menengah",DataPenjualan[[#This Row],[Harga Satuan]]&gt;15000000,"Premium")</f>
        <v>Premium</v>
      </c>
      <c r="M637">
        <v>25</v>
      </c>
      <c r="N637" t="s">
        <v>21</v>
      </c>
      <c r="O637" t="str" cm="1">
        <f t="array" ref="O637">_xlfn.IFS(LEFT(DataPenjualan[[#This Row],[Kode Status Pengiriman]],3)="DLV","Terkirim",LEFT(DataPenjualan[[#This Row],[Kode Status Pengiriman]],3)="SHP","Dikirim",LEFT(DataPenjualan[[#This Row],[Kode Status Pengiriman]],3)="RTN","Return",LEFT(DataPenjualan[[#This Row],[Kode Status Pengiriman]],3)="CNL","Dibatalkan")</f>
        <v>Dikirim</v>
      </c>
      <c r="P637" s="3">
        <f>DataPenjualan[[#This Row],[Jumlah Beli]]*DataPenjualan[[#This Row],[Harga Satuan]]</f>
        <v>35000000</v>
      </c>
      <c r="Q637" s="2">
        <f>(DataPenjualan[[#This Row],[Diskon Persen]]/100)*DataPenjualan[[#This Row],[Harga Satuan]]</f>
        <v>8750000</v>
      </c>
      <c r="R637" s="2">
        <f>DataPenjualan[[#This Row],[Pendapatan Kotor]]-DataPenjualan[[#This Row],[Nilai Diskon]]</f>
        <v>26250000</v>
      </c>
    </row>
    <row r="638" spans="1:18" x14ac:dyDescent="0.35">
      <c r="A638" t="s">
        <v>688</v>
      </c>
      <c r="B638" s="1">
        <v>45430.427083333336</v>
      </c>
      <c r="C638" t="str">
        <f>TEXT(DataPenjualan[[#This Row],[Tanggal Transaksi]],"mmmm")</f>
        <v>May</v>
      </c>
      <c r="D638" s="1" t="str">
        <f>TEXT(DataPenjualan[[#This Row],[Tanggal Transaksi]],"m")</f>
        <v>5</v>
      </c>
      <c r="E638" t="s">
        <v>62</v>
      </c>
      <c r="F638" t="s">
        <v>13</v>
      </c>
      <c r="G638" t="s">
        <v>28</v>
      </c>
      <c r="H638" t="s">
        <v>4</v>
      </c>
      <c r="I638" t="s">
        <v>5</v>
      </c>
      <c r="J638">
        <v>1</v>
      </c>
      <c r="K638" s="2">
        <v>6200000</v>
      </c>
      <c r="L638" t="str" cm="1">
        <f t="array" ref="L638">_xlfn.IFS(DataPenjualan[[#This Row],[Harga Satuan]]&lt;5000000,"Terjangkau",AND(DataPenjualan[[#This Row],[Harga Satuan]]&gt;=5000000,DataPenjualan[[#This Row],[Harga Satuan]]&lt;=15000000),"Menengah",DataPenjualan[[#This Row],[Harga Satuan]]&gt;15000000,"Premium")</f>
        <v>Menengah</v>
      </c>
      <c r="M638">
        <v>15</v>
      </c>
      <c r="N638" t="s">
        <v>6</v>
      </c>
      <c r="O638" t="str" cm="1">
        <f t="array" ref="O638">_xlfn.IFS(LEFT(DataPenjualan[[#This Row],[Kode Status Pengiriman]],3)="DLV","Terkirim",LEFT(DataPenjualan[[#This Row],[Kode Status Pengiriman]],3)="SHP","Dikirim",LEFT(DataPenjualan[[#This Row],[Kode Status Pengiriman]],3)="RTN","Return",LEFT(DataPenjualan[[#This Row],[Kode Status Pengiriman]],3)="CNL","Dibatalkan")</f>
        <v>Terkirim</v>
      </c>
      <c r="P638" s="3">
        <f>DataPenjualan[[#This Row],[Jumlah Beli]]*DataPenjualan[[#This Row],[Harga Satuan]]</f>
        <v>6200000</v>
      </c>
      <c r="Q638" s="2">
        <f>(DataPenjualan[[#This Row],[Diskon Persen]]/100)*DataPenjualan[[#This Row],[Harga Satuan]]</f>
        <v>930000</v>
      </c>
      <c r="R638" s="2">
        <f>DataPenjualan[[#This Row],[Pendapatan Kotor]]-DataPenjualan[[#This Row],[Nilai Diskon]]</f>
        <v>5270000</v>
      </c>
    </row>
    <row r="639" spans="1:18" x14ac:dyDescent="0.35">
      <c r="A639" t="s">
        <v>689</v>
      </c>
      <c r="B639" s="1">
        <v>45461.479166666664</v>
      </c>
      <c r="C639" t="str">
        <f>TEXT(DataPenjualan[[#This Row],[Tanggal Transaksi]],"mmmm")</f>
        <v>June</v>
      </c>
      <c r="D639" s="1" t="str">
        <f>TEXT(DataPenjualan[[#This Row],[Tanggal Transaksi]],"m")</f>
        <v>6</v>
      </c>
      <c r="E639" t="s">
        <v>65</v>
      </c>
      <c r="F639" t="s">
        <v>18</v>
      </c>
      <c r="G639" t="s">
        <v>14</v>
      </c>
      <c r="H639" t="s">
        <v>4</v>
      </c>
      <c r="I639" t="s">
        <v>10</v>
      </c>
      <c r="J639">
        <v>1</v>
      </c>
      <c r="K639" s="2">
        <v>26000000</v>
      </c>
      <c r="L639" t="str" cm="1">
        <f t="array" ref="L639">_xlfn.IFS(DataPenjualan[[#This Row],[Harga Satuan]]&lt;5000000,"Terjangkau",AND(DataPenjualan[[#This Row],[Harga Satuan]]&gt;=5000000,DataPenjualan[[#This Row],[Harga Satuan]]&lt;=15000000),"Menengah",DataPenjualan[[#This Row],[Harga Satuan]]&gt;15000000,"Premium")</f>
        <v>Premium</v>
      </c>
      <c r="M639">
        <v>20</v>
      </c>
      <c r="N639" t="s">
        <v>6</v>
      </c>
      <c r="O639" t="str" cm="1">
        <f t="array" ref="O639">_xlfn.IFS(LEFT(DataPenjualan[[#This Row],[Kode Status Pengiriman]],3)="DLV","Terkirim",LEFT(DataPenjualan[[#This Row],[Kode Status Pengiriman]],3)="SHP","Dikirim",LEFT(DataPenjualan[[#This Row],[Kode Status Pengiriman]],3)="RTN","Return",LEFT(DataPenjualan[[#This Row],[Kode Status Pengiriman]],3)="CNL","Dibatalkan")</f>
        <v>Terkirim</v>
      </c>
      <c r="P639" s="3">
        <f>DataPenjualan[[#This Row],[Jumlah Beli]]*DataPenjualan[[#This Row],[Harga Satuan]]</f>
        <v>26000000</v>
      </c>
      <c r="Q639" s="2">
        <f>(DataPenjualan[[#This Row],[Diskon Persen]]/100)*DataPenjualan[[#This Row],[Harga Satuan]]</f>
        <v>5200000</v>
      </c>
      <c r="R639" s="2">
        <f>DataPenjualan[[#This Row],[Pendapatan Kotor]]-DataPenjualan[[#This Row],[Nilai Diskon]]</f>
        <v>20800000</v>
      </c>
    </row>
    <row r="640" spans="1:18" x14ac:dyDescent="0.35">
      <c r="A640" t="s">
        <v>690</v>
      </c>
      <c r="B640" s="1">
        <v>45491.75</v>
      </c>
      <c r="C640" t="str">
        <f>TEXT(DataPenjualan[[#This Row],[Tanggal Transaksi]],"mmmm")</f>
        <v>July</v>
      </c>
      <c r="D640" s="1" t="str">
        <f>TEXT(DataPenjualan[[#This Row],[Tanggal Transaksi]],"m")</f>
        <v>7</v>
      </c>
      <c r="E640" t="s">
        <v>68</v>
      </c>
      <c r="F640" t="s">
        <v>24</v>
      </c>
      <c r="G640" t="s">
        <v>19</v>
      </c>
      <c r="H640" t="s">
        <v>20</v>
      </c>
      <c r="I640" t="s">
        <v>15</v>
      </c>
      <c r="J640">
        <v>1</v>
      </c>
      <c r="K640" s="2">
        <v>5000000</v>
      </c>
      <c r="L640" t="str" cm="1">
        <f t="array" ref="L640">_xlfn.IFS(DataPenjualan[[#This Row],[Harga Satuan]]&lt;5000000,"Terjangkau",AND(DataPenjualan[[#This Row],[Harga Satuan]]&gt;=5000000,DataPenjualan[[#This Row],[Harga Satuan]]&lt;=15000000),"Menengah",DataPenjualan[[#This Row],[Harga Satuan]]&gt;15000000,"Premium")</f>
        <v>Menengah</v>
      </c>
      <c r="M640">
        <v>0</v>
      </c>
      <c r="N640" t="s">
        <v>6</v>
      </c>
      <c r="O640" t="str" cm="1">
        <f t="array" ref="O640">_xlfn.IFS(LEFT(DataPenjualan[[#This Row],[Kode Status Pengiriman]],3)="DLV","Terkirim",LEFT(DataPenjualan[[#This Row],[Kode Status Pengiriman]],3)="SHP","Dikirim",LEFT(DataPenjualan[[#This Row],[Kode Status Pengiriman]],3)="RTN","Return",LEFT(DataPenjualan[[#This Row],[Kode Status Pengiriman]],3)="CNL","Dibatalkan")</f>
        <v>Terkirim</v>
      </c>
      <c r="P640" s="3">
        <f>DataPenjualan[[#This Row],[Jumlah Beli]]*DataPenjualan[[#This Row],[Harga Satuan]]</f>
        <v>5000000</v>
      </c>
      <c r="Q640" s="2">
        <f>(DataPenjualan[[#This Row],[Diskon Persen]]/100)*DataPenjualan[[#This Row],[Harga Satuan]]</f>
        <v>0</v>
      </c>
      <c r="R640" s="2">
        <f>DataPenjualan[[#This Row],[Pendapatan Kotor]]-DataPenjualan[[#This Row],[Nilai Diskon]]</f>
        <v>5000000</v>
      </c>
    </row>
    <row r="641" spans="1:18" x14ac:dyDescent="0.35">
      <c r="A641" t="s">
        <v>691</v>
      </c>
      <c r="B641" s="1">
        <v>45522.861111111109</v>
      </c>
      <c r="C641" t="str">
        <f>TEXT(DataPenjualan[[#This Row],[Tanggal Transaksi]],"mmmm")</f>
        <v>August</v>
      </c>
      <c r="D641" s="1" t="str">
        <f>TEXT(DataPenjualan[[#This Row],[Tanggal Transaksi]],"m")</f>
        <v>8</v>
      </c>
      <c r="E641" t="s">
        <v>71</v>
      </c>
      <c r="F641" t="s">
        <v>18</v>
      </c>
      <c r="G641" t="s">
        <v>28</v>
      </c>
      <c r="H641" t="s">
        <v>4</v>
      </c>
      <c r="I641" t="s">
        <v>5</v>
      </c>
      <c r="J641">
        <v>1</v>
      </c>
      <c r="K641" s="2">
        <v>42000000</v>
      </c>
      <c r="L641" t="str" cm="1">
        <f t="array" ref="L641">_xlfn.IFS(DataPenjualan[[#This Row],[Harga Satuan]]&lt;5000000,"Terjangkau",AND(DataPenjualan[[#This Row],[Harga Satuan]]&gt;=5000000,DataPenjualan[[#This Row],[Harga Satuan]]&lt;=15000000),"Menengah",DataPenjualan[[#This Row],[Harga Satuan]]&gt;15000000,"Premium")</f>
        <v>Premium</v>
      </c>
      <c r="M641">
        <v>25</v>
      </c>
      <c r="N641" t="s">
        <v>21</v>
      </c>
      <c r="O641" t="str" cm="1">
        <f t="array" ref="O641">_xlfn.IFS(LEFT(DataPenjualan[[#This Row],[Kode Status Pengiriman]],3)="DLV","Terkirim",LEFT(DataPenjualan[[#This Row],[Kode Status Pengiriman]],3)="SHP","Dikirim",LEFT(DataPenjualan[[#This Row],[Kode Status Pengiriman]],3)="RTN","Return",LEFT(DataPenjualan[[#This Row],[Kode Status Pengiriman]],3)="CNL","Dibatalkan")</f>
        <v>Dikirim</v>
      </c>
      <c r="P641" s="3">
        <f>DataPenjualan[[#This Row],[Jumlah Beli]]*DataPenjualan[[#This Row],[Harga Satuan]]</f>
        <v>42000000</v>
      </c>
      <c r="Q641" s="2">
        <f>(DataPenjualan[[#This Row],[Diskon Persen]]/100)*DataPenjualan[[#This Row],[Harga Satuan]]</f>
        <v>10500000</v>
      </c>
      <c r="R641" s="2">
        <f>DataPenjualan[[#This Row],[Pendapatan Kotor]]-DataPenjualan[[#This Row],[Nilai Diskon]]</f>
        <v>31500000</v>
      </c>
    </row>
    <row r="642" spans="1:18" x14ac:dyDescent="0.35">
      <c r="A642" t="s">
        <v>692</v>
      </c>
      <c r="B642" s="1">
        <v>45312.395833333336</v>
      </c>
      <c r="C642" t="str">
        <f>TEXT(DataPenjualan[[#This Row],[Tanggal Transaksi]],"mmmm")</f>
        <v>January</v>
      </c>
      <c r="D642" s="1" t="str">
        <f>TEXT(DataPenjualan[[#This Row],[Tanggal Transaksi]],"m")</f>
        <v>1</v>
      </c>
      <c r="E642" t="s">
        <v>12</v>
      </c>
      <c r="F642" t="s">
        <v>13</v>
      </c>
      <c r="G642" t="s">
        <v>752</v>
      </c>
      <c r="H642" t="s">
        <v>9</v>
      </c>
      <c r="I642" t="s">
        <v>10</v>
      </c>
      <c r="J642">
        <v>1</v>
      </c>
      <c r="K642" s="2">
        <v>5500000</v>
      </c>
      <c r="L642" t="str" cm="1">
        <f t="array" ref="L642">_xlfn.IFS(DataPenjualan[[#This Row],[Harga Satuan]]&lt;5000000,"Terjangkau",AND(DataPenjualan[[#This Row],[Harga Satuan]]&gt;=5000000,DataPenjualan[[#This Row],[Harga Satuan]]&lt;=15000000),"Menengah",DataPenjualan[[#This Row],[Harga Satuan]]&gt;15000000,"Premium")</f>
        <v>Menengah</v>
      </c>
      <c r="M642">
        <v>5</v>
      </c>
      <c r="N642" t="s">
        <v>6</v>
      </c>
      <c r="O642" t="str" cm="1">
        <f t="array" ref="O642">_xlfn.IFS(LEFT(DataPenjualan[[#This Row],[Kode Status Pengiriman]],3)="DLV","Terkirim",LEFT(DataPenjualan[[#This Row],[Kode Status Pengiriman]],3)="SHP","Dikirim",LEFT(DataPenjualan[[#This Row],[Kode Status Pengiriman]],3)="RTN","Return",LEFT(DataPenjualan[[#This Row],[Kode Status Pengiriman]],3)="CNL","Dibatalkan")</f>
        <v>Terkirim</v>
      </c>
      <c r="P642" s="3">
        <f>DataPenjualan[[#This Row],[Jumlah Beli]]*DataPenjualan[[#This Row],[Harga Satuan]]</f>
        <v>5500000</v>
      </c>
      <c r="Q642" s="2">
        <f>(DataPenjualan[[#This Row],[Diskon Persen]]/100)*DataPenjualan[[#This Row],[Harga Satuan]]</f>
        <v>275000</v>
      </c>
      <c r="R642" s="2">
        <f>DataPenjualan[[#This Row],[Pendapatan Kotor]]-DataPenjualan[[#This Row],[Nilai Diskon]]</f>
        <v>5225000</v>
      </c>
    </row>
    <row r="643" spans="1:18" x14ac:dyDescent="0.35">
      <c r="A643" t="s">
        <v>693</v>
      </c>
      <c r="B643" s="1">
        <v>45344.458333333336</v>
      </c>
      <c r="C643" t="str">
        <f>TEXT(DataPenjualan[[#This Row],[Tanggal Transaksi]],"mmmm")</f>
        <v>February</v>
      </c>
      <c r="D643" s="1" t="str">
        <f>TEXT(DataPenjualan[[#This Row],[Tanggal Transaksi]],"m")</f>
        <v>2</v>
      </c>
      <c r="E643" t="s">
        <v>17</v>
      </c>
      <c r="F643" t="s">
        <v>18</v>
      </c>
      <c r="G643" t="s">
        <v>42</v>
      </c>
      <c r="H643" t="s">
        <v>43</v>
      </c>
      <c r="I643" t="s">
        <v>5</v>
      </c>
      <c r="J643">
        <v>1</v>
      </c>
      <c r="K643" s="2">
        <v>32000000</v>
      </c>
      <c r="L643" t="str" cm="1">
        <f t="array" ref="L643">_xlfn.IFS(DataPenjualan[[#This Row],[Harga Satuan]]&lt;5000000,"Terjangkau",AND(DataPenjualan[[#This Row],[Harga Satuan]]&gt;=5000000,DataPenjualan[[#This Row],[Harga Satuan]]&lt;=15000000),"Menengah",DataPenjualan[[#This Row],[Harga Satuan]]&gt;15000000,"Premium")</f>
        <v>Premium</v>
      </c>
      <c r="M643">
        <v>15</v>
      </c>
      <c r="N643" t="s">
        <v>21</v>
      </c>
      <c r="O643" t="str" cm="1">
        <f t="array" ref="O643">_xlfn.IFS(LEFT(DataPenjualan[[#This Row],[Kode Status Pengiriman]],3)="DLV","Terkirim",LEFT(DataPenjualan[[#This Row],[Kode Status Pengiriman]],3)="SHP","Dikirim",LEFT(DataPenjualan[[#This Row],[Kode Status Pengiriman]],3)="RTN","Return",LEFT(DataPenjualan[[#This Row],[Kode Status Pengiriman]],3)="CNL","Dibatalkan")</f>
        <v>Dikirim</v>
      </c>
      <c r="P643" s="3">
        <f>DataPenjualan[[#This Row],[Jumlah Beli]]*DataPenjualan[[#This Row],[Harga Satuan]]</f>
        <v>32000000</v>
      </c>
      <c r="Q643" s="2">
        <f>(DataPenjualan[[#This Row],[Diskon Persen]]/100)*DataPenjualan[[#This Row],[Harga Satuan]]</f>
        <v>4800000</v>
      </c>
      <c r="R643" s="2">
        <f>DataPenjualan[[#This Row],[Pendapatan Kotor]]-DataPenjualan[[#This Row],[Nilai Diskon]]</f>
        <v>27200000</v>
      </c>
    </row>
    <row r="644" spans="1:18" x14ac:dyDescent="0.35">
      <c r="A644" t="s">
        <v>694</v>
      </c>
      <c r="B644" s="1">
        <v>45374.583333333336</v>
      </c>
      <c r="C644" t="str">
        <f>TEXT(DataPenjualan[[#This Row],[Tanggal Transaksi]],"mmmm")</f>
        <v>March</v>
      </c>
      <c r="D644" s="1" t="str">
        <f>TEXT(DataPenjualan[[#This Row],[Tanggal Transaksi]],"m")</f>
        <v>3</v>
      </c>
      <c r="E644" t="s">
        <v>23</v>
      </c>
      <c r="F644" t="s">
        <v>24</v>
      </c>
      <c r="G644" t="s">
        <v>46</v>
      </c>
      <c r="H644" t="s">
        <v>4</v>
      </c>
      <c r="I644" t="s">
        <v>15</v>
      </c>
      <c r="J644">
        <v>1</v>
      </c>
      <c r="K644" s="2">
        <v>7500000</v>
      </c>
      <c r="L644" t="str" cm="1">
        <f t="array" ref="L644">_xlfn.IFS(DataPenjualan[[#This Row],[Harga Satuan]]&lt;5000000,"Terjangkau",AND(DataPenjualan[[#This Row],[Harga Satuan]]&gt;=5000000,DataPenjualan[[#This Row],[Harga Satuan]]&lt;=15000000),"Menengah",DataPenjualan[[#This Row],[Harga Satuan]]&gt;15000000,"Premium")</f>
        <v>Menengah</v>
      </c>
      <c r="M644">
        <v>0</v>
      </c>
      <c r="N644" t="s">
        <v>6</v>
      </c>
      <c r="O644" t="str" cm="1">
        <f t="array" ref="O644">_xlfn.IFS(LEFT(DataPenjualan[[#This Row],[Kode Status Pengiriman]],3)="DLV","Terkirim",LEFT(DataPenjualan[[#This Row],[Kode Status Pengiriman]],3)="SHP","Dikirim",LEFT(DataPenjualan[[#This Row],[Kode Status Pengiriman]],3)="RTN","Return",LEFT(DataPenjualan[[#This Row],[Kode Status Pengiriman]],3)="CNL","Dibatalkan")</f>
        <v>Terkirim</v>
      </c>
      <c r="P644" s="3">
        <f>DataPenjualan[[#This Row],[Jumlah Beli]]*DataPenjualan[[#This Row],[Harga Satuan]]</f>
        <v>7500000</v>
      </c>
      <c r="Q644" s="2">
        <f>(DataPenjualan[[#This Row],[Diskon Persen]]/100)*DataPenjualan[[#This Row],[Harga Satuan]]</f>
        <v>0</v>
      </c>
      <c r="R644" s="2">
        <f>DataPenjualan[[#This Row],[Pendapatan Kotor]]-DataPenjualan[[#This Row],[Nilai Diskon]]</f>
        <v>7500000</v>
      </c>
    </row>
    <row r="645" spans="1:18" x14ac:dyDescent="0.35">
      <c r="A645" t="s">
        <v>695</v>
      </c>
      <c r="B645" s="1">
        <v>45406.697916666664</v>
      </c>
      <c r="C645" t="str">
        <f>TEXT(DataPenjualan[[#This Row],[Tanggal Transaksi]],"mmmm")</f>
        <v>April</v>
      </c>
      <c r="D645" s="1" t="str">
        <f>TEXT(DataPenjualan[[#This Row],[Tanggal Transaksi]],"m")</f>
        <v>4</v>
      </c>
      <c r="E645" t="s">
        <v>27</v>
      </c>
      <c r="F645" t="s">
        <v>18</v>
      </c>
      <c r="G645" t="s">
        <v>56</v>
      </c>
      <c r="H645" t="s">
        <v>57</v>
      </c>
      <c r="I645" t="s">
        <v>10</v>
      </c>
      <c r="J645">
        <v>1</v>
      </c>
      <c r="K645" s="2">
        <v>23000000</v>
      </c>
      <c r="L645" t="str" cm="1">
        <f t="array" ref="L645">_xlfn.IFS(DataPenjualan[[#This Row],[Harga Satuan]]&lt;5000000,"Terjangkau",AND(DataPenjualan[[#This Row],[Harga Satuan]]&gt;=5000000,DataPenjualan[[#This Row],[Harga Satuan]]&lt;=15000000),"Menengah",DataPenjualan[[#This Row],[Harga Satuan]]&gt;15000000,"Premium")</f>
        <v>Premium</v>
      </c>
      <c r="M645">
        <v>10</v>
      </c>
      <c r="N645" t="s">
        <v>6</v>
      </c>
      <c r="O645" t="str" cm="1">
        <f t="array" ref="O645">_xlfn.IFS(LEFT(DataPenjualan[[#This Row],[Kode Status Pengiriman]],3)="DLV","Terkirim",LEFT(DataPenjualan[[#This Row],[Kode Status Pengiriman]],3)="SHP","Dikirim",LEFT(DataPenjualan[[#This Row],[Kode Status Pengiriman]],3)="RTN","Return",LEFT(DataPenjualan[[#This Row],[Kode Status Pengiriman]],3)="CNL","Dibatalkan")</f>
        <v>Terkirim</v>
      </c>
      <c r="P645" s="3">
        <f>DataPenjualan[[#This Row],[Jumlah Beli]]*DataPenjualan[[#This Row],[Harga Satuan]]</f>
        <v>23000000</v>
      </c>
      <c r="Q645" s="2">
        <f>(DataPenjualan[[#This Row],[Diskon Persen]]/100)*DataPenjualan[[#This Row],[Harga Satuan]]</f>
        <v>2300000</v>
      </c>
      <c r="R645" s="2">
        <f>DataPenjualan[[#This Row],[Pendapatan Kotor]]-DataPenjualan[[#This Row],[Nilai Diskon]]</f>
        <v>20700000</v>
      </c>
    </row>
    <row r="646" spans="1:18" x14ac:dyDescent="0.35">
      <c r="A646" t="s">
        <v>696</v>
      </c>
      <c r="B646" s="1">
        <v>45437.763888888891</v>
      </c>
      <c r="C646" t="str">
        <f>TEXT(DataPenjualan[[#This Row],[Tanggal Transaksi]],"mmmm")</f>
        <v>May</v>
      </c>
      <c r="D646" s="1" t="str">
        <f>TEXT(DataPenjualan[[#This Row],[Tanggal Transaksi]],"m")</f>
        <v>5</v>
      </c>
      <c r="E646" t="s">
        <v>30</v>
      </c>
      <c r="F646" t="s">
        <v>13</v>
      </c>
      <c r="G646" t="s">
        <v>60</v>
      </c>
      <c r="H646" t="s">
        <v>20</v>
      </c>
      <c r="I646" t="s">
        <v>5</v>
      </c>
      <c r="J646">
        <v>1</v>
      </c>
      <c r="K646" s="2">
        <v>2500000</v>
      </c>
      <c r="L646" t="str" cm="1">
        <f t="array" ref="L646">_xlfn.IFS(DataPenjualan[[#This Row],[Harga Satuan]]&lt;5000000,"Terjangkau",AND(DataPenjualan[[#This Row],[Harga Satuan]]&gt;=5000000,DataPenjualan[[#This Row],[Harga Satuan]]&lt;=15000000),"Menengah",DataPenjualan[[#This Row],[Harga Satuan]]&gt;15000000,"Premium")</f>
        <v>Terjangkau</v>
      </c>
      <c r="M646">
        <v>5</v>
      </c>
      <c r="N646" t="s">
        <v>6</v>
      </c>
      <c r="O646" t="str" cm="1">
        <f t="array" ref="O646">_xlfn.IFS(LEFT(DataPenjualan[[#This Row],[Kode Status Pengiriman]],3)="DLV","Terkirim",LEFT(DataPenjualan[[#This Row],[Kode Status Pengiriman]],3)="SHP","Dikirim",LEFT(DataPenjualan[[#This Row],[Kode Status Pengiriman]],3)="RTN","Return",LEFT(DataPenjualan[[#This Row],[Kode Status Pengiriman]],3)="CNL","Dibatalkan")</f>
        <v>Terkirim</v>
      </c>
      <c r="P646" s="3">
        <f>DataPenjualan[[#This Row],[Jumlah Beli]]*DataPenjualan[[#This Row],[Harga Satuan]]</f>
        <v>2500000</v>
      </c>
      <c r="Q646" s="2">
        <f>(DataPenjualan[[#This Row],[Diskon Persen]]/100)*DataPenjualan[[#This Row],[Harga Satuan]]</f>
        <v>125000</v>
      </c>
      <c r="R646" s="2">
        <f>DataPenjualan[[#This Row],[Pendapatan Kotor]]-DataPenjualan[[#This Row],[Nilai Diskon]]</f>
        <v>2375000</v>
      </c>
    </row>
    <row r="647" spans="1:18" x14ac:dyDescent="0.35">
      <c r="A647" t="s">
        <v>697</v>
      </c>
      <c r="B647" s="1">
        <v>45469.427083333336</v>
      </c>
      <c r="C647" t="str">
        <f>TEXT(DataPenjualan[[#This Row],[Tanggal Transaksi]],"mmmm")</f>
        <v>June</v>
      </c>
      <c r="D647" s="1" t="str">
        <f>TEXT(DataPenjualan[[#This Row],[Tanggal Transaksi]],"m")</f>
        <v>6</v>
      </c>
      <c r="E647" t="s">
        <v>33</v>
      </c>
      <c r="F647" t="s">
        <v>34</v>
      </c>
      <c r="G647" t="s">
        <v>63</v>
      </c>
      <c r="H647" t="s">
        <v>4</v>
      </c>
      <c r="I647" t="s">
        <v>15</v>
      </c>
      <c r="J647">
        <v>1</v>
      </c>
      <c r="K647" s="2">
        <v>28000000</v>
      </c>
      <c r="L647" t="str" cm="1">
        <f t="array" ref="L647">_xlfn.IFS(DataPenjualan[[#This Row],[Harga Satuan]]&lt;5000000,"Terjangkau",AND(DataPenjualan[[#This Row],[Harga Satuan]]&gt;=5000000,DataPenjualan[[#This Row],[Harga Satuan]]&lt;=15000000),"Menengah",DataPenjualan[[#This Row],[Harga Satuan]]&gt;15000000,"Premium")</f>
        <v>Premium</v>
      </c>
      <c r="M647">
        <v>0</v>
      </c>
      <c r="N647" t="s">
        <v>6</v>
      </c>
      <c r="O647" t="str" cm="1">
        <f t="array" ref="O647">_xlfn.IFS(LEFT(DataPenjualan[[#This Row],[Kode Status Pengiriman]],3)="DLV","Terkirim",LEFT(DataPenjualan[[#This Row],[Kode Status Pengiriman]],3)="SHP","Dikirim",LEFT(DataPenjualan[[#This Row],[Kode Status Pengiriman]],3)="RTN","Return",LEFT(DataPenjualan[[#This Row],[Kode Status Pengiriman]],3)="CNL","Dibatalkan")</f>
        <v>Terkirim</v>
      </c>
      <c r="P647" s="3">
        <f>DataPenjualan[[#This Row],[Jumlah Beli]]*DataPenjualan[[#This Row],[Harga Satuan]]</f>
        <v>28000000</v>
      </c>
      <c r="Q647" s="2">
        <f>(DataPenjualan[[#This Row],[Diskon Persen]]/100)*DataPenjualan[[#This Row],[Harga Satuan]]</f>
        <v>0</v>
      </c>
      <c r="R647" s="2">
        <f>DataPenjualan[[#This Row],[Pendapatan Kotor]]-DataPenjualan[[#This Row],[Nilai Diskon]]</f>
        <v>28000000</v>
      </c>
    </row>
    <row r="648" spans="1:18" x14ac:dyDescent="0.35">
      <c r="A648" t="s">
        <v>698</v>
      </c>
      <c r="B648" s="1">
        <v>45500.541666666664</v>
      </c>
      <c r="C648" t="str">
        <f>TEXT(DataPenjualan[[#This Row],[Tanggal Transaksi]],"mmmm")</f>
        <v>July</v>
      </c>
      <c r="D648" s="1" t="str">
        <f>TEXT(DataPenjualan[[#This Row],[Tanggal Transaksi]],"m")</f>
        <v>7</v>
      </c>
      <c r="E648" t="s">
        <v>37</v>
      </c>
      <c r="F648" t="s">
        <v>24</v>
      </c>
      <c r="G648" t="s">
        <v>66</v>
      </c>
      <c r="H648" t="s">
        <v>9</v>
      </c>
      <c r="I648" t="s">
        <v>10</v>
      </c>
      <c r="J648">
        <v>2</v>
      </c>
      <c r="K648" s="2">
        <v>1800000</v>
      </c>
      <c r="L648" t="str" cm="1">
        <f t="array" ref="L648">_xlfn.IFS(DataPenjualan[[#This Row],[Harga Satuan]]&lt;5000000,"Terjangkau",AND(DataPenjualan[[#This Row],[Harga Satuan]]&gt;=5000000,DataPenjualan[[#This Row],[Harga Satuan]]&lt;=15000000),"Menengah",DataPenjualan[[#This Row],[Harga Satuan]]&gt;15000000,"Premium")</f>
        <v>Terjangkau</v>
      </c>
      <c r="M648">
        <v>5</v>
      </c>
      <c r="N648" t="s">
        <v>49</v>
      </c>
      <c r="O648" t="str" cm="1">
        <f t="array" ref="O648">_xlfn.IFS(LEFT(DataPenjualan[[#This Row],[Kode Status Pengiriman]],3)="DLV","Terkirim",LEFT(DataPenjualan[[#This Row],[Kode Status Pengiriman]],3)="SHP","Dikirim",LEFT(DataPenjualan[[#This Row],[Kode Status Pengiriman]],3)="RTN","Return",LEFT(DataPenjualan[[#This Row],[Kode Status Pengiriman]],3)="CNL","Dibatalkan")</f>
        <v>Dibatalkan</v>
      </c>
      <c r="P648" s="3">
        <f>DataPenjualan[[#This Row],[Jumlah Beli]]*DataPenjualan[[#This Row],[Harga Satuan]]</f>
        <v>3600000</v>
      </c>
      <c r="Q648" s="2">
        <f>(DataPenjualan[[#This Row],[Diskon Persen]]/100)*DataPenjualan[[#This Row],[Harga Satuan]]</f>
        <v>90000</v>
      </c>
      <c r="R648" s="2">
        <f>DataPenjualan[[#This Row],[Pendapatan Kotor]]-DataPenjualan[[#This Row],[Nilai Diskon]]</f>
        <v>3510000</v>
      </c>
    </row>
    <row r="649" spans="1:18" x14ac:dyDescent="0.35">
      <c r="A649" t="s">
        <v>699</v>
      </c>
      <c r="B649" s="1">
        <v>45532.65625</v>
      </c>
      <c r="C649" t="str">
        <f>TEXT(DataPenjualan[[#This Row],[Tanggal Transaksi]],"mmmm")</f>
        <v>August</v>
      </c>
      <c r="D649" s="1" t="str">
        <f>TEXT(DataPenjualan[[#This Row],[Tanggal Transaksi]],"m")</f>
        <v>8</v>
      </c>
      <c r="E649" t="s">
        <v>41</v>
      </c>
      <c r="F649" t="s">
        <v>3</v>
      </c>
      <c r="G649" t="s">
        <v>69</v>
      </c>
      <c r="H649" t="s">
        <v>4</v>
      </c>
      <c r="I649" t="s">
        <v>5</v>
      </c>
      <c r="J649">
        <v>1</v>
      </c>
      <c r="K649" s="2">
        <v>15000000</v>
      </c>
      <c r="L649" t="str" cm="1">
        <f t="array" ref="L649">_xlfn.IFS(DataPenjualan[[#This Row],[Harga Satuan]]&lt;5000000,"Terjangkau",AND(DataPenjualan[[#This Row],[Harga Satuan]]&gt;=5000000,DataPenjualan[[#This Row],[Harga Satuan]]&lt;=15000000),"Menengah",DataPenjualan[[#This Row],[Harga Satuan]]&gt;15000000,"Premium")</f>
        <v>Menengah</v>
      </c>
      <c r="M649">
        <v>10</v>
      </c>
      <c r="N649" t="s">
        <v>6</v>
      </c>
      <c r="O649" t="str" cm="1">
        <f t="array" ref="O649">_xlfn.IFS(LEFT(DataPenjualan[[#This Row],[Kode Status Pengiriman]],3)="DLV","Terkirim",LEFT(DataPenjualan[[#This Row],[Kode Status Pengiriman]],3)="SHP","Dikirim",LEFT(DataPenjualan[[#This Row],[Kode Status Pengiriman]],3)="RTN","Return",LEFT(DataPenjualan[[#This Row],[Kode Status Pengiriman]],3)="CNL","Dibatalkan")</f>
        <v>Terkirim</v>
      </c>
      <c r="P649" s="3">
        <f>DataPenjualan[[#This Row],[Jumlah Beli]]*DataPenjualan[[#This Row],[Harga Satuan]]</f>
        <v>15000000</v>
      </c>
      <c r="Q649" s="2">
        <f>(DataPenjualan[[#This Row],[Diskon Persen]]/100)*DataPenjualan[[#This Row],[Harga Satuan]]</f>
        <v>1500000</v>
      </c>
      <c r="R649" s="2">
        <f>DataPenjualan[[#This Row],[Pendapatan Kotor]]-DataPenjualan[[#This Row],[Nilai Diskon]]</f>
        <v>13500000</v>
      </c>
    </row>
    <row r="650" spans="1:18" x14ac:dyDescent="0.35">
      <c r="A650" t="s">
        <v>700</v>
      </c>
      <c r="B650" s="1">
        <v>45564.729166666664</v>
      </c>
      <c r="C650" t="str">
        <f>TEXT(DataPenjualan[[#This Row],[Tanggal Transaksi]],"mmmm")</f>
        <v>September</v>
      </c>
      <c r="D650" s="1" t="str">
        <f>TEXT(DataPenjualan[[#This Row],[Tanggal Transaksi]],"m")</f>
        <v>9</v>
      </c>
      <c r="E650" t="s">
        <v>45</v>
      </c>
      <c r="F650" t="s">
        <v>13</v>
      </c>
      <c r="G650" t="s">
        <v>752</v>
      </c>
      <c r="H650" t="s">
        <v>9</v>
      </c>
      <c r="I650" t="s">
        <v>15</v>
      </c>
      <c r="J650">
        <v>1</v>
      </c>
      <c r="K650" s="2">
        <v>4000000</v>
      </c>
      <c r="L650" t="str" cm="1">
        <f t="array" ref="L650">_xlfn.IFS(DataPenjualan[[#This Row],[Harga Satuan]]&lt;5000000,"Terjangkau",AND(DataPenjualan[[#This Row],[Harga Satuan]]&gt;=5000000,DataPenjualan[[#This Row],[Harga Satuan]]&lt;=15000000),"Menengah",DataPenjualan[[#This Row],[Harga Satuan]]&gt;15000000,"Premium")</f>
        <v>Terjangkau</v>
      </c>
      <c r="M650">
        <v>0</v>
      </c>
      <c r="N650" t="s">
        <v>6</v>
      </c>
      <c r="O650" t="str" cm="1">
        <f t="array" ref="O650">_xlfn.IFS(LEFT(DataPenjualan[[#This Row],[Kode Status Pengiriman]],3)="DLV","Terkirim",LEFT(DataPenjualan[[#This Row],[Kode Status Pengiriman]],3)="SHP","Dikirim",LEFT(DataPenjualan[[#This Row],[Kode Status Pengiriman]],3)="RTN","Return",LEFT(DataPenjualan[[#This Row],[Kode Status Pengiriman]],3)="CNL","Dibatalkan")</f>
        <v>Terkirim</v>
      </c>
      <c r="P650" s="3">
        <f>DataPenjualan[[#This Row],[Jumlah Beli]]*DataPenjualan[[#This Row],[Harga Satuan]]</f>
        <v>4000000</v>
      </c>
      <c r="Q650" s="2">
        <f>(DataPenjualan[[#This Row],[Diskon Persen]]/100)*DataPenjualan[[#This Row],[Harga Satuan]]</f>
        <v>0</v>
      </c>
      <c r="R650" s="2">
        <f>DataPenjualan[[#This Row],[Pendapatan Kotor]]-DataPenjualan[[#This Row],[Nilai Diskon]]</f>
        <v>4000000</v>
      </c>
    </row>
    <row r="651" spans="1:18" x14ac:dyDescent="0.35">
      <c r="A651" t="s">
        <v>701</v>
      </c>
      <c r="B651" s="1">
        <v>45595.791666666664</v>
      </c>
      <c r="C651" t="str">
        <f>TEXT(DataPenjualan[[#This Row],[Tanggal Transaksi]],"mmmm")</f>
        <v>October</v>
      </c>
      <c r="D651" s="1" t="str">
        <f>TEXT(DataPenjualan[[#This Row],[Tanggal Transaksi]],"m")</f>
        <v>10</v>
      </c>
      <c r="E651" t="s">
        <v>48</v>
      </c>
      <c r="F651" t="s">
        <v>18</v>
      </c>
      <c r="G651" t="s">
        <v>28</v>
      </c>
      <c r="H651" t="s">
        <v>4</v>
      </c>
      <c r="I651" t="s">
        <v>10</v>
      </c>
      <c r="J651">
        <v>1</v>
      </c>
      <c r="K651" s="2">
        <v>29500000</v>
      </c>
      <c r="L651" t="str" cm="1">
        <f t="array" ref="L651">_xlfn.IFS(DataPenjualan[[#This Row],[Harga Satuan]]&lt;5000000,"Terjangkau",AND(DataPenjualan[[#This Row],[Harga Satuan]]&gt;=5000000,DataPenjualan[[#This Row],[Harga Satuan]]&lt;=15000000),"Menengah",DataPenjualan[[#This Row],[Harga Satuan]]&gt;15000000,"Premium")</f>
        <v>Premium</v>
      </c>
      <c r="M651">
        <v>15</v>
      </c>
      <c r="N651" t="s">
        <v>39</v>
      </c>
      <c r="O651" t="str" cm="1">
        <f t="array" ref="O651">_xlfn.IFS(LEFT(DataPenjualan[[#This Row],[Kode Status Pengiriman]],3)="DLV","Terkirim",LEFT(DataPenjualan[[#This Row],[Kode Status Pengiriman]],3)="SHP","Dikirim",LEFT(DataPenjualan[[#This Row],[Kode Status Pengiriman]],3)="RTN","Return",LEFT(DataPenjualan[[#This Row],[Kode Status Pengiriman]],3)="CNL","Dibatalkan")</f>
        <v>Return</v>
      </c>
      <c r="P651" s="3">
        <f>DataPenjualan[[#This Row],[Jumlah Beli]]*DataPenjualan[[#This Row],[Harga Satuan]]</f>
        <v>29500000</v>
      </c>
      <c r="Q651" s="2">
        <f>(DataPenjualan[[#This Row],[Diskon Persen]]/100)*DataPenjualan[[#This Row],[Harga Satuan]]</f>
        <v>4425000</v>
      </c>
      <c r="R651" s="2">
        <f>DataPenjualan[[#This Row],[Pendapatan Kotor]]-DataPenjualan[[#This Row],[Nilai Diskon]]</f>
        <v>25075000</v>
      </c>
    </row>
    <row r="652" spans="1:18" x14ac:dyDescent="0.35">
      <c r="A652" t="s">
        <v>702</v>
      </c>
      <c r="B652" s="1">
        <v>45597.368055555555</v>
      </c>
      <c r="C652" t="str">
        <f>TEXT(DataPenjualan[[#This Row],[Tanggal Transaksi]],"mmmm")</f>
        <v>November</v>
      </c>
      <c r="D652" s="1" t="str">
        <f>TEXT(DataPenjualan[[#This Row],[Tanggal Transaksi]],"m")</f>
        <v>11</v>
      </c>
      <c r="E652" t="s">
        <v>51</v>
      </c>
      <c r="F652" t="s">
        <v>24</v>
      </c>
      <c r="G652" t="s">
        <v>14</v>
      </c>
      <c r="H652" t="s">
        <v>4</v>
      </c>
      <c r="I652" t="s">
        <v>5</v>
      </c>
      <c r="J652">
        <v>1</v>
      </c>
      <c r="K652" s="2">
        <v>500000</v>
      </c>
      <c r="L652" t="str" cm="1">
        <f t="array" ref="L652">_xlfn.IFS(DataPenjualan[[#This Row],[Harga Satuan]]&lt;5000000,"Terjangkau",AND(DataPenjualan[[#This Row],[Harga Satuan]]&gt;=5000000,DataPenjualan[[#This Row],[Harga Satuan]]&lt;=15000000),"Menengah",DataPenjualan[[#This Row],[Harga Satuan]]&gt;15000000,"Premium")</f>
        <v>Terjangkau</v>
      </c>
      <c r="M652">
        <v>5</v>
      </c>
      <c r="N652" t="s">
        <v>6</v>
      </c>
      <c r="O652" t="str" cm="1">
        <f t="array" ref="O652">_xlfn.IFS(LEFT(DataPenjualan[[#This Row],[Kode Status Pengiriman]],3)="DLV","Terkirim",LEFT(DataPenjualan[[#This Row],[Kode Status Pengiriman]],3)="SHP","Dikirim",LEFT(DataPenjualan[[#This Row],[Kode Status Pengiriman]],3)="RTN","Return",LEFT(DataPenjualan[[#This Row],[Kode Status Pengiriman]],3)="CNL","Dibatalkan")</f>
        <v>Terkirim</v>
      </c>
      <c r="P652" s="3">
        <f>DataPenjualan[[#This Row],[Jumlah Beli]]*DataPenjualan[[#This Row],[Harga Satuan]]</f>
        <v>500000</v>
      </c>
      <c r="Q652" s="2">
        <f>(DataPenjualan[[#This Row],[Diskon Persen]]/100)*DataPenjualan[[#This Row],[Harga Satuan]]</f>
        <v>25000</v>
      </c>
      <c r="R652" s="2">
        <f>DataPenjualan[[#This Row],[Pendapatan Kotor]]-DataPenjualan[[#This Row],[Nilai Diskon]]</f>
        <v>475000</v>
      </c>
    </row>
    <row r="653" spans="1:18" x14ac:dyDescent="0.35">
      <c r="A653" t="s">
        <v>703</v>
      </c>
      <c r="B653" s="1">
        <v>45628.472222222219</v>
      </c>
      <c r="C653" t="str">
        <f>TEXT(DataPenjualan[[#This Row],[Tanggal Transaksi]],"mmmm")</f>
        <v>December</v>
      </c>
      <c r="D653" s="1" t="str">
        <f>TEXT(DataPenjualan[[#This Row],[Tanggal Transaksi]],"m")</f>
        <v>12</v>
      </c>
      <c r="E653" t="s">
        <v>53</v>
      </c>
      <c r="F653" t="s">
        <v>34</v>
      </c>
      <c r="G653" t="s">
        <v>19</v>
      </c>
      <c r="H653" t="s">
        <v>20</v>
      </c>
      <c r="I653" t="s">
        <v>15</v>
      </c>
      <c r="J653">
        <v>1</v>
      </c>
      <c r="K653" s="2">
        <v>9500000</v>
      </c>
      <c r="L653" t="str" cm="1">
        <f t="array" ref="L653">_xlfn.IFS(DataPenjualan[[#This Row],[Harga Satuan]]&lt;5000000,"Terjangkau",AND(DataPenjualan[[#This Row],[Harga Satuan]]&gt;=5000000,DataPenjualan[[#This Row],[Harga Satuan]]&lt;=15000000),"Menengah",DataPenjualan[[#This Row],[Harga Satuan]]&gt;15000000,"Premium")</f>
        <v>Menengah</v>
      </c>
      <c r="M653">
        <v>0</v>
      </c>
      <c r="N653" t="s">
        <v>6</v>
      </c>
      <c r="O653" t="str" cm="1">
        <f t="array" ref="O653">_xlfn.IFS(LEFT(DataPenjualan[[#This Row],[Kode Status Pengiriman]],3)="DLV","Terkirim",LEFT(DataPenjualan[[#This Row],[Kode Status Pengiriman]],3)="SHP","Dikirim",LEFT(DataPenjualan[[#This Row],[Kode Status Pengiriman]],3)="RTN","Return",LEFT(DataPenjualan[[#This Row],[Kode Status Pengiriman]],3)="CNL","Dibatalkan")</f>
        <v>Terkirim</v>
      </c>
      <c r="P653" s="3">
        <f>DataPenjualan[[#This Row],[Jumlah Beli]]*DataPenjualan[[#This Row],[Harga Satuan]]</f>
        <v>9500000</v>
      </c>
      <c r="Q653" s="2">
        <f>(DataPenjualan[[#This Row],[Diskon Persen]]/100)*DataPenjualan[[#This Row],[Harga Satuan]]</f>
        <v>0</v>
      </c>
      <c r="R653" s="2">
        <f>DataPenjualan[[#This Row],[Pendapatan Kotor]]-DataPenjualan[[#This Row],[Nilai Diskon]]</f>
        <v>9500000</v>
      </c>
    </row>
    <row r="654" spans="1:18" x14ac:dyDescent="0.35">
      <c r="A654" t="s">
        <v>704</v>
      </c>
      <c r="B654" s="1">
        <v>45294.590277777781</v>
      </c>
      <c r="C654" t="str">
        <f>TEXT(DataPenjualan[[#This Row],[Tanggal Transaksi]],"mmmm")</f>
        <v>January</v>
      </c>
      <c r="D654" s="1" t="str">
        <f>TEXT(DataPenjualan[[#This Row],[Tanggal Transaksi]],"m")</f>
        <v>1</v>
      </c>
      <c r="E654" t="s">
        <v>55</v>
      </c>
      <c r="F654" t="s">
        <v>3</v>
      </c>
      <c r="G654" t="s">
        <v>753</v>
      </c>
      <c r="H654" t="s">
        <v>25</v>
      </c>
      <c r="I654" t="s">
        <v>10</v>
      </c>
      <c r="J654">
        <v>1</v>
      </c>
      <c r="K654" s="2">
        <v>12000000</v>
      </c>
      <c r="L654" t="str" cm="1">
        <f t="array" ref="L654">_xlfn.IFS(DataPenjualan[[#This Row],[Harga Satuan]]&lt;5000000,"Terjangkau",AND(DataPenjualan[[#This Row],[Harga Satuan]]&gt;=5000000,DataPenjualan[[#This Row],[Harga Satuan]]&lt;=15000000),"Menengah",DataPenjualan[[#This Row],[Harga Satuan]]&gt;15000000,"Premium")</f>
        <v>Menengah</v>
      </c>
      <c r="M654">
        <v>5</v>
      </c>
      <c r="N654" t="s">
        <v>6</v>
      </c>
      <c r="O654" t="str" cm="1">
        <f t="array" ref="O654">_xlfn.IFS(LEFT(DataPenjualan[[#This Row],[Kode Status Pengiriman]],3)="DLV","Terkirim",LEFT(DataPenjualan[[#This Row],[Kode Status Pengiriman]],3)="SHP","Dikirim",LEFT(DataPenjualan[[#This Row],[Kode Status Pengiriman]],3)="RTN","Return",LEFT(DataPenjualan[[#This Row],[Kode Status Pengiriman]],3)="CNL","Dibatalkan")</f>
        <v>Terkirim</v>
      </c>
      <c r="P654" s="3">
        <f>DataPenjualan[[#This Row],[Jumlah Beli]]*DataPenjualan[[#This Row],[Harga Satuan]]</f>
        <v>12000000</v>
      </c>
      <c r="Q654" s="2">
        <f>(DataPenjualan[[#This Row],[Diskon Persen]]/100)*DataPenjualan[[#This Row],[Harga Satuan]]</f>
        <v>600000</v>
      </c>
      <c r="R654" s="2">
        <f>DataPenjualan[[#This Row],[Pendapatan Kotor]]-DataPenjualan[[#This Row],[Nilai Diskon]]</f>
        <v>11400000</v>
      </c>
    </row>
    <row r="655" spans="1:18" x14ac:dyDescent="0.35">
      <c r="A655" t="s">
        <v>705</v>
      </c>
      <c r="B655" s="1">
        <v>45326.704861111109</v>
      </c>
      <c r="C655" t="str">
        <f>TEXT(DataPenjualan[[#This Row],[Tanggal Transaksi]],"mmmm")</f>
        <v>February</v>
      </c>
      <c r="D655" s="1" t="str">
        <f>TEXT(DataPenjualan[[#This Row],[Tanggal Transaksi]],"m")</f>
        <v>2</v>
      </c>
      <c r="E655" t="s">
        <v>59</v>
      </c>
      <c r="F655" t="s">
        <v>18</v>
      </c>
      <c r="G655" t="s">
        <v>31</v>
      </c>
      <c r="H655" t="s">
        <v>9</v>
      </c>
      <c r="I655" t="s">
        <v>5</v>
      </c>
      <c r="J655">
        <v>1</v>
      </c>
      <c r="K655" s="2">
        <v>35000000</v>
      </c>
      <c r="L655" t="str" cm="1">
        <f t="array" ref="L655">_xlfn.IFS(DataPenjualan[[#This Row],[Harga Satuan]]&lt;5000000,"Terjangkau",AND(DataPenjualan[[#This Row],[Harga Satuan]]&gt;=5000000,DataPenjualan[[#This Row],[Harga Satuan]]&lt;=15000000),"Menengah",DataPenjualan[[#This Row],[Harga Satuan]]&gt;15000000,"Premium")</f>
        <v>Premium</v>
      </c>
      <c r="M655">
        <v>15</v>
      </c>
      <c r="N655" t="s">
        <v>21</v>
      </c>
      <c r="O655" t="str" cm="1">
        <f t="array" ref="O655">_xlfn.IFS(LEFT(DataPenjualan[[#This Row],[Kode Status Pengiriman]],3)="DLV","Terkirim",LEFT(DataPenjualan[[#This Row],[Kode Status Pengiriman]],3)="SHP","Dikirim",LEFT(DataPenjualan[[#This Row],[Kode Status Pengiriman]],3)="RTN","Return",LEFT(DataPenjualan[[#This Row],[Kode Status Pengiriman]],3)="CNL","Dibatalkan")</f>
        <v>Dikirim</v>
      </c>
      <c r="P655" s="3">
        <f>DataPenjualan[[#This Row],[Jumlah Beli]]*DataPenjualan[[#This Row],[Harga Satuan]]</f>
        <v>35000000</v>
      </c>
      <c r="Q655" s="2">
        <f>(DataPenjualan[[#This Row],[Diskon Persen]]/100)*DataPenjualan[[#This Row],[Harga Satuan]]</f>
        <v>5250000</v>
      </c>
      <c r="R655" s="2">
        <f>DataPenjualan[[#This Row],[Pendapatan Kotor]]-DataPenjualan[[#This Row],[Nilai Diskon]]</f>
        <v>29750000</v>
      </c>
    </row>
    <row r="656" spans="1:18" x14ac:dyDescent="0.35">
      <c r="A656" t="s">
        <v>706</v>
      </c>
      <c r="B656" s="1">
        <v>45356.777777777781</v>
      </c>
      <c r="C656" t="str">
        <f>TEXT(DataPenjualan[[#This Row],[Tanggal Transaksi]],"mmmm")</f>
        <v>March</v>
      </c>
      <c r="D656" s="1" t="str">
        <f>TEXT(DataPenjualan[[#This Row],[Tanggal Transaksi]],"m")</f>
        <v>3</v>
      </c>
      <c r="E656" t="s">
        <v>62</v>
      </c>
      <c r="F656" t="s">
        <v>13</v>
      </c>
      <c r="G656" t="s">
        <v>35</v>
      </c>
      <c r="H656" t="s">
        <v>20</v>
      </c>
      <c r="I656" t="s">
        <v>15</v>
      </c>
      <c r="J656">
        <v>1</v>
      </c>
      <c r="K656" s="2">
        <v>6200000</v>
      </c>
      <c r="L656" t="str" cm="1">
        <f t="array" ref="L656">_xlfn.IFS(DataPenjualan[[#This Row],[Harga Satuan]]&lt;5000000,"Terjangkau",AND(DataPenjualan[[#This Row],[Harga Satuan]]&gt;=5000000,DataPenjualan[[#This Row],[Harga Satuan]]&lt;=15000000),"Menengah",DataPenjualan[[#This Row],[Harga Satuan]]&gt;15000000,"Premium")</f>
        <v>Menengah</v>
      </c>
      <c r="M656">
        <v>0</v>
      </c>
      <c r="N656" t="s">
        <v>6</v>
      </c>
      <c r="O656" t="str" cm="1">
        <f t="array" ref="O656">_xlfn.IFS(LEFT(DataPenjualan[[#This Row],[Kode Status Pengiriman]],3)="DLV","Terkirim",LEFT(DataPenjualan[[#This Row],[Kode Status Pengiriman]],3)="SHP","Dikirim",LEFT(DataPenjualan[[#This Row],[Kode Status Pengiriman]],3)="RTN","Return",LEFT(DataPenjualan[[#This Row],[Kode Status Pengiriman]],3)="CNL","Dibatalkan")</f>
        <v>Terkirim</v>
      </c>
      <c r="P656" s="3">
        <f>DataPenjualan[[#This Row],[Jumlah Beli]]*DataPenjualan[[#This Row],[Harga Satuan]]</f>
        <v>6200000</v>
      </c>
      <c r="Q656" s="2">
        <f>(DataPenjualan[[#This Row],[Diskon Persen]]/100)*DataPenjualan[[#This Row],[Harga Satuan]]</f>
        <v>0</v>
      </c>
      <c r="R656" s="2">
        <f>DataPenjualan[[#This Row],[Pendapatan Kotor]]-DataPenjualan[[#This Row],[Nilai Diskon]]</f>
        <v>6200000</v>
      </c>
    </row>
    <row r="657" spans="1:18" x14ac:dyDescent="0.35">
      <c r="A657" t="s">
        <v>707</v>
      </c>
      <c r="B657" s="1">
        <v>45388.375</v>
      </c>
      <c r="C657" t="str">
        <f>TEXT(DataPenjualan[[#This Row],[Tanggal Transaksi]],"mmmm")</f>
        <v>April</v>
      </c>
      <c r="D657" s="1" t="str">
        <f>TEXT(DataPenjualan[[#This Row],[Tanggal Transaksi]],"m")</f>
        <v>4</v>
      </c>
      <c r="E657" t="s">
        <v>65</v>
      </c>
      <c r="F657" t="s">
        <v>18</v>
      </c>
      <c r="G657" t="s">
        <v>38</v>
      </c>
      <c r="H657" t="s">
        <v>4</v>
      </c>
      <c r="I657" t="s">
        <v>10</v>
      </c>
      <c r="J657">
        <v>1</v>
      </c>
      <c r="K657" s="2">
        <v>26000000</v>
      </c>
      <c r="L657" t="str" cm="1">
        <f t="array" ref="L657">_xlfn.IFS(DataPenjualan[[#This Row],[Harga Satuan]]&lt;5000000,"Terjangkau",AND(DataPenjualan[[#This Row],[Harga Satuan]]&gt;=5000000,DataPenjualan[[#This Row],[Harga Satuan]]&lt;=15000000),"Menengah",DataPenjualan[[#This Row],[Harga Satuan]]&gt;15000000,"Premium")</f>
        <v>Premium</v>
      </c>
      <c r="M657">
        <v>10</v>
      </c>
      <c r="N657" t="s">
        <v>6</v>
      </c>
      <c r="O657" t="str" cm="1">
        <f t="array" ref="O657">_xlfn.IFS(LEFT(DataPenjualan[[#This Row],[Kode Status Pengiriman]],3)="DLV","Terkirim",LEFT(DataPenjualan[[#This Row],[Kode Status Pengiriman]],3)="SHP","Dikirim",LEFT(DataPenjualan[[#This Row],[Kode Status Pengiriman]],3)="RTN","Return",LEFT(DataPenjualan[[#This Row],[Kode Status Pengiriman]],3)="CNL","Dibatalkan")</f>
        <v>Terkirim</v>
      </c>
      <c r="P657" s="3">
        <f>DataPenjualan[[#This Row],[Jumlah Beli]]*DataPenjualan[[#This Row],[Harga Satuan]]</f>
        <v>26000000</v>
      </c>
      <c r="Q657" s="2">
        <f>(DataPenjualan[[#This Row],[Diskon Persen]]/100)*DataPenjualan[[#This Row],[Harga Satuan]]</f>
        <v>2600000</v>
      </c>
      <c r="R657" s="2">
        <f>DataPenjualan[[#This Row],[Pendapatan Kotor]]-DataPenjualan[[#This Row],[Nilai Diskon]]</f>
        <v>23400000</v>
      </c>
    </row>
    <row r="658" spans="1:18" x14ac:dyDescent="0.35">
      <c r="A658" t="s">
        <v>708</v>
      </c>
      <c r="B658" s="1">
        <v>45419.479166666664</v>
      </c>
      <c r="C658" t="str">
        <f>TEXT(DataPenjualan[[#This Row],[Tanggal Transaksi]],"mmmm")</f>
        <v>May</v>
      </c>
      <c r="D658" s="1" t="str">
        <f>TEXT(DataPenjualan[[#This Row],[Tanggal Transaksi]],"m")</f>
        <v>5</v>
      </c>
      <c r="E658" t="s">
        <v>68</v>
      </c>
      <c r="F658" t="s">
        <v>24</v>
      </c>
      <c r="G658" t="s">
        <v>42</v>
      </c>
      <c r="H658" t="s">
        <v>43</v>
      </c>
      <c r="I658" t="s">
        <v>5</v>
      </c>
      <c r="J658">
        <v>1</v>
      </c>
      <c r="K658" s="2">
        <v>5000000</v>
      </c>
      <c r="L658" t="str" cm="1">
        <f t="array" ref="L658">_xlfn.IFS(DataPenjualan[[#This Row],[Harga Satuan]]&lt;5000000,"Terjangkau",AND(DataPenjualan[[#This Row],[Harga Satuan]]&gt;=5000000,DataPenjualan[[#This Row],[Harga Satuan]]&lt;=15000000),"Menengah",DataPenjualan[[#This Row],[Harga Satuan]]&gt;15000000,"Premium")</f>
        <v>Menengah</v>
      </c>
      <c r="M658">
        <v>5</v>
      </c>
      <c r="N658" t="s">
        <v>6</v>
      </c>
      <c r="O658" t="str" cm="1">
        <f t="array" ref="O658">_xlfn.IFS(LEFT(DataPenjualan[[#This Row],[Kode Status Pengiriman]],3)="DLV","Terkirim",LEFT(DataPenjualan[[#This Row],[Kode Status Pengiriman]],3)="SHP","Dikirim",LEFT(DataPenjualan[[#This Row],[Kode Status Pengiriman]],3)="RTN","Return",LEFT(DataPenjualan[[#This Row],[Kode Status Pengiriman]],3)="CNL","Dibatalkan")</f>
        <v>Terkirim</v>
      </c>
      <c r="P658" s="3">
        <f>DataPenjualan[[#This Row],[Jumlah Beli]]*DataPenjualan[[#This Row],[Harga Satuan]]</f>
        <v>5000000</v>
      </c>
      <c r="Q658" s="2">
        <f>(DataPenjualan[[#This Row],[Diskon Persen]]/100)*DataPenjualan[[#This Row],[Harga Satuan]]</f>
        <v>250000</v>
      </c>
      <c r="R658" s="2">
        <f>DataPenjualan[[#This Row],[Pendapatan Kotor]]-DataPenjualan[[#This Row],[Nilai Diskon]]</f>
        <v>4750000</v>
      </c>
    </row>
    <row r="659" spans="1:18" x14ac:dyDescent="0.35">
      <c r="A659" t="s">
        <v>709</v>
      </c>
      <c r="B659" s="1">
        <v>45451.597222222219</v>
      </c>
      <c r="C659" t="str">
        <f>TEXT(DataPenjualan[[#This Row],[Tanggal Transaksi]],"mmmm")</f>
        <v>June</v>
      </c>
      <c r="D659" s="1" t="str">
        <f>TEXT(DataPenjualan[[#This Row],[Tanggal Transaksi]],"m")</f>
        <v>6</v>
      </c>
      <c r="E659" t="s">
        <v>71</v>
      </c>
      <c r="F659" t="s">
        <v>18</v>
      </c>
      <c r="G659" t="s">
        <v>46</v>
      </c>
      <c r="H659" t="s">
        <v>4</v>
      </c>
      <c r="I659" t="s">
        <v>15</v>
      </c>
      <c r="J659">
        <v>1</v>
      </c>
      <c r="K659" s="2">
        <v>42000000</v>
      </c>
      <c r="L659" t="str" cm="1">
        <f t="array" ref="L659">_xlfn.IFS(DataPenjualan[[#This Row],[Harga Satuan]]&lt;5000000,"Terjangkau",AND(DataPenjualan[[#This Row],[Harga Satuan]]&gt;=5000000,DataPenjualan[[#This Row],[Harga Satuan]]&lt;=15000000),"Menengah",DataPenjualan[[#This Row],[Harga Satuan]]&gt;15000000,"Premium")</f>
        <v>Premium</v>
      </c>
      <c r="M659">
        <v>0</v>
      </c>
      <c r="N659" t="s">
        <v>21</v>
      </c>
      <c r="O659" t="str" cm="1">
        <f t="array" ref="O659">_xlfn.IFS(LEFT(DataPenjualan[[#This Row],[Kode Status Pengiriman]],3)="DLV","Terkirim",LEFT(DataPenjualan[[#This Row],[Kode Status Pengiriman]],3)="SHP","Dikirim",LEFT(DataPenjualan[[#This Row],[Kode Status Pengiriman]],3)="RTN","Return",LEFT(DataPenjualan[[#This Row],[Kode Status Pengiriman]],3)="CNL","Dibatalkan")</f>
        <v>Dikirim</v>
      </c>
      <c r="P659" s="3">
        <f>DataPenjualan[[#This Row],[Jumlah Beli]]*DataPenjualan[[#This Row],[Harga Satuan]]</f>
        <v>42000000</v>
      </c>
      <c r="Q659" s="2">
        <f>(DataPenjualan[[#This Row],[Diskon Persen]]/100)*DataPenjualan[[#This Row],[Harga Satuan]]</f>
        <v>0</v>
      </c>
      <c r="R659" s="2">
        <f>DataPenjualan[[#This Row],[Pendapatan Kotor]]-DataPenjualan[[#This Row],[Nilai Diskon]]</f>
        <v>42000000</v>
      </c>
    </row>
    <row r="660" spans="1:18" x14ac:dyDescent="0.35">
      <c r="A660" t="s">
        <v>710</v>
      </c>
      <c r="B660" s="1">
        <v>45482.708333333336</v>
      </c>
      <c r="C660" t="str">
        <f>TEXT(DataPenjualan[[#This Row],[Tanggal Transaksi]],"mmmm")</f>
        <v>July</v>
      </c>
      <c r="D660" s="1" t="str">
        <f>TEXT(DataPenjualan[[#This Row],[Tanggal Transaksi]],"m")</f>
        <v>7</v>
      </c>
      <c r="E660" t="s">
        <v>2</v>
      </c>
      <c r="F660" t="s">
        <v>3</v>
      </c>
      <c r="G660" t="s">
        <v>56</v>
      </c>
      <c r="H660" t="s">
        <v>57</v>
      </c>
      <c r="I660" t="s">
        <v>10</v>
      </c>
      <c r="J660">
        <v>1</v>
      </c>
      <c r="K660" s="2">
        <v>21000000</v>
      </c>
      <c r="L660" t="str" cm="1">
        <f t="array" ref="L660">_xlfn.IFS(DataPenjualan[[#This Row],[Harga Satuan]]&lt;5000000,"Terjangkau",AND(DataPenjualan[[#This Row],[Harga Satuan]]&gt;=5000000,DataPenjualan[[#This Row],[Harga Satuan]]&lt;=15000000),"Menengah",DataPenjualan[[#This Row],[Harga Satuan]]&gt;15000000,"Premium")</f>
        <v>Premium</v>
      </c>
      <c r="M660">
        <v>10</v>
      </c>
      <c r="N660" t="s">
        <v>6</v>
      </c>
      <c r="O660" t="str" cm="1">
        <f t="array" ref="O660">_xlfn.IFS(LEFT(DataPenjualan[[#This Row],[Kode Status Pengiriman]],3)="DLV","Terkirim",LEFT(DataPenjualan[[#This Row],[Kode Status Pengiriman]],3)="SHP","Dikirim",LEFT(DataPenjualan[[#This Row],[Kode Status Pengiriman]],3)="RTN","Return",LEFT(DataPenjualan[[#This Row],[Kode Status Pengiriman]],3)="CNL","Dibatalkan")</f>
        <v>Terkirim</v>
      </c>
      <c r="P660" s="3">
        <f>DataPenjualan[[#This Row],[Jumlah Beli]]*DataPenjualan[[#This Row],[Harga Satuan]]</f>
        <v>21000000</v>
      </c>
      <c r="Q660" s="2">
        <f>(DataPenjualan[[#This Row],[Diskon Persen]]/100)*DataPenjualan[[#This Row],[Harga Satuan]]</f>
        <v>2100000</v>
      </c>
      <c r="R660" s="2">
        <f>DataPenjualan[[#This Row],[Pendapatan Kotor]]-DataPenjualan[[#This Row],[Nilai Diskon]]</f>
        <v>18900000</v>
      </c>
    </row>
    <row r="661" spans="1:18" x14ac:dyDescent="0.35">
      <c r="A661" t="s">
        <v>711</v>
      </c>
      <c r="B661" s="1">
        <v>45514.822916666664</v>
      </c>
      <c r="C661" t="str">
        <f>TEXT(DataPenjualan[[#This Row],[Tanggal Transaksi]],"mmmm")</f>
        <v>August</v>
      </c>
      <c r="D661" s="1" t="str">
        <f>TEXT(DataPenjualan[[#This Row],[Tanggal Transaksi]],"m")</f>
        <v>8</v>
      </c>
      <c r="E661" t="s">
        <v>8</v>
      </c>
      <c r="F661" t="s">
        <v>3</v>
      </c>
      <c r="G661" t="s">
        <v>60</v>
      </c>
      <c r="H661" t="s">
        <v>20</v>
      </c>
      <c r="I661" t="s">
        <v>5</v>
      </c>
      <c r="J661">
        <v>1</v>
      </c>
      <c r="K661" s="2">
        <v>18500000</v>
      </c>
      <c r="L661" t="str" cm="1">
        <f t="array" ref="L661">_xlfn.IFS(DataPenjualan[[#This Row],[Harga Satuan]]&lt;5000000,"Terjangkau",AND(DataPenjualan[[#This Row],[Harga Satuan]]&gt;=5000000,DataPenjualan[[#This Row],[Harga Satuan]]&lt;=15000000),"Menengah",DataPenjualan[[#This Row],[Harga Satuan]]&gt;15000000,"Premium")</f>
        <v>Premium</v>
      </c>
      <c r="M661">
        <v>10</v>
      </c>
      <c r="N661" t="s">
        <v>6</v>
      </c>
      <c r="O661" t="str" cm="1">
        <f t="array" ref="O661">_xlfn.IFS(LEFT(DataPenjualan[[#This Row],[Kode Status Pengiriman]],3)="DLV","Terkirim",LEFT(DataPenjualan[[#This Row],[Kode Status Pengiriman]],3)="SHP","Dikirim",LEFT(DataPenjualan[[#This Row],[Kode Status Pengiriman]],3)="RTN","Return",LEFT(DataPenjualan[[#This Row],[Kode Status Pengiriman]],3)="CNL","Dibatalkan")</f>
        <v>Terkirim</v>
      </c>
      <c r="P661" s="3">
        <f>DataPenjualan[[#This Row],[Jumlah Beli]]*DataPenjualan[[#This Row],[Harga Satuan]]</f>
        <v>18500000</v>
      </c>
      <c r="Q661" s="2">
        <f>(DataPenjualan[[#This Row],[Diskon Persen]]/100)*DataPenjualan[[#This Row],[Harga Satuan]]</f>
        <v>1850000</v>
      </c>
      <c r="R661" s="2">
        <f>DataPenjualan[[#This Row],[Pendapatan Kotor]]-DataPenjualan[[#This Row],[Nilai Diskon]]</f>
        <v>16650000</v>
      </c>
    </row>
    <row r="662" spans="1:18" x14ac:dyDescent="0.35">
      <c r="A662" t="s">
        <v>712</v>
      </c>
      <c r="B662" s="1">
        <v>45546.347222222219</v>
      </c>
      <c r="C662" t="str">
        <f>TEXT(DataPenjualan[[#This Row],[Tanggal Transaksi]],"mmmm")</f>
        <v>September</v>
      </c>
      <c r="D662" s="1" t="str">
        <f>TEXT(DataPenjualan[[#This Row],[Tanggal Transaksi]],"m")</f>
        <v>9</v>
      </c>
      <c r="E662" t="s">
        <v>12</v>
      </c>
      <c r="F662" t="s">
        <v>13</v>
      </c>
      <c r="G662" t="s">
        <v>63</v>
      </c>
      <c r="H662" t="s">
        <v>4</v>
      </c>
      <c r="I662" t="s">
        <v>15</v>
      </c>
      <c r="J662">
        <v>1</v>
      </c>
      <c r="K662" s="2">
        <v>5500000</v>
      </c>
      <c r="L662" t="str" cm="1">
        <f t="array" ref="L662">_xlfn.IFS(DataPenjualan[[#This Row],[Harga Satuan]]&lt;5000000,"Terjangkau",AND(DataPenjualan[[#This Row],[Harga Satuan]]&gt;=5000000,DataPenjualan[[#This Row],[Harga Satuan]]&lt;=15000000),"Menengah",DataPenjualan[[#This Row],[Harga Satuan]]&gt;15000000,"Premium")</f>
        <v>Menengah</v>
      </c>
      <c r="M662">
        <v>0</v>
      </c>
      <c r="N662" t="s">
        <v>6</v>
      </c>
      <c r="O662" t="str" cm="1">
        <f t="array" ref="O662">_xlfn.IFS(LEFT(DataPenjualan[[#This Row],[Kode Status Pengiriman]],3)="DLV","Terkirim",LEFT(DataPenjualan[[#This Row],[Kode Status Pengiriman]],3)="SHP","Dikirim",LEFT(DataPenjualan[[#This Row],[Kode Status Pengiriman]],3)="RTN","Return",LEFT(DataPenjualan[[#This Row],[Kode Status Pengiriman]],3)="CNL","Dibatalkan")</f>
        <v>Terkirim</v>
      </c>
      <c r="P662" s="3">
        <f>DataPenjualan[[#This Row],[Jumlah Beli]]*DataPenjualan[[#This Row],[Harga Satuan]]</f>
        <v>5500000</v>
      </c>
      <c r="Q662" s="2">
        <f>(DataPenjualan[[#This Row],[Diskon Persen]]/100)*DataPenjualan[[#This Row],[Harga Satuan]]</f>
        <v>0</v>
      </c>
      <c r="R662" s="2">
        <f>DataPenjualan[[#This Row],[Pendapatan Kotor]]-DataPenjualan[[#This Row],[Nilai Diskon]]</f>
        <v>5500000</v>
      </c>
    </row>
    <row r="663" spans="1:18" x14ac:dyDescent="0.35">
      <c r="A663" t="s">
        <v>713</v>
      </c>
      <c r="B663" s="1">
        <v>45577.451388888891</v>
      </c>
      <c r="C663" t="str">
        <f>TEXT(DataPenjualan[[#This Row],[Tanggal Transaksi]],"mmmm")</f>
        <v>October</v>
      </c>
      <c r="D663" s="1" t="str">
        <f>TEXT(DataPenjualan[[#This Row],[Tanggal Transaksi]],"m")</f>
        <v>10</v>
      </c>
      <c r="E663" t="s">
        <v>17</v>
      </c>
      <c r="F663" t="s">
        <v>18</v>
      </c>
      <c r="G663" t="s">
        <v>66</v>
      </c>
      <c r="H663" t="s">
        <v>9</v>
      </c>
      <c r="I663" t="s">
        <v>10</v>
      </c>
      <c r="J663">
        <v>1</v>
      </c>
      <c r="K663" s="2">
        <v>32000000</v>
      </c>
      <c r="L663" t="str" cm="1">
        <f t="array" ref="L663">_xlfn.IFS(DataPenjualan[[#This Row],[Harga Satuan]]&lt;5000000,"Terjangkau",AND(DataPenjualan[[#This Row],[Harga Satuan]]&gt;=5000000,DataPenjualan[[#This Row],[Harga Satuan]]&lt;=15000000),"Menengah",DataPenjualan[[#This Row],[Harga Satuan]]&gt;15000000,"Premium")</f>
        <v>Premium</v>
      </c>
      <c r="M663">
        <v>15</v>
      </c>
      <c r="N663" t="s">
        <v>21</v>
      </c>
      <c r="O663" t="str" cm="1">
        <f t="array" ref="O663">_xlfn.IFS(LEFT(DataPenjualan[[#This Row],[Kode Status Pengiriman]],3)="DLV","Terkirim",LEFT(DataPenjualan[[#This Row],[Kode Status Pengiriman]],3)="SHP","Dikirim",LEFT(DataPenjualan[[#This Row],[Kode Status Pengiriman]],3)="RTN","Return",LEFT(DataPenjualan[[#This Row],[Kode Status Pengiriman]],3)="CNL","Dibatalkan")</f>
        <v>Dikirim</v>
      </c>
      <c r="P663" s="3">
        <f>DataPenjualan[[#This Row],[Jumlah Beli]]*DataPenjualan[[#This Row],[Harga Satuan]]</f>
        <v>32000000</v>
      </c>
      <c r="Q663" s="2">
        <f>(DataPenjualan[[#This Row],[Diskon Persen]]/100)*DataPenjualan[[#This Row],[Harga Satuan]]</f>
        <v>4800000</v>
      </c>
      <c r="R663" s="2">
        <f>DataPenjualan[[#This Row],[Pendapatan Kotor]]-DataPenjualan[[#This Row],[Nilai Diskon]]</f>
        <v>27200000</v>
      </c>
    </row>
    <row r="664" spans="1:18" x14ac:dyDescent="0.35">
      <c r="A664" t="s">
        <v>714</v>
      </c>
      <c r="B664" s="1">
        <v>45609.569444444445</v>
      </c>
      <c r="C664" t="str">
        <f>TEXT(DataPenjualan[[#This Row],[Tanggal Transaksi]],"mmmm")</f>
        <v>November</v>
      </c>
      <c r="D664" s="1" t="str">
        <f>TEXT(DataPenjualan[[#This Row],[Tanggal Transaksi]],"m")</f>
        <v>11</v>
      </c>
      <c r="E664" t="s">
        <v>23</v>
      </c>
      <c r="F664" t="s">
        <v>24</v>
      </c>
      <c r="G664" t="s">
        <v>69</v>
      </c>
      <c r="H664" t="s">
        <v>4</v>
      </c>
      <c r="I664" t="s">
        <v>5</v>
      </c>
      <c r="J664">
        <v>1</v>
      </c>
      <c r="K664" s="2">
        <v>7500000</v>
      </c>
      <c r="L664" t="str" cm="1">
        <f t="array" ref="L664">_xlfn.IFS(DataPenjualan[[#This Row],[Harga Satuan]]&lt;5000000,"Terjangkau",AND(DataPenjualan[[#This Row],[Harga Satuan]]&gt;=5000000,DataPenjualan[[#This Row],[Harga Satuan]]&lt;=15000000),"Menengah",DataPenjualan[[#This Row],[Harga Satuan]]&gt;15000000,"Premium")</f>
        <v>Menengah</v>
      </c>
      <c r="M664">
        <v>5</v>
      </c>
      <c r="N664" t="s">
        <v>6</v>
      </c>
      <c r="O664" t="str" cm="1">
        <f t="array" ref="O664">_xlfn.IFS(LEFT(DataPenjualan[[#This Row],[Kode Status Pengiriman]],3)="DLV","Terkirim",LEFT(DataPenjualan[[#This Row],[Kode Status Pengiriman]],3)="SHP","Dikirim",LEFT(DataPenjualan[[#This Row],[Kode Status Pengiriman]],3)="RTN","Return",LEFT(DataPenjualan[[#This Row],[Kode Status Pengiriman]],3)="CNL","Dibatalkan")</f>
        <v>Terkirim</v>
      </c>
      <c r="P664" s="3">
        <f>DataPenjualan[[#This Row],[Jumlah Beli]]*DataPenjualan[[#This Row],[Harga Satuan]]</f>
        <v>7500000</v>
      </c>
      <c r="Q664" s="2">
        <f>(DataPenjualan[[#This Row],[Diskon Persen]]/100)*DataPenjualan[[#This Row],[Harga Satuan]]</f>
        <v>375000</v>
      </c>
      <c r="R664" s="2">
        <f>DataPenjualan[[#This Row],[Pendapatan Kotor]]-DataPenjualan[[#This Row],[Nilai Diskon]]</f>
        <v>7125000</v>
      </c>
    </row>
    <row r="665" spans="1:18" x14ac:dyDescent="0.35">
      <c r="A665" t="s">
        <v>715</v>
      </c>
      <c r="B665" s="1">
        <v>45640.684027777781</v>
      </c>
      <c r="C665" t="str">
        <f>TEXT(DataPenjualan[[#This Row],[Tanggal Transaksi]],"mmmm")</f>
        <v>December</v>
      </c>
      <c r="D665" s="1" t="str">
        <f>TEXT(DataPenjualan[[#This Row],[Tanggal Transaksi]],"m")</f>
        <v>12</v>
      </c>
      <c r="E665" t="s">
        <v>27</v>
      </c>
      <c r="F665" t="s">
        <v>18</v>
      </c>
      <c r="G665" t="s">
        <v>752</v>
      </c>
      <c r="H665" t="s">
        <v>9</v>
      </c>
      <c r="I665" t="s">
        <v>15</v>
      </c>
      <c r="J665">
        <v>1</v>
      </c>
      <c r="K665" s="2">
        <v>23000000</v>
      </c>
      <c r="L665" t="str" cm="1">
        <f t="array" ref="L665">_xlfn.IFS(DataPenjualan[[#This Row],[Harga Satuan]]&lt;5000000,"Terjangkau",AND(DataPenjualan[[#This Row],[Harga Satuan]]&gt;=5000000,DataPenjualan[[#This Row],[Harga Satuan]]&lt;=15000000),"Menengah",DataPenjualan[[#This Row],[Harga Satuan]]&gt;15000000,"Premium")</f>
        <v>Premium</v>
      </c>
      <c r="M665">
        <v>0</v>
      </c>
      <c r="N665" t="s">
        <v>6</v>
      </c>
      <c r="O665" t="str" cm="1">
        <f t="array" ref="O665">_xlfn.IFS(LEFT(DataPenjualan[[#This Row],[Kode Status Pengiriman]],3)="DLV","Terkirim",LEFT(DataPenjualan[[#This Row],[Kode Status Pengiriman]],3)="SHP","Dikirim",LEFT(DataPenjualan[[#This Row],[Kode Status Pengiriman]],3)="RTN","Return",LEFT(DataPenjualan[[#This Row],[Kode Status Pengiriman]],3)="CNL","Dibatalkan")</f>
        <v>Terkirim</v>
      </c>
      <c r="P665" s="3">
        <f>DataPenjualan[[#This Row],[Jumlah Beli]]*DataPenjualan[[#This Row],[Harga Satuan]]</f>
        <v>23000000</v>
      </c>
      <c r="Q665" s="2">
        <f>(DataPenjualan[[#This Row],[Diskon Persen]]/100)*DataPenjualan[[#This Row],[Harga Satuan]]</f>
        <v>0</v>
      </c>
      <c r="R665" s="2">
        <f>DataPenjualan[[#This Row],[Pendapatan Kotor]]-DataPenjualan[[#This Row],[Nilai Diskon]]</f>
        <v>23000000</v>
      </c>
    </row>
    <row r="666" spans="1:18" x14ac:dyDescent="0.35">
      <c r="A666" t="s">
        <v>716</v>
      </c>
      <c r="B666" s="1">
        <v>45306.756944444445</v>
      </c>
      <c r="C666" t="str">
        <f>TEXT(DataPenjualan[[#This Row],[Tanggal Transaksi]],"mmmm")</f>
        <v>January</v>
      </c>
      <c r="D666" s="1" t="str">
        <f>TEXT(DataPenjualan[[#This Row],[Tanggal Transaksi]],"m")</f>
        <v>1</v>
      </c>
      <c r="E666" t="s">
        <v>30</v>
      </c>
      <c r="F666" t="s">
        <v>13</v>
      </c>
      <c r="G666" t="s">
        <v>28</v>
      </c>
      <c r="H666" t="s">
        <v>4</v>
      </c>
      <c r="I666" t="s">
        <v>10</v>
      </c>
      <c r="J666">
        <v>2</v>
      </c>
      <c r="K666" s="2">
        <v>2500000</v>
      </c>
      <c r="L666" t="str" cm="1">
        <f t="array" ref="L666">_xlfn.IFS(DataPenjualan[[#This Row],[Harga Satuan]]&lt;5000000,"Terjangkau",AND(DataPenjualan[[#This Row],[Harga Satuan]]&gt;=5000000,DataPenjualan[[#This Row],[Harga Satuan]]&lt;=15000000),"Menengah",DataPenjualan[[#This Row],[Harga Satuan]]&gt;15000000,"Premium")</f>
        <v>Terjangkau</v>
      </c>
      <c r="M666">
        <v>5</v>
      </c>
      <c r="N666" t="s">
        <v>6</v>
      </c>
      <c r="O666" t="str" cm="1">
        <f t="array" ref="O666">_xlfn.IFS(LEFT(DataPenjualan[[#This Row],[Kode Status Pengiriman]],3)="DLV","Terkirim",LEFT(DataPenjualan[[#This Row],[Kode Status Pengiriman]],3)="SHP","Dikirim",LEFT(DataPenjualan[[#This Row],[Kode Status Pengiriman]],3)="RTN","Return",LEFT(DataPenjualan[[#This Row],[Kode Status Pengiriman]],3)="CNL","Dibatalkan")</f>
        <v>Terkirim</v>
      </c>
      <c r="P666" s="3">
        <f>DataPenjualan[[#This Row],[Jumlah Beli]]*DataPenjualan[[#This Row],[Harga Satuan]]</f>
        <v>5000000</v>
      </c>
      <c r="Q666" s="2">
        <f>(DataPenjualan[[#This Row],[Diskon Persen]]/100)*DataPenjualan[[#This Row],[Harga Satuan]]</f>
        <v>125000</v>
      </c>
      <c r="R666" s="2">
        <f>DataPenjualan[[#This Row],[Pendapatan Kotor]]-DataPenjualan[[#This Row],[Nilai Diskon]]</f>
        <v>4875000</v>
      </c>
    </row>
    <row r="667" spans="1:18" x14ac:dyDescent="0.35">
      <c r="A667" t="s">
        <v>717</v>
      </c>
      <c r="B667" s="1">
        <v>45338.40625</v>
      </c>
      <c r="C667" t="str">
        <f>TEXT(DataPenjualan[[#This Row],[Tanggal Transaksi]],"mmmm")</f>
        <v>February</v>
      </c>
      <c r="D667" s="1" t="str">
        <f>TEXT(DataPenjualan[[#This Row],[Tanggal Transaksi]],"m")</f>
        <v>2</v>
      </c>
      <c r="E667" t="s">
        <v>33</v>
      </c>
      <c r="F667" t="s">
        <v>34</v>
      </c>
      <c r="G667" t="s">
        <v>14</v>
      </c>
      <c r="H667" t="s">
        <v>4</v>
      </c>
      <c r="I667" t="s">
        <v>5</v>
      </c>
      <c r="J667">
        <v>1</v>
      </c>
      <c r="K667" s="2">
        <v>28000000</v>
      </c>
      <c r="L667" t="str" cm="1">
        <f t="array" ref="L667">_xlfn.IFS(DataPenjualan[[#This Row],[Harga Satuan]]&lt;5000000,"Terjangkau",AND(DataPenjualan[[#This Row],[Harga Satuan]]&gt;=5000000,DataPenjualan[[#This Row],[Harga Satuan]]&lt;=15000000),"Menengah",DataPenjualan[[#This Row],[Harga Satuan]]&gt;15000000,"Premium")</f>
        <v>Premium</v>
      </c>
      <c r="M667">
        <v>15</v>
      </c>
      <c r="N667" t="s">
        <v>21</v>
      </c>
      <c r="O667" t="str" cm="1">
        <f t="array" ref="O667">_xlfn.IFS(LEFT(DataPenjualan[[#This Row],[Kode Status Pengiriman]],3)="DLV","Terkirim",LEFT(DataPenjualan[[#This Row],[Kode Status Pengiriman]],3)="SHP","Dikirim",LEFT(DataPenjualan[[#This Row],[Kode Status Pengiriman]],3)="RTN","Return",LEFT(DataPenjualan[[#This Row],[Kode Status Pengiriman]],3)="CNL","Dibatalkan")</f>
        <v>Dikirim</v>
      </c>
      <c r="P667" s="3">
        <f>DataPenjualan[[#This Row],[Jumlah Beli]]*DataPenjualan[[#This Row],[Harga Satuan]]</f>
        <v>28000000</v>
      </c>
      <c r="Q667" s="2">
        <f>(DataPenjualan[[#This Row],[Diskon Persen]]/100)*DataPenjualan[[#This Row],[Harga Satuan]]</f>
        <v>4200000</v>
      </c>
      <c r="R667" s="2">
        <f>DataPenjualan[[#This Row],[Pendapatan Kotor]]-DataPenjualan[[#This Row],[Nilai Diskon]]</f>
        <v>23800000</v>
      </c>
    </row>
    <row r="668" spans="1:18" x14ac:dyDescent="0.35">
      <c r="A668" t="s">
        <v>718</v>
      </c>
      <c r="B668" s="1">
        <v>45368.510416666664</v>
      </c>
      <c r="C668" t="str">
        <f>TEXT(DataPenjualan[[#This Row],[Tanggal Transaksi]],"mmmm")</f>
        <v>March</v>
      </c>
      <c r="D668" s="1" t="str">
        <f>TEXT(DataPenjualan[[#This Row],[Tanggal Transaksi]],"m")</f>
        <v>3</v>
      </c>
      <c r="E668" t="s">
        <v>37</v>
      </c>
      <c r="F668" t="s">
        <v>24</v>
      </c>
      <c r="G668" t="s">
        <v>19</v>
      </c>
      <c r="H668" t="s">
        <v>20</v>
      </c>
      <c r="I668" t="s">
        <v>15</v>
      </c>
      <c r="J668">
        <v>1</v>
      </c>
      <c r="K668" s="2">
        <v>1800000</v>
      </c>
      <c r="L668" t="str" cm="1">
        <f t="array" ref="L668">_xlfn.IFS(DataPenjualan[[#This Row],[Harga Satuan]]&lt;5000000,"Terjangkau",AND(DataPenjualan[[#This Row],[Harga Satuan]]&gt;=5000000,DataPenjualan[[#This Row],[Harga Satuan]]&lt;=15000000),"Menengah",DataPenjualan[[#This Row],[Harga Satuan]]&gt;15000000,"Premium")</f>
        <v>Terjangkau</v>
      </c>
      <c r="M668">
        <v>0</v>
      </c>
      <c r="N668" t="s">
        <v>6</v>
      </c>
      <c r="O668" t="str" cm="1">
        <f t="array" ref="O668">_xlfn.IFS(LEFT(DataPenjualan[[#This Row],[Kode Status Pengiriman]],3)="DLV","Terkirim",LEFT(DataPenjualan[[#This Row],[Kode Status Pengiriman]],3)="SHP","Dikirim",LEFT(DataPenjualan[[#This Row],[Kode Status Pengiriman]],3)="RTN","Return",LEFT(DataPenjualan[[#This Row],[Kode Status Pengiriman]],3)="CNL","Dibatalkan")</f>
        <v>Terkirim</v>
      </c>
      <c r="P668" s="3">
        <f>DataPenjualan[[#This Row],[Jumlah Beli]]*DataPenjualan[[#This Row],[Harga Satuan]]</f>
        <v>1800000</v>
      </c>
      <c r="Q668" s="2">
        <f>(DataPenjualan[[#This Row],[Diskon Persen]]/100)*DataPenjualan[[#This Row],[Harga Satuan]]</f>
        <v>0</v>
      </c>
      <c r="R668" s="2">
        <f>DataPenjualan[[#This Row],[Pendapatan Kotor]]-DataPenjualan[[#This Row],[Nilai Diskon]]</f>
        <v>1800000</v>
      </c>
    </row>
    <row r="669" spans="1:18" x14ac:dyDescent="0.35">
      <c r="A669" t="s">
        <v>719</v>
      </c>
      <c r="B669" s="1">
        <v>45400.625</v>
      </c>
      <c r="C669" t="str">
        <f>TEXT(DataPenjualan[[#This Row],[Tanggal Transaksi]],"mmmm")</f>
        <v>April</v>
      </c>
      <c r="D669" s="1" t="str">
        <f>TEXT(DataPenjualan[[#This Row],[Tanggal Transaksi]],"m")</f>
        <v>4</v>
      </c>
      <c r="E669" t="s">
        <v>41</v>
      </c>
      <c r="F669" t="s">
        <v>3</v>
      </c>
      <c r="G669" t="s">
        <v>753</v>
      </c>
      <c r="H669" t="s">
        <v>25</v>
      </c>
      <c r="I669" t="s">
        <v>10</v>
      </c>
      <c r="J669">
        <v>1</v>
      </c>
      <c r="K669" s="2">
        <v>15000000</v>
      </c>
      <c r="L669" t="str" cm="1">
        <f t="array" ref="L669">_xlfn.IFS(DataPenjualan[[#This Row],[Harga Satuan]]&lt;5000000,"Terjangkau",AND(DataPenjualan[[#This Row],[Harga Satuan]]&gt;=5000000,DataPenjualan[[#This Row],[Harga Satuan]]&lt;=15000000),"Menengah",DataPenjualan[[#This Row],[Harga Satuan]]&gt;15000000,"Premium")</f>
        <v>Menengah</v>
      </c>
      <c r="M669">
        <v>10</v>
      </c>
      <c r="N669" t="s">
        <v>6</v>
      </c>
      <c r="O669" t="str" cm="1">
        <f t="array" ref="O669">_xlfn.IFS(LEFT(DataPenjualan[[#This Row],[Kode Status Pengiriman]],3)="DLV","Terkirim",LEFT(DataPenjualan[[#This Row],[Kode Status Pengiriman]],3)="SHP","Dikirim",LEFT(DataPenjualan[[#This Row],[Kode Status Pengiriman]],3)="RTN","Return",LEFT(DataPenjualan[[#This Row],[Kode Status Pengiriman]],3)="CNL","Dibatalkan")</f>
        <v>Terkirim</v>
      </c>
      <c r="P669" s="3">
        <f>DataPenjualan[[#This Row],[Jumlah Beli]]*DataPenjualan[[#This Row],[Harga Satuan]]</f>
        <v>15000000</v>
      </c>
      <c r="Q669" s="2">
        <f>(DataPenjualan[[#This Row],[Diskon Persen]]/100)*DataPenjualan[[#This Row],[Harga Satuan]]</f>
        <v>1500000</v>
      </c>
      <c r="R669" s="2">
        <f>DataPenjualan[[#This Row],[Pendapatan Kotor]]-DataPenjualan[[#This Row],[Nilai Diskon]]</f>
        <v>13500000</v>
      </c>
    </row>
    <row r="670" spans="1:18" x14ac:dyDescent="0.35">
      <c r="A670" t="s">
        <v>720</v>
      </c>
      <c r="B670" s="1">
        <v>45431.739583333336</v>
      </c>
      <c r="C670" t="str">
        <f>TEXT(DataPenjualan[[#This Row],[Tanggal Transaksi]],"mmmm")</f>
        <v>May</v>
      </c>
      <c r="D670" s="1" t="str">
        <f>TEXT(DataPenjualan[[#This Row],[Tanggal Transaksi]],"m")</f>
        <v>5</v>
      </c>
      <c r="E670" t="s">
        <v>45</v>
      </c>
      <c r="F670" t="s">
        <v>13</v>
      </c>
      <c r="G670" t="s">
        <v>31</v>
      </c>
      <c r="H670" t="s">
        <v>9</v>
      </c>
      <c r="I670" t="s">
        <v>5</v>
      </c>
      <c r="J670">
        <v>1</v>
      </c>
      <c r="K670" s="2">
        <v>4000000</v>
      </c>
      <c r="L670" t="str" cm="1">
        <f t="array" ref="L670">_xlfn.IFS(DataPenjualan[[#This Row],[Harga Satuan]]&lt;5000000,"Terjangkau",AND(DataPenjualan[[#This Row],[Harga Satuan]]&gt;=5000000,DataPenjualan[[#This Row],[Harga Satuan]]&lt;=15000000),"Menengah",DataPenjualan[[#This Row],[Harga Satuan]]&gt;15000000,"Premium")</f>
        <v>Terjangkau</v>
      </c>
      <c r="M670">
        <v>5</v>
      </c>
      <c r="N670" t="s">
        <v>39</v>
      </c>
      <c r="O670" t="str" cm="1">
        <f t="array" ref="O670">_xlfn.IFS(LEFT(DataPenjualan[[#This Row],[Kode Status Pengiriman]],3)="DLV","Terkirim",LEFT(DataPenjualan[[#This Row],[Kode Status Pengiriman]],3)="SHP","Dikirim",LEFT(DataPenjualan[[#This Row],[Kode Status Pengiriman]],3)="RTN","Return",LEFT(DataPenjualan[[#This Row],[Kode Status Pengiriman]],3)="CNL","Dibatalkan")</f>
        <v>Return</v>
      </c>
      <c r="P670" s="3">
        <f>DataPenjualan[[#This Row],[Jumlah Beli]]*DataPenjualan[[#This Row],[Harga Satuan]]</f>
        <v>4000000</v>
      </c>
      <c r="Q670" s="2">
        <f>(DataPenjualan[[#This Row],[Diskon Persen]]/100)*DataPenjualan[[#This Row],[Harga Satuan]]</f>
        <v>200000</v>
      </c>
      <c r="R670" s="2">
        <f>DataPenjualan[[#This Row],[Pendapatan Kotor]]-DataPenjualan[[#This Row],[Nilai Diskon]]</f>
        <v>3800000</v>
      </c>
    </row>
    <row r="671" spans="1:18" x14ac:dyDescent="0.35">
      <c r="A671" t="s">
        <v>721</v>
      </c>
      <c r="B671" s="1">
        <v>45463.8125</v>
      </c>
      <c r="C671" t="str">
        <f>TEXT(DataPenjualan[[#This Row],[Tanggal Transaksi]],"mmmm")</f>
        <v>June</v>
      </c>
      <c r="D671" s="1" t="str">
        <f>TEXT(DataPenjualan[[#This Row],[Tanggal Transaksi]],"m")</f>
        <v>6</v>
      </c>
      <c r="E671" t="s">
        <v>48</v>
      </c>
      <c r="F671" t="s">
        <v>18</v>
      </c>
      <c r="G671" t="s">
        <v>35</v>
      </c>
      <c r="H671" t="s">
        <v>20</v>
      </c>
      <c r="I671" t="s">
        <v>15</v>
      </c>
      <c r="J671">
        <v>1</v>
      </c>
      <c r="K671" s="2">
        <v>29500000</v>
      </c>
      <c r="L671" t="str" cm="1">
        <f t="array" ref="L671">_xlfn.IFS(DataPenjualan[[#This Row],[Harga Satuan]]&lt;5000000,"Terjangkau",AND(DataPenjualan[[#This Row],[Harga Satuan]]&gt;=5000000,DataPenjualan[[#This Row],[Harga Satuan]]&lt;=15000000),"Menengah",DataPenjualan[[#This Row],[Harga Satuan]]&gt;15000000,"Premium")</f>
        <v>Premium</v>
      </c>
      <c r="M671">
        <v>0</v>
      </c>
      <c r="N671" t="s">
        <v>49</v>
      </c>
      <c r="O671" t="str" cm="1">
        <f t="array" ref="O671">_xlfn.IFS(LEFT(DataPenjualan[[#This Row],[Kode Status Pengiriman]],3)="DLV","Terkirim",LEFT(DataPenjualan[[#This Row],[Kode Status Pengiriman]],3)="SHP","Dikirim",LEFT(DataPenjualan[[#This Row],[Kode Status Pengiriman]],3)="RTN","Return",LEFT(DataPenjualan[[#This Row],[Kode Status Pengiriman]],3)="CNL","Dibatalkan")</f>
        <v>Dibatalkan</v>
      </c>
      <c r="P671" s="3">
        <f>DataPenjualan[[#This Row],[Jumlah Beli]]*DataPenjualan[[#This Row],[Harga Satuan]]</f>
        <v>29500000</v>
      </c>
      <c r="Q671" s="2">
        <f>(DataPenjualan[[#This Row],[Diskon Persen]]/100)*DataPenjualan[[#This Row],[Harga Satuan]]</f>
        <v>0</v>
      </c>
      <c r="R671" s="2">
        <f>DataPenjualan[[#This Row],[Pendapatan Kotor]]-DataPenjualan[[#This Row],[Nilai Diskon]]</f>
        <v>29500000</v>
      </c>
    </row>
    <row r="672" spans="1:18" x14ac:dyDescent="0.35">
      <c r="A672" t="s">
        <v>722</v>
      </c>
      <c r="B672" s="1">
        <v>45494.333333333336</v>
      </c>
      <c r="C672" t="str">
        <f>TEXT(DataPenjualan[[#This Row],[Tanggal Transaksi]],"mmmm")</f>
        <v>July</v>
      </c>
      <c r="D672" s="1" t="str">
        <f>TEXT(DataPenjualan[[#This Row],[Tanggal Transaksi]],"m")</f>
        <v>7</v>
      </c>
      <c r="E672" t="s">
        <v>51</v>
      </c>
      <c r="F672" t="s">
        <v>24</v>
      </c>
      <c r="G672" t="s">
        <v>38</v>
      </c>
      <c r="H672" t="s">
        <v>4</v>
      </c>
      <c r="I672" t="s">
        <v>10</v>
      </c>
      <c r="J672">
        <v>1</v>
      </c>
      <c r="K672" s="2">
        <v>500000</v>
      </c>
      <c r="L672" t="str" cm="1">
        <f t="array" ref="L672">_xlfn.IFS(DataPenjualan[[#This Row],[Harga Satuan]]&lt;5000000,"Terjangkau",AND(DataPenjualan[[#This Row],[Harga Satuan]]&gt;=5000000,DataPenjualan[[#This Row],[Harga Satuan]]&lt;=15000000),"Menengah",DataPenjualan[[#This Row],[Harga Satuan]]&gt;15000000,"Premium")</f>
        <v>Terjangkau</v>
      </c>
      <c r="M672">
        <v>5</v>
      </c>
      <c r="N672" t="s">
        <v>6</v>
      </c>
      <c r="O672" t="str" cm="1">
        <f t="array" ref="O672">_xlfn.IFS(LEFT(DataPenjualan[[#This Row],[Kode Status Pengiriman]],3)="DLV","Terkirim",LEFT(DataPenjualan[[#This Row],[Kode Status Pengiriman]],3)="SHP","Dikirim",LEFT(DataPenjualan[[#This Row],[Kode Status Pengiriman]],3)="RTN","Return",LEFT(DataPenjualan[[#This Row],[Kode Status Pengiriman]],3)="CNL","Dibatalkan")</f>
        <v>Terkirim</v>
      </c>
      <c r="P672" s="3">
        <f>DataPenjualan[[#This Row],[Jumlah Beli]]*DataPenjualan[[#This Row],[Harga Satuan]]</f>
        <v>500000</v>
      </c>
      <c r="Q672" s="2">
        <f>(DataPenjualan[[#This Row],[Diskon Persen]]/100)*DataPenjualan[[#This Row],[Harga Satuan]]</f>
        <v>25000</v>
      </c>
      <c r="R672" s="2">
        <f>DataPenjualan[[#This Row],[Pendapatan Kotor]]-DataPenjualan[[#This Row],[Nilai Diskon]]</f>
        <v>475000</v>
      </c>
    </row>
    <row r="673" spans="1:18" x14ac:dyDescent="0.35">
      <c r="A673" t="s">
        <v>723</v>
      </c>
      <c r="B673" s="1">
        <v>45526.4375</v>
      </c>
      <c r="C673" t="str">
        <f>TEXT(DataPenjualan[[#This Row],[Tanggal Transaksi]],"mmmm")</f>
        <v>August</v>
      </c>
      <c r="D673" s="1" t="str">
        <f>TEXT(DataPenjualan[[#This Row],[Tanggal Transaksi]],"m")</f>
        <v>8</v>
      </c>
      <c r="E673" t="s">
        <v>53</v>
      </c>
      <c r="F673" t="s">
        <v>34</v>
      </c>
      <c r="G673" t="s">
        <v>42</v>
      </c>
      <c r="H673" t="s">
        <v>43</v>
      </c>
      <c r="I673" t="s">
        <v>5</v>
      </c>
      <c r="J673">
        <v>1</v>
      </c>
      <c r="K673" s="2">
        <v>9500000</v>
      </c>
      <c r="L673" t="str" cm="1">
        <f t="array" ref="L673">_xlfn.IFS(DataPenjualan[[#This Row],[Harga Satuan]]&lt;5000000,"Terjangkau",AND(DataPenjualan[[#This Row],[Harga Satuan]]&gt;=5000000,DataPenjualan[[#This Row],[Harga Satuan]]&lt;=15000000),"Menengah",DataPenjualan[[#This Row],[Harga Satuan]]&gt;15000000,"Premium")</f>
        <v>Menengah</v>
      </c>
      <c r="M673">
        <v>10</v>
      </c>
      <c r="N673" t="s">
        <v>6</v>
      </c>
      <c r="O673" t="str" cm="1">
        <f t="array" ref="O673">_xlfn.IFS(LEFT(DataPenjualan[[#This Row],[Kode Status Pengiriman]],3)="DLV","Terkirim",LEFT(DataPenjualan[[#This Row],[Kode Status Pengiriman]],3)="SHP","Dikirim",LEFT(DataPenjualan[[#This Row],[Kode Status Pengiriman]],3)="RTN","Return",LEFT(DataPenjualan[[#This Row],[Kode Status Pengiriman]],3)="CNL","Dibatalkan")</f>
        <v>Terkirim</v>
      </c>
      <c r="P673" s="3">
        <f>DataPenjualan[[#This Row],[Jumlah Beli]]*DataPenjualan[[#This Row],[Harga Satuan]]</f>
        <v>9500000</v>
      </c>
      <c r="Q673" s="2">
        <f>(DataPenjualan[[#This Row],[Diskon Persen]]/100)*DataPenjualan[[#This Row],[Harga Satuan]]</f>
        <v>950000</v>
      </c>
      <c r="R673" s="2">
        <f>DataPenjualan[[#This Row],[Pendapatan Kotor]]-DataPenjualan[[#This Row],[Nilai Diskon]]</f>
        <v>8550000</v>
      </c>
    </row>
    <row r="674" spans="1:18" x14ac:dyDescent="0.35">
      <c r="A674" t="s">
        <v>724</v>
      </c>
      <c r="B674" s="1">
        <v>45558.555555555555</v>
      </c>
      <c r="C674" t="str">
        <f>TEXT(DataPenjualan[[#This Row],[Tanggal Transaksi]],"mmmm")</f>
        <v>September</v>
      </c>
      <c r="D674" s="1" t="str">
        <f>TEXT(DataPenjualan[[#This Row],[Tanggal Transaksi]],"m")</f>
        <v>9</v>
      </c>
      <c r="E674" t="s">
        <v>55</v>
      </c>
      <c r="F674" t="s">
        <v>3</v>
      </c>
      <c r="G674" t="s">
        <v>46</v>
      </c>
      <c r="H674" t="s">
        <v>4</v>
      </c>
      <c r="I674" t="s">
        <v>15</v>
      </c>
      <c r="J674">
        <v>1</v>
      </c>
      <c r="K674" s="2">
        <v>12000000</v>
      </c>
      <c r="L674" t="str" cm="1">
        <f t="array" ref="L674">_xlfn.IFS(DataPenjualan[[#This Row],[Harga Satuan]]&lt;5000000,"Terjangkau",AND(DataPenjualan[[#This Row],[Harga Satuan]]&gt;=5000000,DataPenjualan[[#This Row],[Harga Satuan]]&lt;=15000000),"Menengah",DataPenjualan[[#This Row],[Harga Satuan]]&gt;15000000,"Premium")</f>
        <v>Menengah</v>
      </c>
      <c r="M674">
        <v>0</v>
      </c>
      <c r="N674" t="s">
        <v>6</v>
      </c>
      <c r="O674" t="str" cm="1">
        <f t="array" ref="O674">_xlfn.IFS(LEFT(DataPenjualan[[#This Row],[Kode Status Pengiriman]],3)="DLV","Terkirim",LEFT(DataPenjualan[[#This Row],[Kode Status Pengiriman]],3)="SHP","Dikirim",LEFT(DataPenjualan[[#This Row],[Kode Status Pengiriman]],3)="RTN","Return",LEFT(DataPenjualan[[#This Row],[Kode Status Pengiriman]],3)="CNL","Dibatalkan")</f>
        <v>Terkirim</v>
      </c>
      <c r="P674" s="3">
        <f>DataPenjualan[[#This Row],[Jumlah Beli]]*DataPenjualan[[#This Row],[Harga Satuan]]</f>
        <v>12000000</v>
      </c>
      <c r="Q674" s="2">
        <f>(DataPenjualan[[#This Row],[Diskon Persen]]/100)*DataPenjualan[[#This Row],[Harga Satuan]]</f>
        <v>0</v>
      </c>
      <c r="R674" s="2">
        <f>DataPenjualan[[#This Row],[Pendapatan Kotor]]-DataPenjualan[[#This Row],[Nilai Diskon]]</f>
        <v>12000000</v>
      </c>
    </row>
    <row r="675" spans="1:18" x14ac:dyDescent="0.35">
      <c r="A675" t="s">
        <v>725</v>
      </c>
      <c r="B675" s="1">
        <v>45589.666666666664</v>
      </c>
      <c r="C675" t="str">
        <f>TEXT(DataPenjualan[[#This Row],[Tanggal Transaksi]],"mmmm")</f>
        <v>October</v>
      </c>
      <c r="D675" s="1" t="str">
        <f>TEXT(DataPenjualan[[#This Row],[Tanggal Transaksi]],"m")</f>
        <v>10</v>
      </c>
      <c r="E675" t="s">
        <v>59</v>
      </c>
      <c r="F675" t="s">
        <v>18</v>
      </c>
      <c r="G675" t="s">
        <v>56</v>
      </c>
      <c r="H675" t="s">
        <v>57</v>
      </c>
      <c r="I675" t="s">
        <v>10</v>
      </c>
      <c r="J675">
        <v>1</v>
      </c>
      <c r="K675" s="2">
        <v>35000000</v>
      </c>
      <c r="L675" t="str" cm="1">
        <f t="array" ref="L675">_xlfn.IFS(DataPenjualan[[#This Row],[Harga Satuan]]&lt;5000000,"Terjangkau",AND(DataPenjualan[[#This Row],[Harga Satuan]]&gt;=5000000,DataPenjualan[[#This Row],[Harga Satuan]]&lt;=15000000),"Menengah",DataPenjualan[[#This Row],[Harga Satuan]]&gt;15000000,"Premium")</f>
        <v>Premium</v>
      </c>
      <c r="M675">
        <v>15</v>
      </c>
      <c r="N675" t="s">
        <v>21</v>
      </c>
      <c r="O675" t="str" cm="1">
        <f t="array" ref="O675">_xlfn.IFS(LEFT(DataPenjualan[[#This Row],[Kode Status Pengiriman]],3)="DLV","Terkirim",LEFT(DataPenjualan[[#This Row],[Kode Status Pengiriman]],3)="SHP","Dikirim",LEFT(DataPenjualan[[#This Row],[Kode Status Pengiriman]],3)="RTN","Return",LEFT(DataPenjualan[[#This Row],[Kode Status Pengiriman]],3)="CNL","Dibatalkan")</f>
        <v>Dikirim</v>
      </c>
      <c r="P675" s="3">
        <f>DataPenjualan[[#This Row],[Jumlah Beli]]*DataPenjualan[[#This Row],[Harga Satuan]]</f>
        <v>35000000</v>
      </c>
      <c r="Q675" s="2">
        <f>(DataPenjualan[[#This Row],[Diskon Persen]]/100)*DataPenjualan[[#This Row],[Harga Satuan]]</f>
        <v>5250000</v>
      </c>
      <c r="R675" s="2">
        <f>DataPenjualan[[#This Row],[Pendapatan Kotor]]-DataPenjualan[[#This Row],[Nilai Diskon]]</f>
        <v>29750000</v>
      </c>
    </row>
    <row r="676" spans="1:18" x14ac:dyDescent="0.35">
      <c r="A676" t="s">
        <v>726</v>
      </c>
      <c r="B676" s="1">
        <v>45621.78125</v>
      </c>
      <c r="C676" t="str">
        <f>TEXT(DataPenjualan[[#This Row],[Tanggal Transaksi]],"mmmm")</f>
        <v>November</v>
      </c>
      <c r="D676" s="1" t="str">
        <f>TEXT(DataPenjualan[[#This Row],[Tanggal Transaksi]],"m")</f>
        <v>11</v>
      </c>
      <c r="E676" t="s">
        <v>62</v>
      </c>
      <c r="F676" t="s">
        <v>13</v>
      </c>
      <c r="G676" t="s">
        <v>60</v>
      </c>
      <c r="H676" t="s">
        <v>20</v>
      </c>
      <c r="I676" t="s">
        <v>5</v>
      </c>
      <c r="J676">
        <v>1</v>
      </c>
      <c r="K676" s="2">
        <v>6200000</v>
      </c>
      <c r="L676" t="str" cm="1">
        <f t="array" ref="L676">_xlfn.IFS(DataPenjualan[[#This Row],[Harga Satuan]]&lt;5000000,"Terjangkau",AND(DataPenjualan[[#This Row],[Harga Satuan]]&gt;=5000000,DataPenjualan[[#This Row],[Harga Satuan]]&lt;=15000000),"Menengah",DataPenjualan[[#This Row],[Harga Satuan]]&gt;15000000,"Premium")</f>
        <v>Menengah</v>
      </c>
      <c r="M676">
        <v>5</v>
      </c>
      <c r="N676" t="s">
        <v>6</v>
      </c>
      <c r="O676" t="str" cm="1">
        <f t="array" ref="O676">_xlfn.IFS(LEFT(DataPenjualan[[#This Row],[Kode Status Pengiriman]],3)="DLV","Terkirim",LEFT(DataPenjualan[[#This Row],[Kode Status Pengiriman]],3)="SHP","Dikirim",LEFT(DataPenjualan[[#This Row],[Kode Status Pengiriman]],3)="RTN","Return",LEFT(DataPenjualan[[#This Row],[Kode Status Pengiriman]],3)="CNL","Dibatalkan")</f>
        <v>Terkirim</v>
      </c>
      <c r="P676" s="3">
        <f>DataPenjualan[[#This Row],[Jumlah Beli]]*DataPenjualan[[#This Row],[Harga Satuan]]</f>
        <v>6200000</v>
      </c>
      <c r="Q676" s="2">
        <f>(DataPenjualan[[#This Row],[Diskon Persen]]/100)*DataPenjualan[[#This Row],[Harga Satuan]]</f>
        <v>310000</v>
      </c>
      <c r="R676" s="2">
        <f>DataPenjualan[[#This Row],[Pendapatan Kotor]]-DataPenjualan[[#This Row],[Nilai Diskon]]</f>
        <v>5890000</v>
      </c>
    </row>
    <row r="677" spans="1:18" x14ac:dyDescent="0.35">
      <c r="A677" t="s">
        <v>727</v>
      </c>
      <c r="B677" s="1">
        <v>45652.381944444445</v>
      </c>
      <c r="C677" t="str">
        <f>TEXT(DataPenjualan[[#This Row],[Tanggal Transaksi]],"mmmm")</f>
        <v>December</v>
      </c>
      <c r="D677" s="1" t="str">
        <f>TEXT(DataPenjualan[[#This Row],[Tanggal Transaksi]],"m")</f>
        <v>12</v>
      </c>
      <c r="E677" t="s">
        <v>65</v>
      </c>
      <c r="F677" t="s">
        <v>18</v>
      </c>
      <c r="G677" t="s">
        <v>63</v>
      </c>
      <c r="H677" t="s">
        <v>4</v>
      </c>
      <c r="I677" t="s">
        <v>15</v>
      </c>
      <c r="J677">
        <v>1</v>
      </c>
      <c r="K677" s="2">
        <v>26000000</v>
      </c>
      <c r="L677" t="str" cm="1">
        <f t="array" ref="L677">_xlfn.IFS(DataPenjualan[[#This Row],[Harga Satuan]]&lt;5000000,"Terjangkau",AND(DataPenjualan[[#This Row],[Harga Satuan]]&gt;=5000000,DataPenjualan[[#This Row],[Harga Satuan]]&lt;=15000000),"Menengah",DataPenjualan[[#This Row],[Harga Satuan]]&gt;15000000,"Premium")</f>
        <v>Premium</v>
      </c>
      <c r="M677">
        <v>0</v>
      </c>
      <c r="N677" t="s">
        <v>6</v>
      </c>
      <c r="O677" t="str" cm="1">
        <f t="array" ref="O677">_xlfn.IFS(LEFT(DataPenjualan[[#This Row],[Kode Status Pengiriman]],3)="DLV","Terkirim",LEFT(DataPenjualan[[#This Row],[Kode Status Pengiriman]],3)="SHP","Dikirim",LEFT(DataPenjualan[[#This Row],[Kode Status Pengiriman]],3)="RTN","Return",LEFT(DataPenjualan[[#This Row],[Kode Status Pengiriman]],3)="CNL","Dibatalkan")</f>
        <v>Terkirim</v>
      </c>
      <c r="P677" s="3">
        <f>DataPenjualan[[#This Row],[Jumlah Beli]]*DataPenjualan[[#This Row],[Harga Satuan]]</f>
        <v>26000000</v>
      </c>
      <c r="Q677" s="2">
        <f>(DataPenjualan[[#This Row],[Diskon Persen]]/100)*DataPenjualan[[#This Row],[Harga Satuan]]</f>
        <v>0</v>
      </c>
      <c r="R677" s="2">
        <f>DataPenjualan[[#This Row],[Pendapatan Kotor]]-DataPenjualan[[#This Row],[Nilai Diskon]]</f>
        <v>26000000</v>
      </c>
    </row>
    <row r="678" spans="1:18" x14ac:dyDescent="0.35">
      <c r="A678" t="s">
        <v>728</v>
      </c>
      <c r="B678" s="1">
        <v>45318.486111111109</v>
      </c>
      <c r="C678" t="str">
        <f>TEXT(DataPenjualan[[#This Row],[Tanggal Transaksi]],"mmmm")</f>
        <v>January</v>
      </c>
      <c r="D678" s="1" t="str">
        <f>TEXT(DataPenjualan[[#This Row],[Tanggal Transaksi]],"m")</f>
        <v>1</v>
      </c>
      <c r="E678" t="s">
        <v>68</v>
      </c>
      <c r="F678" t="s">
        <v>24</v>
      </c>
      <c r="G678" t="s">
        <v>66</v>
      </c>
      <c r="H678" t="s">
        <v>9</v>
      </c>
      <c r="I678" t="s">
        <v>10</v>
      </c>
      <c r="J678">
        <v>1</v>
      </c>
      <c r="K678" s="2">
        <v>5000000</v>
      </c>
      <c r="L678" t="str" cm="1">
        <f t="array" ref="L678">_xlfn.IFS(DataPenjualan[[#This Row],[Harga Satuan]]&lt;5000000,"Terjangkau",AND(DataPenjualan[[#This Row],[Harga Satuan]]&gt;=5000000,DataPenjualan[[#This Row],[Harga Satuan]]&lt;=15000000),"Menengah",DataPenjualan[[#This Row],[Harga Satuan]]&gt;15000000,"Premium")</f>
        <v>Menengah</v>
      </c>
      <c r="M678">
        <v>5</v>
      </c>
      <c r="N678" t="s">
        <v>6</v>
      </c>
      <c r="O678" t="str" cm="1">
        <f t="array" ref="O678">_xlfn.IFS(LEFT(DataPenjualan[[#This Row],[Kode Status Pengiriman]],3)="DLV","Terkirim",LEFT(DataPenjualan[[#This Row],[Kode Status Pengiriman]],3)="SHP","Dikirim",LEFT(DataPenjualan[[#This Row],[Kode Status Pengiriman]],3)="RTN","Return",LEFT(DataPenjualan[[#This Row],[Kode Status Pengiriman]],3)="CNL","Dibatalkan")</f>
        <v>Terkirim</v>
      </c>
      <c r="P678" s="3">
        <f>DataPenjualan[[#This Row],[Jumlah Beli]]*DataPenjualan[[#This Row],[Harga Satuan]]</f>
        <v>5000000</v>
      </c>
      <c r="Q678" s="2">
        <f>(DataPenjualan[[#This Row],[Diskon Persen]]/100)*DataPenjualan[[#This Row],[Harga Satuan]]</f>
        <v>250000</v>
      </c>
      <c r="R678" s="2">
        <f>DataPenjualan[[#This Row],[Pendapatan Kotor]]-DataPenjualan[[#This Row],[Nilai Diskon]]</f>
        <v>4750000</v>
      </c>
    </row>
    <row r="679" spans="1:18" x14ac:dyDescent="0.35">
      <c r="A679" t="s">
        <v>729</v>
      </c>
      <c r="B679" s="1">
        <v>45350.604166666664</v>
      </c>
      <c r="C679" t="str">
        <f>TEXT(DataPenjualan[[#This Row],[Tanggal Transaksi]],"mmmm")</f>
        <v>February</v>
      </c>
      <c r="D679" s="1" t="str">
        <f>TEXT(DataPenjualan[[#This Row],[Tanggal Transaksi]],"m")</f>
        <v>2</v>
      </c>
      <c r="E679" t="s">
        <v>71</v>
      </c>
      <c r="F679" t="s">
        <v>18</v>
      </c>
      <c r="G679" t="s">
        <v>69</v>
      </c>
      <c r="H679" t="s">
        <v>4</v>
      </c>
      <c r="I679" t="s">
        <v>5</v>
      </c>
      <c r="J679">
        <v>1</v>
      </c>
      <c r="K679" s="2">
        <v>42000000</v>
      </c>
      <c r="L679" t="str" cm="1">
        <f t="array" ref="L679">_xlfn.IFS(DataPenjualan[[#This Row],[Harga Satuan]]&lt;5000000,"Terjangkau",AND(DataPenjualan[[#This Row],[Harga Satuan]]&gt;=5000000,DataPenjualan[[#This Row],[Harga Satuan]]&lt;=15000000),"Menengah",DataPenjualan[[#This Row],[Harga Satuan]]&gt;15000000,"Premium")</f>
        <v>Premium</v>
      </c>
      <c r="M679">
        <v>15</v>
      </c>
      <c r="N679" t="s">
        <v>21</v>
      </c>
      <c r="O679" t="str" cm="1">
        <f t="array" ref="O679">_xlfn.IFS(LEFT(DataPenjualan[[#This Row],[Kode Status Pengiriman]],3)="DLV","Terkirim",LEFT(DataPenjualan[[#This Row],[Kode Status Pengiriman]],3)="SHP","Dikirim",LEFT(DataPenjualan[[#This Row],[Kode Status Pengiriman]],3)="RTN","Return",LEFT(DataPenjualan[[#This Row],[Kode Status Pengiriman]],3)="CNL","Dibatalkan")</f>
        <v>Dikirim</v>
      </c>
      <c r="P679" s="3">
        <f>DataPenjualan[[#This Row],[Jumlah Beli]]*DataPenjualan[[#This Row],[Harga Satuan]]</f>
        <v>42000000</v>
      </c>
      <c r="Q679" s="2">
        <f>(DataPenjualan[[#This Row],[Diskon Persen]]/100)*DataPenjualan[[#This Row],[Harga Satuan]]</f>
        <v>6300000</v>
      </c>
      <c r="R679" s="2">
        <f>DataPenjualan[[#This Row],[Pendapatan Kotor]]-DataPenjualan[[#This Row],[Nilai Diskon]]</f>
        <v>35700000</v>
      </c>
    </row>
    <row r="680" spans="1:18" x14ac:dyDescent="0.35">
      <c r="A680" t="s">
        <v>730</v>
      </c>
      <c r="B680" s="1">
        <v>45380.71875</v>
      </c>
      <c r="C680" t="str">
        <f>TEXT(DataPenjualan[[#This Row],[Tanggal Transaksi]],"mmmm")</f>
        <v>March</v>
      </c>
      <c r="D680" s="1" t="str">
        <f>TEXT(DataPenjualan[[#This Row],[Tanggal Transaksi]],"m")</f>
        <v>3</v>
      </c>
      <c r="E680" t="s">
        <v>2</v>
      </c>
      <c r="F680" t="s">
        <v>3</v>
      </c>
      <c r="G680" t="s">
        <v>752</v>
      </c>
      <c r="H680" t="s">
        <v>9</v>
      </c>
      <c r="I680" t="s">
        <v>15</v>
      </c>
      <c r="J680">
        <v>1</v>
      </c>
      <c r="K680" s="2">
        <v>21000000</v>
      </c>
      <c r="L680" t="str" cm="1">
        <f t="array" ref="L680">_xlfn.IFS(DataPenjualan[[#This Row],[Harga Satuan]]&lt;5000000,"Terjangkau",AND(DataPenjualan[[#This Row],[Harga Satuan]]&gt;=5000000,DataPenjualan[[#This Row],[Harga Satuan]]&lt;=15000000),"Menengah",DataPenjualan[[#This Row],[Harga Satuan]]&gt;15000000,"Premium")</f>
        <v>Premium</v>
      </c>
      <c r="M680">
        <v>0</v>
      </c>
      <c r="N680" t="s">
        <v>6</v>
      </c>
      <c r="O680" t="str" cm="1">
        <f t="array" ref="O680">_xlfn.IFS(LEFT(DataPenjualan[[#This Row],[Kode Status Pengiriman]],3)="DLV","Terkirim",LEFT(DataPenjualan[[#This Row],[Kode Status Pengiriman]],3)="SHP","Dikirim",LEFT(DataPenjualan[[#This Row],[Kode Status Pengiriman]],3)="RTN","Return",LEFT(DataPenjualan[[#This Row],[Kode Status Pengiriman]],3)="CNL","Dibatalkan")</f>
        <v>Terkirim</v>
      </c>
      <c r="P680" s="3">
        <f>DataPenjualan[[#This Row],[Jumlah Beli]]*DataPenjualan[[#This Row],[Harga Satuan]]</f>
        <v>21000000</v>
      </c>
      <c r="Q680" s="2">
        <f>(DataPenjualan[[#This Row],[Diskon Persen]]/100)*DataPenjualan[[#This Row],[Harga Satuan]]</f>
        <v>0</v>
      </c>
      <c r="R680" s="2">
        <f>DataPenjualan[[#This Row],[Pendapatan Kotor]]-DataPenjualan[[#This Row],[Nilai Diskon]]</f>
        <v>21000000</v>
      </c>
    </row>
    <row r="681" spans="1:18" x14ac:dyDescent="0.35">
      <c r="A681" t="s">
        <v>731</v>
      </c>
      <c r="B681" s="1">
        <v>45412.791666666664</v>
      </c>
      <c r="C681" t="str">
        <f>TEXT(DataPenjualan[[#This Row],[Tanggal Transaksi]],"mmmm")</f>
        <v>April</v>
      </c>
      <c r="D681" s="1" t="str">
        <f>TEXT(DataPenjualan[[#This Row],[Tanggal Transaksi]],"m")</f>
        <v>4</v>
      </c>
      <c r="E681" t="s">
        <v>8</v>
      </c>
      <c r="F681" t="s">
        <v>3</v>
      </c>
      <c r="G681" t="s">
        <v>28</v>
      </c>
      <c r="H681" t="s">
        <v>4</v>
      </c>
      <c r="I681" t="s">
        <v>10</v>
      </c>
      <c r="J681">
        <v>1</v>
      </c>
      <c r="K681" s="2">
        <v>18500000</v>
      </c>
      <c r="L681" t="str" cm="1">
        <f t="array" ref="L681">_xlfn.IFS(DataPenjualan[[#This Row],[Harga Satuan]]&lt;5000000,"Terjangkau",AND(DataPenjualan[[#This Row],[Harga Satuan]]&gt;=5000000,DataPenjualan[[#This Row],[Harga Satuan]]&lt;=15000000),"Menengah",DataPenjualan[[#This Row],[Harga Satuan]]&gt;15000000,"Premium")</f>
        <v>Premium</v>
      </c>
      <c r="M681">
        <v>10</v>
      </c>
      <c r="N681" t="s">
        <v>6</v>
      </c>
      <c r="O681" t="str" cm="1">
        <f t="array" ref="O681">_xlfn.IFS(LEFT(DataPenjualan[[#This Row],[Kode Status Pengiriman]],3)="DLV","Terkirim",LEFT(DataPenjualan[[#This Row],[Kode Status Pengiriman]],3)="SHP","Dikirim",LEFT(DataPenjualan[[#This Row],[Kode Status Pengiriman]],3)="RTN","Return",LEFT(DataPenjualan[[#This Row],[Kode Status Pengiriman]],3)="CNL","Dibatalkan")</f>
        <v>Terkirim</v>
      </c>
      <c r="P681" s="3">
        <f>DataPenjualan[[#This Row],[Jumlah Beli]]*DataPenjualan[[#This Row],[Harga Satuan]]</f>
        <v>18500000</v>
      </c>
      <c r="Q681" s="2">
        <f>(DataPenjualan[[#This Row],[Diskon Persen]]/100)*DataPenjualan[[#This Row],[Harga Satuan]]</f>
        <v>1850000</v>
      </c>
      <c r="R681" s="2">
        <f>DataPenjualan[[#This Row],[Pendapatan Kotor]]-DataPenjualan[[#This Row],[Nilai Diskon]]</f>
        <v>16650000</v>
      </c>
    </row>
    <row r="682" spans="1:18" x14ac:dyDescent="0.35">
      <c r="A682" t="s">
        <v>732</v>
      </c>
      <c r="B682" s="1">
        <v>45413.361111111109</v>
      </c>
      <c r="C682" t="str">
        <f>TEXT(DataPenjualan[[#This Row],[Tanggal Transaksi]],"mmmm")</f>
        <v>May</v>
      </c>
      <c r="D682" s="1" t="str">
        <f>TEXT(DataPenjualan[[#This Row],[Tanggal Transaksi]],"m")</f>
        <v>5</v>
      </c>
      <c r="E682" t="s">
        <v>12</v>
      </c>
      <c r="F682" t="s">
        <v>13</v>
      </c>
      <c r="G682" t="s">
        <v>14</v>
      </c>
      <c r="H682" t="s">
        <v>4</v>
      </c>
      <c r="I682" t="s">
        <v>5</v>
      </c>
      <c r="J682">
        <v>1</v>
      </c>
      <c r="K682" s="2">
        <v>5500000</v>
      </c>
      <c r="L682" t="str" cm="1">
        <f t="array" ref="L682">_xlfn.IFS(DataPenjualan[[#This Row],[Harga Satuan]]&lt;5000000,"Terjangkau",AND(DataPenjualan[[#This Row],[Harga Satuan]]&gt;=5000000,DataPenjualan[[#This Row],[Harga Satuan]]&lt;=15000000),"Menengah",DataPenjualan[[#This Row],[Harga Satuan]]&gt;15000000,"Premium")</f>
        <v>Menengah</v>
      </c>
      <c r="M682">
        <v>5</v>
      </c>
      <c r="N682" t="s">
        <v>6</v>
      </c>
      <c r="O682" t="str" cm="1">
        <f t="array" ref="O682">_xlfn.IFS(LEFT(DataPenjualan[[#This Row],[Kode Status Pengiriman]],3)="DLV","Terkirim",LEFT(DataPenjualan[[#This Row],[Kode Status Pengiriman]],3)="SHP","Dikirim",LEFT(DataPenjualan[[#This Row],[Kode Status Pengiriman]],3)="RTN","Return",LEFT(DataPenjualan[[#This Row],[Kode Status Pengiriman]],3)="CNL","Dibatalkan")</f>
        <v>Terkirim</v>
      </c>
      <c r="P682" s="3">
        <f>DataPenjualan[[#This Row],[Jumlah Beli]]*DataPenjualan[[#This Row],[Harga Satuan]]</f>
        <v>5500000</v>
      </c>
      <c r="Q682" s="2">
        <f>(DataPenjualan[[#This Row],[Diskon Persen]]/100)*DataPenjualan[[#This Row],[Harga Satuan]]</f>
        <v>275000</v>
      </c>
      <c r="R682" s="2">
        <f>DataPenjualan[[#This Row],[Pendapatan Kotor]]-DataPenjualan[[#This Row],[Nilai Diskon]]</f>
        <v>5225000</v>
      </c>
    </row>
    <row r="683" spans="1:18" x14ac:dyDescent="0.35">
      <c r="A683" t="s">
        <v>733</v>
      </c>
      <c r="B683" s="1">
        <v>45445.465277777781</v>
      </c>
      <c r="C683" t="str">
        <f>TEXT(DataPenjualan[[#This Row],[Tanggal Transaksi]],"mmmm")</f>
        <v>June</v>
      </c>
      <c r="D683" s="1" t="str">
        <f>TEXT(DataPenjualan[[#This Row],[Tanggal Transaksi]],"m")</f>
        <v>6</v>
      </c>
      <c r="E683" t="s">
        <v>17</v>
      </c>
      <c r="F683" t="s">
        <v>18</v>
      </c>
      <c r="G683" t="s">
        <v>19</v>
      </c>
      <c r="H683" t="s">
        <v>20</v>
      </c>
      <c r="I683" t="s">
        <v>15</v>
      </c>
      <c r="J683">
        <v>1</v>
      </c>
      <c r="K683" s="2">
        <v>32000000</v>
      </c>
      <c r="L683" t="str" cm="1">
        <f t="array" ref="L683">_xlfn.IFS(DataPenjualan[[#This Row],[Harga Satuan]]&lt;5000000,"Terjangkau",AND(DataPenjualan[[#This Row],[Harga Satuan]]&gt;=5000000,DataPenjualan[[#This Row],[Harga Satuan]]&lt;=15000000),"Menengah",DataPenjualan[[#This Row],[Harga Satuan]]&gt;15000000,"Premium")</f>
        <v>Premium</v>
      </c>
      <c r="M683">
        <v>0</v>
      </c>
      <c r="N683" t="s">
        <v>21</v>
      </c>
      <c r="O683" t="str" cm="1">
        <f t="array" ref="O683">_xlfn.IFS(LEFT(DataPenjualan[[#This Row],[Kode Status Pengiriman]],3)="DLV","Terkirim",LEFT(DataPenjualan[[#This Row],[Kode Status Pengiriman]],3)="SHP","Dikirim",LEFT(DataPenjualan[[#This Row],[Kode Status Pengiriman]],3)="RTN","Return",LEFT(DataPenjualan[[#This Row],[Kode Status Pengiriman]],3)="CNL","Dibatalkan")</f>
        <v>Dikirim</v>
      </c>
      <c r="P683" s="3">
        <f>DataPenjualan[[#This Row],[Jumlah Beli]]*DataPenjualan[[#This Row],[Harga Satuan]]</f>
        <v>32000000</v>
      </c>
      <c r="Q683" s="2">
        <f>(DataPenjualan[[#This Row],[Diskon Persen]]/100)*DataPenjualan[[#This Row],[Harga Satuan]]</f>
        <v>0</v>
      </c>
      <c r="R683" s="2">
        <f>DataPenjualan[[#This Row],[Pendapatan Kotor]]-DataPenjualan[[#This Row],[Nilai Diskon]]</f>
        <v>32000000</v>
      </c>
    </row>
    <row r="684" spans="1:18" x14ac:dyDescent="0.35">
      <c r="A684" t="s">
        <v>734</v>
      </c>
      <c r="B684" s="1">
        <v>45476.579861111109</v>
      </c>
      <c r="C684" t="str">
        <f>TEXT(DataPenjualan[[#This Row],[Tanggal Transaksi]],"mmmm")</f>
        <v>July</v>
      </c>
      <c r="D684" s="1" t="str">
        <f>TEXT(DataPenjualan[[#This Row],[Tanggal Transaksi]],"m")</f>
        <v>7</v>
      </c>
      <c r="E684" t="s">
        <v>23</v>
      </c>
      <c r="F684" t="s">
        <v>24</v>
      </c>
      <c r="G684" t="s">
        <v>753</v>
      </c>
      <c r="H684" t="s">
        <v>25</v>
      </c>
      <c r="I684" t="s">
        <v>10</v>
      </c>
      <c r="J684">
        <v>1</v>
      </c>
      <c r="K684" s="2">
        <v>7500000</v>
      </c>
      <c r="L684" t="str" cm="1">
        <f t="array" ref="L684">_xlfn.IFS(DataPenjualan[[#This Row],[Harga Satuan]]&lt;5000000,"Terjangkau",AND(DataPenjualan[[#This Row],[Harga Satuan]]&gt;=5000000,DataPenjualan[[#This Row],[Harga Satuan]]&lt;=15000000),"Menengah",DataPenjualan[[#This Row],[Harga Satuan]]&gt;15000000,"Premium")</f>
        <v>Menengah</v>
      </c>
      <c r="M684">
        <v>5</v>
      </c>
      <c r="N684" t="s">
        <v>6</v>
      </c>
      <c r="O684" t="str" cm="1">
        <f t="array" ref="O684">_xlfn.IFS(LEFT(DataPenjualan[[#This Row],[Kode Status Pengiriman]],3)="DLV","Terkirim",LEFT(DataPenjualan[[#This Row],[Kode Status Pengiriman]],3)="SHP","Dikirim",LEFT(DataPenjualan[[#This Row],[Kode Status Pengiriman]],3)="RTN","Return",LEFT(DataPenjualan[[#This Row],[Kode Status Pengiriman]],3)="CNL","Dibatalkan")</f>
        <v>Terkirim</v>
      </c>
      <c r="P684" s="3">
        <f>DataPenjualan[[#This Row],[Jumlah Beli]]*DataPenjualan[[#This Row],[Harga Satuan]]</f>
        <v>7500000</v>
      </c>
      <c r="Q684" s="2">
        <f>(DataPenjualan[[#This Row],[Diskon Persen]]/100)*DataPenjualan[[#This Row],[Harga Satuan]]</f>
        <v>375000</v>
      </c>
      <c r="R684" s="2">
        <f>DataPenjualan[[#This Row],[Pendapatan Kotor]]-DataPenjualan[[#This Row],[Nilai Diskon]]</f>
        <v>7125000</v>
      </c>
    </row>
    <row r="685" spans="1:18" x14ac:dyDescent="0.35">
      <c r="A685" t="s">
        <v>735</v>
      </c>
      <c r="B685" s="1">
        <v>45508.694444444445</v>
      </c>
      <c r="C685" t="str">
        <f>TEXT(DataPenjualan[[#This Row],[Tanggal Transaksi]],"mmmm")</f>
        <v>August</v>
      </c>
      <c r="D685" s="1" t="str">
        <f>TEXT(DataPenjualan[[#This Row],[Tanggal Transaksi]],"m")</f>
        <v>8</v>
      </c>
      <c r="E685" t="s">
        <v>27</v>
      </c>
      <c r="F685" t="s">
        <v>18</v>
      </c>
      <c r="G685" t="s">
        <v>31</v>
      </c>
      <c r="H685" t="s">
        <v>9</v>
      </c>
      <c r="I685" t="s">
        <v>5</v>
      </c>
      <c r="J685">
        <v>1</v>
      </c>
      <c r="K685" s="2">
        <v>23000000</v>
      </c>
      <c r="L685" t="str" cm="1">
        <f t="array" ref="L685">_xlfn.IFS(DataPenjualan[[#This Row],[Harga Satuan]]&lt;5000000,"Terjangkau",AND(DataPenjualan[[#This Row],[Harga Satuan]]&gt;=5000000,DataPenjualan[[#This Row],[Harga Satuan]]&lt;=15000000),"Menengah",DataPenjualan[[#This Row],[Harga Satuan]]&gt;15000000,"Premium")</f>
        <v>Premium</v>
      </c>
      <c r="M685">
        <v>10</v>
      </c>
      <c r="N685" t="s">
        <v>6</v>
      </c>
      <c r="O685" t="str" cm="1">
        <f t="array" ref="O685">_xlfn.IFS(LEFT(DataPenjualan[[#This Row],[Kode Status Pengiriman]],3)="DLV","Terkirim",LEFT(DataPenjualan[[#This Row],[Kode Status Pengiriman]],3)="SHP","Dikirim",LEFT(DataPenjualan[[#This Row],[Kode Status Pengiriman]],3)="RTN","Return",LEFT(DataPenjualan[[#This Row],[Kode Status Pengiriman]],3)="CNL","Dibatalkan")</f>
        <v>Terkirim</v>
      </c>
      <c r="P685" s="3">
        <f>DataPenjualan[[#This Row],[Jumlah Beli]]*DataPenjualan[[#This Row],[Harga Satuan]]</f>
        <v>23000000</v>
      </c>
      <c r="Q685" s="2">
        <f>(DataPenjualan[[#This Row],[Diskon Persen]]/100)*DataPenjualan[[#This Row],[Harga Satuan]]</f>
        <v>2300000</v>
      </c>
      <c r="R685" s="2">
        <f>DataPenjualan[[#This Row],[Pendapatan Kotor]]-DataPenjualan[[#This Row],[Nilai Diskon]]</f>
        <v>20700000</v>
      </c>
    </row>
    <row r="686" spans="1:18" x14ac:dyDescent="0.35">
      <c r="A686" t="s">
        <v>736</v>
      </c>
      <c r="B686" s="1">
        <v>45540.767361111109</v>
      </c>
      <c r="C686" t="str">
        <f>TEXT(DataPenjualan[[#This Row],[Tanggal Transaksi]],"mmmm")</f>
        <v>September</v>
      </c>
      <c r="D686" s="1" t="str">
        <f>TEXT(DataPenjualan[[#This Row],[Tanggal Transaksi]],"m")</f>
        <v>9</v>
      </c>
      <c r="E686" t="s">
        <v>30</v>
      </c>
      <c r="F686" t="s">
        <v>13</v>
      </c>
      <c r="G686" t="s">
        <v>35</v>
      </c>
      <c r="H686" t="s">
        <v>20</v>
      </c>
      <c r="I686" t="s">
        <v>15</v>
      </c>
      <c r="J686">
        <v>1</v>
      </c>
      <c r="K686" s="2">
        <v>2500000</v>
      </c>
      <c r="L686" t="str" cm="1">
        <f t="array" ref="L686">_xlfn.IFS(DataPenjualan[[#This Row],[Harga Satuan]]&lt;5000000,"Terjangkau",AND(DataPenjualan[[#This Row],[Harga Satuan]]&gt;=5000000,DataPenjualan[[#This Row],[Harga Satuan]]&lt;=15000000),"Menengah",DataPenjualan[[#This Row],[Harga Satuan]]&gt;15000000,"Premium")</f>
        <v>Terjangkau</v>
      </c>
      <c r="M686">
        <v>0</v>
      </c>
      <c r="N686" t="s">
        <v>6</v>
      </c>
      <c r="O686" t="str" cm="1">
        <f t="array" ref="O686">_xlfn.IFS(LEFT(DataPenjualan[[#This Row],[Kode Status Pengiriman]],3)="DLV","Terkirim",LEFT(DataPenjualan[[#This Row],[Kode Status Pengiriman]],3)="SHP","Dikirim",LEFT(DataPenjualan[[#This Row],[Kode Status Pengiriman]],3)="RTN","Return",LEFT(DataPenjualan[[#This Row],[Kode Status Pengiriman]],3)="CNL","Dibatalkan")</f>
        <v>Terkirim</v>
      </c>
      <c r="P686" s="3">
        <f>DataPenjualan[[#This Row],[Jumlah Beli]]*DataPenjualan[[#This Row],[Harga Satuan]]</f>
        <v>2500000</v>
      </c>
      <c r="Q686" s="2">
        <f>(DataPenjualan[[#This Row],[Diskon Persen]]/100)*DataPenjualan[[#This Row],[Harga Satuan]]</f>
        <v>0</v>
      </c>
      <c r="R686" s="2">
        <f>DataPenjualan[[#This Row],[Pendapatan Kotor]]-DataPenjualan[[#This Row],[Nilai Diskon]]</f>
        <v>2500000</v>
      </c>
    </row>
    <row r="687" spans="1:18" x14ac:dyDescent="0.35">
      <c r="A687" t="s">
        <v>737</v>
      </c>
      <c r="B687" s="1">
        <v>45571.375</v>
      </c>
      <c r="C687" t="str">
        <f>TEXT(DataPenjualan[[#This Row],[Tanggal Transaksi]],"mmmm")</f>
        <v>October</v>
      </c>
      <c r="D687" s="1" t="str">
        <f>TEXT(DataPenjualan[[#This Row],[Tanggal Transaksi]],"m")</f>
        <v>10</v>
      </c>
      <c r="E687" t="s">
        <v>33</v>
      </c>
      <c r="F687" t="s">
        <v>34</v>
      </c>
      <c r="G687" t="s">
        <v>38</v>
      </c>
      <c r="H687" t="s">
        <v>4</v>
      </c>
      <c r="I687" t="s">
        <v>10</v>
      </c>
      <c r="J687">
        <v>1</v>
      </c>
      <c r="K687" s="2">
        <v>28000000</v>
      </c>
      <c r="L687" t="str" cm="1">
        <f t="array" ref="L687">_xlfn.IFS(DataPenjualan[[#This Row],[Harga Satuan]]&lt;5000000,"Terjangkau",AND(DataPenjualan[[#This Row],[Harga Satuan]]&gt;=5000000,DataPenjualan[[#This Row],[Harga Satuan]]&lt;=15000000),"Menengah",DataPenjualan[[#This Row],[Harga Satuan]]&gt;15000000,"Premium")</f>
        <v>Premium</v>
      </c>
      <c r="M687">
        <v>15</v>
      </c>
      <c r="N687" t="s">
        <v>21</v>
      </c>
      <c r="O687" t="str" cm="1">
        <f t="array" ref="O687">_xlfn.IFS(LEFT(DataPenjualan[[#This Row],[Kode Status Pengiriman]],3)="DLV","Terkirim",LEFT(DataPenjualan[[#This Row],[Kode Status Pengiriman]],3)="SHP","Dikirim",LEFT(DataPenjualan[[#This Row],[Kode Status Pengiriman]],3)="RTN","Return",LEFT(DataPenjualan[[#This Row],[Kode Status Pengiriman]],3)="CNL","Dibatalkan")</f>
        <v>Dikirim</v>
      </c>
      <c r="P687" s="3">
        <f>DataPenjualan[[#This Row],[Jumlah Beli]]*DataPenjualan[[#This Row],[Harga Satuan]]</f>
        <v>28000000</v>
      </c>
      <c r="Q687" s="2">
        <f>(DataPenjualan[[#This Row],[Diskon Persen]]/100)*DataPenjualan[[#This Row],[Harga Satuan]]</f>
        <v>4200000</v>
      </c>
      <c r="R687" s="2">
        <f>DataPenjualan[[#This Row],[Pendapatan Kotor]]-DataPenjualan[[#This Row],[Nilai Diskon]]</f>
        <v>23800000</v>
      </c>
    </row>
    <row r="688" spans="1:18" x14ac:dyDescent="0.35">
      <c r="A688" t="s">
        <v>738</v>
      </c>
      <c r="B688" s="1">
        <v>45603.475694444445</v>
      </c>
      <c r="C688" t="str">
        <f>TEXT(DataPenjualan[[#This Row],[Tanggal Transaksi]],"mmmm")</f>
        <v>November</v>
      </c>
      <c r="D688" s="1" t="str">
        <f>TEXT(DataPenjualan[[#This Row],[Tanggal Transaksi]],"m")</f>
        <v>11</v>
      </c>
      <c r="E688" t="s">
        <v>37</v>
      </c>
      <c r="F688" t="s">
        <v>24</v>
      </c>
      <c r="G688" t="s">
        <v>42</v>
      </c>
      <c r="H688" t="s">
        <v>43</v>
      </c>
      <c r="I688" t="s">
        <v>5</v>
      </c>
      <c r="J688">
        <v>1</v>
      </c>
      <c r="K688" s="2">
        <v>1800000</v>
      </c>
      <c r="L688" t="str" cm="1">
        <f t="array" ref="L688">_xlfn.IFS(DataPenjualan[[#This Row],[Harga Satuan]]&lt;5000000,"Terjangkau",AND(DataPenjualan[[#This Row],[Harga Satuan]]&gt;=5000000,DataPenjualan[[#This Row],[Harga Satuan]]&lt;=15000000),"Menengah",DataPenjualan[[#This Row],[Harga Satuan]]&gt;15000000,"Premium")</f>
        <v>Terjangkau</v>
      </c>
      <c r="M688">
        <v>5</v>
      </c>
      <c r="N688" t="s">
        <v>6</v>
      </c>
      <c r="O688" t="str" cm="1">
        <f t="array" ref="O688">_xlfn.IFS(LEFT(DataPenjualan[[#This Row],[Kode Status Pengiriman]],3)="DLV","Terkirim",LEFT(DataPenjualan[[#This Row],[Kode Status Pengiriman]],3)="SHP","Dikirim",LEFT(DataPenjualan[[#This Row],[Kode Status Pengiriman]],3)="RTN","Return",LEFT(DataPenjualan[[#This Row],[Kode Status Pengiriman]],3)="CNL","Dibatalkan")</f>
        <v>Terkirim</v>
      </c>
      <c r="P688" s="3">
        <f>DataPenjualan[[#This Row],[Jumlah Beli]]*DataPenjualan[[#This Row],[Harga Satuan]]</f>
        <v>1800000</v>
      </c>
      <c r="Q688" s="2">
        <f>(DataPenjualan[[#This Row],[Diskon Persen]]/100)*DataPenjualan[[#This Row],[Harga Satuan]]</f>
        <v>90000</v>
      </c>
      <c r="R688" s="2">
        <f>DataPenjualan[[#This Row],[Pendapatan Kotor]]-DataPenjualan[[#This Row],[Nilai Diskon]]</f>
        <v>1710000</v>
      </c>
    </row>
    <row r="689" spans="1:18" x14ac:dyDescent="0.35">
      <c r="A689" t="s">
        <v>739</v>
      </c>
      <c r="B689" s="1">
        <v>45634.59375</v>
      </c>
      <c r="C689" t="str">
        <f>TEXT(DataPenjualan[[#This Row],[Tanggal Transaksi]],"mmmm")</f>
        <v>December</v>
      </c>
      <c r="D689" s="1" t="str">
        <f>TEXT(DataPenjualan[[#This Row],[Tanggal Transaksi]],"m")</f>
        <v>12</v>
      </c>
      <c r="E689" t="s">
        <v>41</v>
      </c>
      <c r="F689" t="s">
        <v>3</v>
      </c>
      <c r="G689" t="s">
        <v>46</v>
      </c>
      <c r="H689" t="s">
        <v>4</v>
      </c>
      <c r="I689" t="s">
        <v>15</v>
      </c>
      <c r="J689">
        <v>1</v>
      </c>
      <c r="K689" s="2">
        <v>15000000</v>
      </c>
      <c r="L689" t="str" cm="1">
        <f t="array" ref="L689">_xlfn.IFS(DataPenjualan[[#This Row],[Harga Satuan]]&lt;5000000,"Terjangkau",AND(DataPenjualan[[#This Row],[Harga Satuan]]&gt;=5000000,DataPenjualan[[#This Row],[Harga Satuan]]&lt;=15000000),"Menengah",DataPenjualan[[#This Row],[Harga Satuan]]&gt;15000000,"Premium")</f>
        <v>Menengah</v>
      </c>
      <c r="M689">
        <v>0</v>
      </c>
      <c r="N689" t="s">
        <v>6</v>
      </c>
      <c r="O689" t="str" cm="1">
        <f t="array" ref="O689">_xlfn.IFS(LEFT(DataPenjualan[[#This Row],[Kode Status Pengiriman]],3)="DLV","Terkirim",LEFT(DataPenjualan[[#This Row],[Kode Status Pengiriman]],3)="SHP","Dikirim",LEFT(DataPenjualan[[#This Row],[Kode Status Pengiriman]],3)="RTN","Return",LEFT(DataPenjualan[[#This Row],[Kode Status Pengiriman]],3)="CNL","Dibatalkan")</f>
        <v>Terkirim</v>
      </c>
      <c r="P689" s="3">
        <f>DataPenjualan[[#This Row],[Jumlah Beli]]*DataPenjualan[[#This Row],[Harga Satuan]]</f>
        <v>15000000</v>
      </c>
      <c r="Q689" s="2">
        <f>(DataPenjualan[[#This Row],[Diskon Persen]]/100)*DataPenjualan[[#This Row],[Harga Satuan]]</f>
        <v>0</v>
      </c>
      <c r="R689" s="2">
        <f>DataPenjualan[[#This Row],[Pendapatan Kotor]]-DataPenjualan[[#This Row],[Nilai Diskon]]</f>
        <v>15000000</v>
      </c>
    </row>
    <row r="690" spans="1:18" x14ac:dyDescent="0.35">
      <c r="A690" t="s">
        <v>740</v>
      </c>
      <c r="B690" s="1">
        <v>45300.701388888891</v>
      </c>
      <c r="C690" t="str">
        <f>TEXT(DataPenjualan[[#This Row],[Tanggal Transaksi]],"mmmm")</f>
        <v>January</v>
      </c>
      <c r="D690" s="1" t="str">
        <f>TEXT(DataPenjualan[[#This Row],[Tanggal Transaksi]],"m")</f>
        <v>1</v>
      </c>
      <c r="E690" t="s">
        <v>45</v>
      </c>
      <c r="F690" t="s">
        <v>13</v>
      </c>
      <c r="G690" t="s">
        <v>56</v>
      </c>
      <c r="H690" t="s">
        <v>57</v>
      </c>
      <c r="I690" t="s">
        <v>10</v>
      </c>
      <c r="J690">
        <v>1</v>
      </c>
      <c r="K690" s="2">
        <v>4000000</v>
      </c>
      <c r="L690" t="str" cm="1">
        <f t="array" ref="L690">_xlfn.IFS(DataPenjualan[[#This Row],[Harga Satuan]]&lt;5000000,"Terjangkau",AND(DataPenjualan[[#This Row],[Harga Satuan]]&gt;=5000000,DataPenjualan[[#This Row],[Harga Satuan]]&lt;=15000000),"Menengah",DataPenjualan[[#This Row],[Harga Satuan]]&gt;15000000,"Premium")</f>
        <v>Terjangkau</v>
      </c>
      <c r="M690">
        <v>5</v>
      </c>
      <c r="N690" t="s">
        <v>39</v>
      </c>
      <c r="O690" t="str" cm="1">
        <f t="array" ref="O690">_xlfn.IFS(LEFT(DataPenjualan[[#This Row],[Kode Status Pengiriman]],3)="DLV","Terkirim",LEFT(DataPenjualan[[#This Row],[Kode Status Pengiriman]],3)="SHP","Dikirim",LEFT(DataPenjualan[[#This Row],[Kode Status Pengiriman]],3)="RTN","Return",LEFT(DataPenjualan[[#This Row],[Kode Status Pengiriman]],3)="CNL","Dibatalkan")</f>
        <v>Return</v>
      </c>
      <c r="P690" s="3">
        <f>DataPenjualan[[#This Row],[Jumlah Beli]]*DataPenjualan[[#This Row],[Harga Satuan]]</f>
        <v>4000000</v>
      </c>
      <c r="Q690" s="2">
        <f>(DataPenjualan[[#This Row],[Diskon Persen]]/100)*DataPenjualan[[#This Row],[Harga Satuan]]</f>
        <v>200000</v>
      </c>
      <c r="R690" s="2">
        <f>DataPenjualan[[#This Row],[Pendapatan Kotor]]-DataPenjualan[[#This Row],[Nilai Diskon]]</f>
        <v>3800000</v>
      </c>
    </row>
    <row r="691" spans="1:18" x14ac:dyDescent="0.35">
      <c r="A691" t="s">
        <v>741</v>
      </c>
      <c r="B691" s="1">
        <v>45332.774305555555</v>
      </c>
      <c r="C691" t="str">
        <f>TEXT(DataPenjualan[[#This Row],[Tanggal Transaksi]],"mmmm")</f>
        <v>February</v>
      </c>
      <c r="D691" s="1" t="str">
        <f>TEXT(DataPenjualan[[#This Row],[Tanggal Transaksi]],"m")</f>
        <v>2</v>
      </c>
      <c r="E691" t="s">
        <v>48</v>
      </c>
      <c r="F691" t="s">
        <v>18</v>
      </c>
      <c r="G691" t="s">
        <v>60</v>
      </c>
      <c r="H691" t="s">
        <v>20</v>
      </c>
      <c r="I691" t="s">
        <v>5</v>
      </c>
      <c r="J691">
        <v>1</v>
      </c>
      <c r="K691" s="2">
        <v>29500000</v>
      </c>
      <c r="L691" t="str" cm="1">
        <f t="array" ref="L691">_xlfn.IFS(DataPenjualan[[#This Row],[Harga Satuan]]&lt;5000000,"Terjangkau",AND(DataPenjualan[[#This Row],[Harga Satuan]]&gt;=5000000,DataPenjualan[[#This Row],[Harga Satuan]]&lt;=15000000),"Menengah",DataPenjualan[[#This Row],[Harga Satuan]]&gt;15000000,"Premium")</f>
        <v>Premium</v>
      </c>
      <c r="M691">
        <v>15</v>
      </c>
      <c r="N691" t="s">
        <v>49</v>
      </c>
      <c r="O691" t="str" cm="1">
        <f t="array" ref="O691">_xlfn.IFS(LEFT(DataPenjualan[[#This Row],[Kode Status Pengiriman]],3)="DLV","Terkirim",LEFT(DataPenjualan[[#This Row],[Kode Status Pengiriman]],3)="SHP","Dikirim",LEFT(DataPenjualan[[#This Row],[Kode Status Pengiriman]],3)="RTN","Return",LEFT(DataPenjualan[[#This Row],[Kode Status Pengiriman]],3)="CNL","Dibatalkan")</f>
        <v>Dibatalkan</v>
      </c>
      <c r="P691" s="3">
        <f>DataPenjualan[[#This Row],[Jumlah Beli]]*DataPenjualan[[#This Row],[Harga Satuan]]</f>
        <v>29500000</v>
      </c>
      <c r="Q691" s="2">
        <f>(DataPenjualan[[#This Row],[Diskon Persen]]/100)*DataPenjualan[[#This Row],[Harga Satuan]]</f>
        <v>4425000</v>
      </c>
      <c r="R691" s="2">
        <f>DataPenjualan[[#This Row],[Pendapatan Kotor]]-DataPenjualan[[#This Row],[Nilai Diskon]]</f>
        <v>25075000</v>
      </c>
    </row>
    <row r="692" spans="1:18" x14ac:dyDescent="0.35">
      <c r="A692" t="s">
        <v>742</v>
      </c>
      <c r="B692" s="1">
        <v>45362.34375</v>
      </c>
      <c r="C692" t="str">
        <f>TEXT(DataPenjualan[[#This Row],[Tanggal Transaksi]],"mmmm")</f>
        <v>March</v>
      </c>
      <c r="D692" s="1" t="str">
        <f>TEXT(DataPenjualan[[#This Row],[Tanggal Transaksi]],"m")</f>
        <v>3</v>
      </c>
      <c r="E692" t="s">
        <v>51</v>
      </c>
      <c r="F692" t="s">
        <v>24</v>
      </c>
      <c r="G692" t="s">
        <v>63</v>
      </c>
      <c r="H692" t="s">
        <v>4</v>
      </c>
      <c r="I692" t="s">
        <v>15</v>
      </c>
      <c r="J692">
        <v>3</v>
      </c>
      <c r="K692" s="2">
        <v>500000</v>
      </c>
      <c r="L692" t="str" cm="1">
        <f t="array" ref="L692">_xlfn.IFS(DataPenjualan[[#This Row],[Harga Satuan]]&lt;5000000,"Terjangkau",AND(DataPenjualan[[#This Row],[Harga Satuan]]&gt;=5000000,DataPenjualan[[#This Row],[Harga Satuan]]&lt;=15000000),"Menengah",DataPenjualan[[#This Row],[Harga Satuan]]&gt;15000000,"Premium")</f>
        <v>Terjangkau</v>
      </c>
      <c r="M692">
        <v>0</v>
      </c>
      <c r="N692" t="s">
        <v>6</v>
      </c>
      <c r="O692" t="str" cm="1">
        <f t="array" ref="O692">_xlfn.IFS(LEFT(DataPenjualan[[#This Row],[Kode Status Pengiriman]],3)="DLV","Terkirim",LEFT(DataPenjualan[[#This Row],[Kode Status Pengiriman]],3)="SHP","Dikirim",LEFT(DataPenjualan[[#This Row],[Kode Status Pengiriman]],3)="RTN","Return",LEFT(DataPenjualan[[#This Row],[Kode Status Pengiriman]],3)="CNL","Dibatalkan")</f>
        <v>Terkirim</v>
      </c>
      <c r="P692" s="3">
        <f>DataPenjualan[[#This Row],[Jumlah Beli]]*DataPenjualan[[#This Row],[Harga Satuan]]</f>
        <v>1500000</v>
      </c>
      <c r="Q692" s="2">
        <f>(DataPenjualan[[#This Row],[Diskon Persen]]/100)*DataPenjualan[[#This Row],[Harga Satuan]]</f>
        <v>0</v>
      </c>
      <c r="R692" s="2">
        <f>DataPenjualan[[#This Row],[Pendapatan Kotor]]-DataPenjualan[[#This Row],[Nilai Diskon]]</f>
        <v>1500000</v>
      </c>
    </row>
    <row r="693" spans="1:18" x14ac:dyDescent="0.35">
      <c r="A693" t="s">
        <v>743</v>
      </c>
      <c r="B693" s="1">
        <v>45394.447916666664</v>
      </c>
      <c r="C693" t="str">
        <f>TEXT(DataPenjualan[[#This Row],[Tanggal Transaksi]],"mmmm")</f>
        <v>April</v>
      </c>
      <c r="D693" s="1" t="str">
        <f>TEXT(DataPenjualan[[#This Row],[Tanggal Transaksi]],"m")</f>
        <v>4</v>
      </c>
      <c r="E693" t="s">
        <v>53</v>
      </c>
      <c r="F693" t="s">
        <v>34</v>
      </c>
      <c r="G693" t="s">
        <v>66</v>
      </c>
      <c r="H693" t="s">
        <v>9</v>
      </c>
      <c r="I693" t="s">
        <v>10</v>
      </c>
      <c r="J693">
        <v>1</v>
      </c>
      <c r="K693" s="2">
        <v>9500000</v>
      </c>
      <c r="L693" t="str" cm="1">
        <f t="array" ref="L693">_xlfn.IFS(DataPenjualan[[#This Row],[Harga Satuan]]&lt;5000000,"Terjangkau",AND(DataPenjualan[[#This Row],[Harga Satuan]]&gt;=5000000,DataPenjualan[[#This Row],[Harga Satuan]]&lt;=15000000),"Menengah",DataPenjualan[[#This Row],[Harga Satuan]]&gt;15000000,"Premium")</f>
        <v>Menengah</v>
      </c>
      <c r="M693">
        <v>10</v>
      </c>
      <c r="N693" t="s">
        <v>6</v>
      </c>
      <c r="O693" t="str" cm="1">
        <f t="array" ref="O693">_xlfn.IFS(LEFT(DataPenjualan[[#This Row],[Kode Status Pengiriman]],3)="DLV","Terkirim",LEFT(DataPenjualan[[#This Row],[Kode Status Pengiriman]],3)="SHP","Dikirim",LEFT(DataPenjualan[[#This Row],[Kode Status Pengiriman]],3)="RTN","Return",LEFT(DataPenjualan[[#This Row],[Kode Status Pengiriman]],3)="CNL","Dibatalkan")</f>
        <v>Terkirim</v>
      </c>
      <c r="P693" s="3">
        <f>DataPenjualan[[#This Row],[Jumlah Beli]]*DataPenjualan[[#This Row],[Harga Satuan]]</f>
        <v>9500000</v>
      </c>
      <c r="Q693" s="2">
        <f>(DataPenjualan[[#This Row],[Diskon Persen]]/100)*DataPenjualan[[#This Row],[Harga Satuan]]</f>
        <v>950000</v>
      </c>
      <c r="R693" s="2">
        <f>DataPenjualan[[#This Row],[Pendapatan Kotor]]-DataPenjualan[[#This Row],[Nilai Diskon]]</f>
        <v>8550000</v>
      </c>
    </row>
    <row r="694" spans="1:18" x14ac:dyDescent="0.35">
      <c r="A694" t="s">
        <v>744</v>
      </c>
      <c r="B694" s="1">
        <v>45425.5625</v>
      </c>
      <c r="C694" t="str">
        <f>TEXT(DataPenjualan[[#This Row],[Tanggal Transaksi]],"mmmm")</f>
        <v>May</v>
      </c>
      <c r="D694" s="1" t="str">
        <f>TEXT(DataPenjualan[[#This Row],[Tanggal Transaksi]],"m")</f>
        <v>5</v>
      </c>
      <c r="E694" t="s">
        <v>55</v>
      </c>
      <c r="F694" t="s">
        <v>3</v>
      </c>
      <c r="G694" t="s">
        <v>69</v>
      </c>
      <c r="H694" t="s">
        <v>4</v>
      </c>
      <c r="I694" t="s">
        <v>5</v>
      </c>
      <c r="J694">
        <v>1</v>
      </c>
      <c r="K694" s="2">
        <v>12000000</v>
      </c>
      <c r="L694" t="str" cm="1">
        <f t="array" ref="L694">_xlfn.IFS(DataPenjualan[[#This Row],[Harga Satuan]]&lt;5000000,"Terjangkau",AND(DataPenjualan[[#This Row],[Harga Satuan]]&gt;=5000000,DataPenjualan[[#This Row],[Harga Satuan]]&lt;=15000000),"Menengah",DataPenjualan[[#This Row],[Harga Satuan]]&gt;15000000,"Premium")</f>
        <v>Menengah</v>
      </c>
      <c r="M694">
        <v>5</v>
      </c>
      <c r="N694" t="s">
        <v>6</v>
      </c>
      <c r="O694" t="str" cm="1">
        <f t="array" ref="O694">_xlfn.IFS(LEFT(DataPenjualan[[#This Row],[Kode Status Pengiriman]],3)="DLV","Terkirim",LEFT(DataPenjualan[[#This Row],[Kode Status Pengiriman]],3)="SHP","Dikirim",LEFT(DataPenjualan[[#This Row],[Kode Status Pengiriman]],3)="RTN","Return",LEFT(DataPenjualan[[#This Row],[Kode Status Pengiriman]],3)="CNL","Dibatalkan")</f>
        <v>Terkirim</v>
      </c>
      <c r="P694" s="3">
        <f>DataPenjualan[[#This Row],[Jumlah Beli]]*DataPenjualan[[#This Row],[Harga Satuan]]</f>
        <v>12000000</v>
      </c>
      <c r="Q694" s="2">
        <f>(DataPenjualan[[#This Row],[Diskon Persen]]/100)*DataPenjualan[[#This Row],[Harga Satuan]]</f>
        <v>600000</v>
      </c>
      <c r="R694" s="2">
        <f>DataPenjualan[[#This Row],[Pendapatan Kotor]]-DataPenjualan[[#This Row],[Nilai Diskon]]</f>
        <v>11400000</v>
      </c>
    </row>
    <row r="695" spans="1:18" x14ac:dyDescent="0.35">
      <c r="A695" t="s">
        <v>745</v>
      </c>
      <c r="B695" s="1">
        <v>45457.677083333336</v>
      </c>
      <c r="C695" t="str">
        <f>TEXT(DataPenjualan[[#This Row],[Tanggal Transaksi]],"mmmm")</f>
        <v>June</v>
      </c>
      <c r="D695" s="1" t="str">
        <f>TEXT(DataPenjualan[[#This Row],[Tanggal Transaksi]],"m")</f>
        <v>6</v>
      </c>
      <c r="E695" t="s">
        <v>59</v>
      </c>
      <c r="F695" t="s">
        <v>18</v>
      </c>
      <c r="G695" t="s">
        <v>752</v>
      </c>
      <c r="H695" t="s">
        <v>9</v>
      </c>
      <c r="I695" t="s">
        <v>15</v>
      </c>
      <c r="J695">
        <v>1</v>
      </c>
      <c r="K695" s="2">
        <v>35000000</v>
      </c>
      <c r="L695" t="str" cm="1">
        <f t="array" ref="L695">_xlfn.IFS(DataPenjualan[[#This Row],[Harga Satuan]]&lt;5000000,"Terjangkau",AND(DataPenjualan[[#This Row],[Harga Satuan]]&gt;=5000000,DataPenjualan[[#This Row],[Harga Satuan]]&lt;=15000000),"Menengah",DataPenjualan[[#This Row],[Harga Satuan]]&gt;15000000,"Premium")</f>
        <v>Premium</v>
      </c>
      <c r="M695">
        <v>0</v>
      </c>
      <c r="N695" t="s">
        <v>21</v>
      </c>
      <c r="O695" t="str" cm="1">
        <f t="array" ref="O695">_xlfn.IFS(LEFT(DataPenjualan[[#This Row],[Kode Status Pengiriman]],3)="DLV","Terkirim",LEFT(DataPenjualan[[#This Row],[Kode Status Pengiriman]],3)="SHP","Dikirim",LEFT(DataPenjualan[[#This Row],[Kode Status Pengiriman]],3)="RTN","Return",LEFT(DataPenjualan[[#This Row],[Kode Status Pengiriman]],3)="CNL","Dibatalkan")</f>
        <v>Dikirim</v>
      </c>
      <c r="P695" s="3">
        <f>DataPenjualan[[#This Row],[Jumlah Beli]]*DataPenjualan[[#This Row],[Harga Satuan]]</f>
        <v>35000000</v>
      </c>
      <c r="Q695" s="2">
        <f>(DataPenjualan[[#This Row],[Diskon Persen]]/100)*DataPenjualan[[#This Row],[Harga Satuan]]</f>
        <v>0</v>
      </c>
      <c r="R695" s="2">
        <f>DataPenjualan[[#This Row],[Pendapatan Kotor]]-DataPenjualan[[#This Row],[Nilai Diskon]]</f>
        <v>35000000</v>
      </c>
    </row>
    <row r="696" spans="1:18" x14ac:dyDescent="0.35">
      <c r="A696" t="s">
        <v>746</v>
      </c>
      <c r="B696" s="1">
        <v>45488.75</v>
      </c>
      <c r="C696" t="str">
        <f>TEXT(DataPenjualan[[#This Row],[Tanggal Transaksi]],"mmmm")</f>
        <v>July</v>
      </c>
      <c r="D696" s="1" t="str">
        <f>TEXT(DataPenjualan[[#This Row],[Tanggal Transaksi]],"m")</f>
        <v>7</v>
      </c>
      <c r="E696" t="s">
        <v>62</v>
      </c>
      <c r="F696" t="s">
        <v>13</v>
      </c>
      <c r="G696" t="s">
        <v>28</v>
      </c>
      <c r="H696" t="s">
        <v>4</v>
      </c>
      <c r="I696" t="s">
        <v>10</v>
      </c>
      <c r="J696">
        <v>1</v>
      </c>
      <c r="K696" s="2">
        <v>6200000</v>
      </c>
      <c r="L696" t="str" cm="1">
        <f t="array" ref="L696">_xlfn.IFS(DataPenjualan[[#This Row],[Harga Satuan]]&lt;5000000,"Terjangkau",AND(DataPenjualan[[#This Row],[Harga Satuan]]&gt;=5000000,DataPenjualan[[#This Row],[Harga Satuan]]&lt;=15000000),"Menengah",DataPenjualan[[#This Row],[Harga Satuan]]&gt;15000000,"Premium")</f>
        <v>Menengah</v>
      </c>
      <c r="M696">
        <v>5</v>
      </c>
      <c r="N696" t="s">
        <v>6</v>
      </c>
      <c r="O696" t="str" cm="1">
        <f t="array" ref="O696">_xlfn.IFS(LEFT(DataPenjualan[[#This Row],[Kode Status Pengiriman]],3)="DLV","Terkirim",LEFT(DataPenjualan[[#This Row],[Kode Status Pengiriman]],3)="SHP","Dikirim",LEFT(DataPenjualan[[#This Row],[Kode Status Pengiriman]],3)="RTN","Return",LEFT(DataPenjualan[[#This Row],[Kode Status Pengiriman]],3)="CNL","Dibatalkan")</f>
        <v>Terkirim</v>
      </c>
      <c r="P696" s="3">
        <f>DataPenjualan[[#This Row],[Jumlah Beli]]*DataPenjualan[[#This Row],[Harga Satuan]]</f>
        <v>6200000</v>
      </c>
      <c r="Q696" s="2">
        <f>(DataPenjualan[[#This Row],[Diskon Persen]]/100)*DataPenjualan[[#This Row],[Harga Satuan]]</f>
        <v>310000</v>
      </c>
      <c r="R696" s="2">
        <f>DataPenjualan[[#This Row],[Pendapatan Kotor]]-DataPenjualan[[#This Row],[Nilai Diskon]]</f>
        <v>5890000</v>
      </c>
    </row>
    <row r="697" spans="1:18" x14ac:dyDescent="0.35">
      <c r="A697" t="s">
        <v>747</v>
      </c>
      <c r="B697" s="1">
        <v>45520.392361111109</v>
      </c>
      <c r="C697" t="str">
        <f>TEXT(DataPenjualan[[#This Row],[Tanggal Transaksi]],"mmmm")</f>
        <v>August</v>
      </c>
      <c r="D697" s="1" t="str">
        <f>TEXT(DataPenjualan[[#This Row],[Tanggal Transaksi]],"m")</f>
        <v>8</v>
      </c>
      <c r="E697" t="s">
        <v>65</v>
      </c>
      <c r="F697" t="s">
        <v>18</v>
      </c>
      <c r="G697" t="s">
        <v>14</v>
      </c>
      <c r="H697" t="s">
        <v>4</v>
      </c>
      <c r="I697" t="s">
        <v>5</v>
      </c>
      <c r="J697">
        <v>1</v>
      </c>
      <c r="K697" s="2">
        <v>26000000</v>
      </c>
      <c r="L697" t="str" cm="1">
        <f t="array" ref="L697">_xlfn.IFS(DataPenjualan[[#This Row],[Harga Satuan]]&lt;5000000,"Terjangkau",AND(DataPenjualan[[#This Row],[Harga Satuan]]&gt;=5000000,DataPenjualan[[#This Row],[Harga Satuan]]&lt;=15000000),"Menengah",DataPenjualan[[#This Row],[Harga Satuan]]&gt;15000000,"Premium")</f>
        <v>Premium</v>
      </c>
      <c r="M697">
        <v>10</v>
      </c>
      <c r="N697" t="s">
        <v>6</v>
      </c>
      <c r="O697" t="str" cm="1">
        <f t="array" ref="O697">_xlfn.IFS(LEFT(DataPenjualan[[#This Row],[Kode Status Pengiriman]],3)="DLV","Terkirim",LEFT(DataPenjualan[[#This Row],[Kode Status Pengiriman]],3)="SHP","Dikirim",LEFT(DataPenjualan[[#This Row],[Kode Status Pengiriman]],3)="RTN","Return",LEFT(DataPenjualan[[#This Row],[Kode Status Pengiriman]],3)="CNL","Dibatalkan")</f>
        <v>Terkirim</v>
      </c>
      <c r="P697" s="3">
        <f>DataPenjualan[[#This Row],[Jumlah Beli]]*DataPenjualan[[#This Row],[Harga Satuan]]</f>
        <v>26000000</v>
      </c>
      <c r="Q697" s="2">
        <f>(DataPenjualan[[#This Row],[Diskon Persen]]/100)*DataPenjualan[[#This Row],[Harga Satuan]]</f>
        <v>2600000</v>
      </c>
      <c r="R697" s="2">
        <f>DataPenjualan[[#This Row],[Pendapatan Kotor]]-DataPenjualan[[#This Row],[Nilai Diskon]]</f>
        <v>23400000</v>
      </c>
    </row>
    <row r="698" spans="1:18" x14ac:dyDescent="0.35">
      <c r="A698" t="s">
        <v>748</v>
      </c>
      <c r="B698" s="1">
        <v>45552.5</v>
      </c>
      <c r="C698" t="str">
        <f>TEXT(DataPenjualan[[#This Row],[Tanggal Transaksi]],"mmmm")</f>
        <v>September</v>
      </c>
      <c r="D698" s="1" t="str">
        <f>TEXT(DataPenjualan[[#This Row],[Tanggal Transaksi]],"m")</f>
        <v>9</v>
      </c>
      <c r="E698" t="s">
        <v>68</v>
      </c>
      <c r="F698" t="s">
        <v>24</v>
      </c>
      <c r="G698" t="s">
        <v>19</v>
      </c>
      <c r="H698" t="s">
        <v>20</v>
      </c>
      <c r="I698" t="s">
        <v>15</v>
      </c>
      <c r="J698">
        <v>1</v>
      </c>
      <c r="K698" s="2">
        <v>5000000</v>
      </c>
      <c r="L698" t="str" cm="1">
        <f t="array" ref="L698">_xlfn.IFS(DataPenjualan[[#This Row],[Harga Satuan]]&lt;5000000,"Terjangkau",AND(DataPenjualan[[#This Row],[Harga Satuan]]&gt;=5000000,DataPenjualan[[#This Row],[Harga Satuan]]&lt;=15000000),"Menengah",DataPenjualan[[#This Row],[Harga Satuan]]&gt;15000000,"Premium")</f>
        <v>Menengah</v>
      </c>
      <c r="M698">
        <v>0</v>
      </c>
      <c r="N698" t="s">
        <v>6</v>
      </c>
      <c r="O698" t="str" cm="1">
        <f t="array" ref="O698">_xlfn.IFS(LEFT(DataPenjualan[[#This Row],[Kode Status Pengiriman]],3)="DLV","Terkirim",LEFT(DataPenjualan[[#This Row],[Kode Status Pengiriman]],3)="SHP","Dikirim",LEFT(DataPenjualan[[#This Row],[Kode Status Pengiriman]],3)="RTN","Return",LEFT(DataPenjualan[[#This Row],[Kode Status Pengiriman]],3)="CNL","Dibatalkan")</f>
        <v>Terkirim</v>
      </c>
      <c r="P698" s="3">
        <f>DataPenjualan[[#This Row],[Jumlah Beli]]*DataPenjualan[[#This Row],[Harga Satuan]]</f>
        <v>5000000</v>
      </c>
      <c r="Q698" s="2">
        <f>(DataPenjualan[[#This Row],[Diskon Persen]]/100)*DataPenjualan[[#This Row],[Harga Satuan]]</f>
        <v>0</v>
      </c>
      <c r="R698" s="2">
        <f>DataPenjualan[[#This Row],[Pendapatan Kotor]]-DataPenjualan[[#This Row],[Nilai Diskon]]</f>
        <v>5000000</v>
      </c>
    </row>
    <row r="699" spans="1:18" x14ac:dyDescent="0.35">
      <c r="A699" t="s">
        <v>749</v>
      </c>
      <c r="B699" s="1">
        <v>45583.614583333336</v>
      </c>
      <c r="C699" t="str">
        <f>TEXT(DataPenjualan[[#This Row],[Tanggal Transaksi]],"mmmm")</f>
        <v>October</v>
      </c>
      <c r="D699" s="1" t="str">
        <f>TEXT(DataPenjualan[[#This Row],[Tanggal Transaksi]],"m")</f>
        <v>10</v>
      </c>
      <c r="E699" t="s">
        <v>71</v>
      </c>
      <c r="F699" t="s">
        <v>18</v>
      </c>
      <c r="G699" t="s">
        <v>753</v>
      </c>
      <c r="H699" t="s">
        <v>25</v>
      </c>
      <c r="I699" t="s">
        <v>10</v>
      </c>
      <c r="J699">
        <v>1</v>
      </c>
      <c r="K699" s="2">
        <v>42000000</v>
      </c>
      <c r="L699" t="str" cm="1">
        <f t="array" ref="L699">_xlfn.IFS(DataPenjualan[[#This Row],[Harga Satuan]]&lt;5000000,"Terjangkau",AND(DataPenjualan[[#This Row],[Harga Satuan]]&gt;=5000000,DataPenjualan[[#This Row],[Harga Satuan]]&lt;=15000000),"Menengah",DataPenjualan[[#This Row],[Harga Satuan]]&gt;15000000,"Premium")</f>
        <v>Premium</v>
      </c>
      <c r="M699">
        <v>15</v>
      </c>
      <c r="N699" t="s">
        <v>21</v>
      </c>
      <c r="O699" t="str" cm="1">
        <f t="array" ref="O699">_xlfn.IFS(LEFT(DataPenjualan[[#This Row],[Kode Status Pengiriman]],3)="DLV","Terkirim",LEFT(DataPenjualan[[#This Row],[Kode Status Pengiriman]],3)="SHP","Dikirim",LEFT(DataPenjualan[[#This Row],[Kode Status Pengiriman]],3)="RTN","Return",LEFT(DataPenjualan[[#This Row],[Kode Status Pengiriman]],3)="CNL","Dibatalkan")</f>
        <v>Dikirim</v>
      </c>
      <c r="P699" s="3">
        <f>DataPenjualan[[#This Row],[Jumlah Beli]]*DataPenjualan[[#This Row],[Harga Satuan]]</f>
        <v>42000000</v>
      </c>
      <c r="Q699" s="2">
        <f>(DataPenjualan[[#This Row],[Diskon Persen]]/100)*DataPenjualan[[#This Row],[Harga Satuan]]</f>
        <v>6300000</v>
      </c>
      <c r="R699" s="2">
        <f>DataPenjualan[[#This Row],[Pendapatan Kotor]]-DataPenjualan[[#This Row],[Nilai Diskon]]</f>
        <v>35700000</v>
      </c>
    </row>
    <row r="700" spans="1:18" x14ac:dyDescent="0.35">
      <c r="A700" t="s">
        <v>750</v>
      </c>
      <c r="B700" s="1">
        <v>45615.729166666664</v>
      </c>
      <c r="C700" t="str">
        <f>TEXT(DataPenjualan[[#This Row],[Tanggal Transaksi]],"mmmm")</f>
        <v>November</v>
      </c>
      <c r="D700" s="1" t="str">
        <f>TEXT(DataPenjualan[[#This Row],[Tanggal Transaksi]],"m")</f>
        <v>11</v>
      </c>
      <c r="E700" t="s">
        <v>2</v>
      </c>
      <c r="F700" t="s">
        <v>3</v>
      </c>
      <c r="G700" t="s">
        <v>31</v>
      </c>
      <c r="H700" t="s">
        <v>9</v>
      </c>
      <c r="I700" t="s">
        <v>5</v>
      </c>
      <c r="J700">
        <v>1</v>
      </c>
      <c r="K700" s="2">
        <v>21000000</v>
      </c>
      <c r="L700" t="str" cm="1">
        <f t="array" ref="L700">_xlfn.IFS(DataPenjualan[[#This Row],[Harga Satuan]]&lt;5000000,"Terjangkau",AND(DataPenjualan[[#This Row],[Harga Satuan]]&gt;=5000000,DataPenjualan[[#This Row],[Harga Satuan]]&lt;=15000000),"Menengah",DataPenjualan[[#This Row],[Harga Satuan]]&gt;15000000,"Premium")</f>
        <v>Premium</v>
      </c>
      <c r="M700">
        <v>10</v>
      </c>
      <c r="N700" t="s">
        <v>6</v>
      </c>
      <c r="O700" t="str" cm="1">
        <f t="array" ref="O700">_xlfn.IFS(LEFT(DataPenjualan[[#This Row],[Kode Status Pengiriman]],3)="DLV","Terkirim",LEFT(DataPenjualan[[#This Row],[Kode Status Pengiriman]],3)="SHP","Dikirim",LEFT(DataPenjualan[[#This Row],[Kode Status Pengiriman]],3)="RTN","Return",LEFT(DataPenjualan[[#This Row],[Kode Status Pengiriman]],3)="CNL","Dibatalkan")</f>
        <v>Terkirim</v>
      </c>
      <c r="P700" s="3">
        <f>DataPenjualan[[#This Row],[Jumlah Beli]]*DataPenjualan[[#This Row],[Harga Satuan]]</f>
        <v>21000000</v>
      </c>
      <c r="Q700" s="2">
        <f>(DataPenjualan[[#This Row],[Diskon Persen]]/100)*DataPenjualan[[#This Row],[Harga Satuan]]</f>
        <v>2100000</v>
      </c>
      <c r="R700" s="2">
        <f>DataPenjualan[[#This Row],[Pendapatan Kotor]]-DataPenjualan[[#This Row],[Nilai Diskon]]</f>
        <v>18900000</v>
      </c>
    </row>
    <row r="701" spans="1:18" x14ac:dyDescent="0.35">
      <c r="A701" t="s">
        <v>751</v>
      </c>
      <c r="B701" s="1">
        <v>45646.802083333336</v>
      </c>
      <c r="C701" t="str">
        <f>TEXT(DataPenjualan[[#This Row],[Tanggal Transaksi]],"mmmm")</f>
        <v>December</v>
      </c>
      <c r="D701" s="1" t="str">
        <f>TEXT(DataPenjualan[[#This Row],[Tanggal Transaksi]],"m")</f>
        <v>12</v>
      </c>
      <c r="E701" t="s">
        <v>8</v>
      </c>
      <c r="F701" t="s">
        <v>3</v>
      </c>
      <c r="G701" t="s">
        <v>35</v>
      </c>
      <c r="H701" t="s">
        <v>20</v>
      </c>
      <c r="I701" t="s">
        <v>15</v>
      </c>
      <c r="J701">
        <v>1</v>
      </c>
      <c r="K701" s="2">
        <v>18500000</v>
      </c>
      <c r="L701" t="str" cm="1">
        <f t="array" ref="L701">_xlfn.IFS(DataPenjualan[[#This Row],[Harga Satuan]]&lt;5000000,"Terjangkau",AND(DataPenjualan[[#This Row],[Harga Satuan]]&gt;=5000000,DataPenjualan[[#This Row],[Harga Satuan]]&lt;=15000000),"Menengah",DataPenjualan[[#This Row],[Harga Satuan]]&gt;15000000,"Premium")</f>
        <v>Premium</v>
      </c>
      <c r="M701">
        <v>0</v>
      </c>
      <c r="N701" t="s">
        <v>6</v>
      </c>
      <c r="O701" t="str" cm="1">
        <f t="array" ref="O701">_xlfn.IFS(LEFT(DataPenjualan[[#This Row],[Kode Status Pengiriman]],3)="DLV","Terkirim",LEFT(DataPenjualan[[#This Row],[Kode Status Pengiriman]],3)="SHP","Dikirim",LEFT(DataPenjualan[[#This Row],[Kode Status Pengiriman]],3)="RTN","Return",LEFT(DataPenjualan[[#This Row],[Kode Status Pengiriman]],3)="CNL","Dibatalkan")</f>
        <v>Terkirim</v>
      </c>
      <c r="P701" s="3">
        <f>DataPenjualan[[#This Row],[Jumlah Beli]]*DataPenjualan[[#This Row],[Harga Satuan]]</f>
        <v>18500000</v>
      </c>
      <c r="Q701" s="2">
        <f>(DataPenjualan[[#This Row],[Diskon Persen]]/100)*DataPenjualan[[#This Row],[Harga Satuan]]</f>
        <v>0</v>
      </c>
      <c r="R701" s="2">
        <f>DataPenjualan[[#This Row],[Pendapatan Kotor]]-DataPenjualan[[#This Row],[Nilai Diskon]]</f>
        <v>18500000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144C-03DF-419C-8B01-A2ECE0B68202}">
  <dimension ref="A1:X92"/>
  <sheetViews>
    <sheetView showGridLines="0" view="pageLayout" topLeftCell="A88" zoomScale="85" zoomScaleNormal="55" zoomScalePageLayoutView="85" workbookViewId="0">
      <selection activeCell="D4" sqref="D4"/>
    </sheetView>
  </sheetViews>
  <sheetFormatPr defaultRowHeight="14.5" x14ac:dyDescent="0.35"/>
  <cols>
    <col min="1" max="1" width="4.26953125" customWidth="1"/>
    <col min="2" max="2" width="28.81640625" customWidth="1"/>
    <col min="3" max="3" width="25.26953125" customWidth="1"/>
    <col min="4" max="4" width="25.7265625" bestFit="1" customWidth="1"/>
    <col min="5" max="5" width="13" bestFit="1" customWidth="1"/>
    <col min="6" max="6" width="18.90625" bestFit="1" customWidth="1"/>
    <col min="12" max="12" width="18.90625" bestFit="1" customWidth="1"/>
    <col min="13" max="13" width="15.90625" bestFit="1" customWidth="1"/>
    <col min="14" max="14" width="6.90625" bestFit="1" customWidth="1"/>
    <col min="15" max="15" width="6.7265625" bestFit="1" customWidth="1"/>
    <col min="16" max="16" width="9.08984375" bestFit="1" customWidth="1"/>
    <col min="17" max="17" width="8.54296875" bestFit="1" customWidth="1"/>
    <col min="18" max="18" width="10.1796875" bestFit="1" customWidth="1"/>
    <col min="19" max="19" width="10.7265625" bestFit="1" customWidth="1"/>
    <col min="20" max="20" width="14.7265625" bestFit="1" customWidth="1"/>
    <col min="21" max="22" width="16" bestFit="1" customWidth="1"/>
    <col min="23" max="23" width="14.36328125" bestFit="1" customWidth="1"/>
    <col min="24" max="24" width="9.08984375" bestFit="1" customWidth="1"/>
    <col min="25" max="25" width="11.08984375" bestFit="1" customWidth="1"/>
    <col min="26" max="26" width="24.453125" bestFit="1" customWidth="1"/>
    <col min="27" max="27" width="14.08984375" bestFit="1" customWidth="1"/>
    <col min="28" max="28" width="20" bestFit="1" customWidth="1"/>
    <col min="29" max="29" width="14.7265625" bestFit="1" customWidth="1"/>
    <col min="30" max="30" width="13.08984375" bestFit="1" customWidth="1"/>
    <col min="31" max="31" width="17.81640625" bestFit="1" customWidth="1"/>
    <col min="32" max="32" width="21.90625" bestFit="1" customWidth="1"/>
    <col min="33" max="33" width="18.54296875" bestFit="1" customWidth="1"/>
    <col min="34" max="34" width="17" bestFit="1" customWidth="1"/>
    <col min="35" max="35" width="9" bestFit="1" customWidth="1"/>
    <col min="36" max="36" width="10.7265625" bestFit="1" customWidth="1"/>
  </cols>
  <sheetData>
    <row r="1" spans="1:10" ht="14.5" customHeight="1" x14ac:dyDescent="0.35">
      <c r="A1" s="20" t="s">
        <v>780</v>
      </c>
      <c r="B1" s="20"/>
      <c r="C1" s="20"/>
      <c r="D1" s="20"/>
      <c r="E1" s="20"/>
      <c r="F1" s="20"/>
    </row>
    <row r="2" spans="1:10" ht="14.5" customHeight="1" x14ac:dyDescent="0.35">
      <c r="A2" s="20"/>
      <c r="B2" s="20"/>
      <c r="C2" s="20"/>
      <c r="D2" s="20"/>
      <c r="E2" s="20"/>
      <c r="F2" s="20"/>
      <c r="G2" s="11"/>
      <c r="H2" s="11"/>
      <c r="I2" s="11"/>
      <c r="J2" s="11"/>
    </row>
    <row r="3" spans="1:10" ht="23.5" customHeight="1" x14ac:dyDescent="0.35">
      <c r="A3" s="20"/>
      <c r="B3" s="20"/>
      <c r="C3" s="20"/>
      <c r="D3" s="20"/>
      <c r="E3" s="20"/>
      <c r="F3" s="20"/>
      <c r="G3" s="11"/>
      <c r="H3" s="11"/>
      <c r="I3" s="11"/>
      <c r="J3" s="11"/>
    </row>
    <row r="5" spans="1:10" x14ac:dyDescent="0.35">
      <c r="B5" s="6" t="s">
        <v>796</v>
      </c>
      <c r="C5" s="6"/>
      <c r="D5" s="6"/>
      <c r="E5" s="6"/>
      <c r="F5" s="6"/>
      <c r="G5" s="6"/>
      <c r="H5" s="6"/>
      <c r="I5" s="6"/>
    </row>
    <row r="6" spans="1:10" x14ac:dyDescent="0.35">
      <c r="B6" s="6" t="s">
        <v>799</v>
      </c>
      <c r="C6" s="6"/>
      <c r="D6" s="6"/>
      <c r="E6" s="6"/>
      <c r="F6" s="6"/>
      <c r="G6" s="6"/>
      <c r="H6" s="6"/>
      <c r="I6" s="6"/>
    </row>
    <row r="7" spans="1:10" x14ac:dyDescent="0.35">
      <c r="B7" s="6" t="s">
        <v>803</v>
      </c>
      <c r="C7" s="6"/>
      <c r="D7" s="6"/>
      <c r="E7" s="6"/>
      <c r="F7" s="6"/>
      <c r="G7" s="6"/>
      <c r="H7" s="6"/>
      <c r="I7" s="6"/>
    </row>
    <row r="8" spans="1:10" x14ac:dyDescent="0.35">
      <c r="B8" t="s">
        <v>804</v>
      </c>
    </row>
    <row r="10" spans="1:10" x14ac:dyDescent="0.35">
      <c r="B10" s="6" t="s">
        <v>797</v>
      </c>
      <c r="C10" s="6"/>
      <c r="D10" s="6"/>
      <c r="E10" s="6"/>
      <c r="F10" s="6"/>
      <c r="G10" s="6"/>
      <c r="H10" s="6"/>
      <c r="I10" s="6"/>
    </row>
    <row r="11" spans="1:10" x14ac:dyDescent="0.35">
      <c r="B11" s="6" t="s">
        <v>805</v>
      </c>
      <c r="C11" s="6"/>
      <c r="D11" s="6"/>
      <c r="E11" s="6"/>
      <c r="F11" s="6"/>
      <c r="G11" s="6"/>
      <c r="H11" s="6"/>
      <c r="I11" s="6"/>
    </row>
    <row r="12" spans="1:10" x14ac:dyDescent="0.35">
      <c r="B12" s="6" t="s">
        <v>806</v>
      </c>
      <c r="C12" s="6"/>
      <c r="D12" s="6"/>
      <c r="E12" s="6"/>
      <c r="F12" s="6"/>
      <c r="G12" s="6"/>
      <c r="H12" s="6"/>
      <c r="I12" s="6"/>
    </row>
    <row r="13" spans="1:10" x14ac:dyDescent="0.35">
      <c r="B13" t="s">
        <v>807</v>
      </c>
    </row>
    <row r="14" spans="1:10" x14ac:dyDescent="0.35">
      <c r="H14" s="6"/>
      <c r="I14" s="6"/>
    </row>
    <row r="15" spans="1:10" x14ac:dyDescent="0.35">
      <c r="B15" s="6" t="s">
        <v>798</v>
      </c>
      <c r="C15" s="6"/>
      <c r="D15" s="6"/>
      <c r="E15" s="6"/>
      <c r="F15" s="6"/>
      <c r="G15" s="6"/>
      <c r="H15" s="6"/>
      <c r="I15" s="6"/>
    </row>
    <row r="16" spans="1:10" x14ac:dyDescent="0.35">
      <c r="B16" s="6" t="s">
        <v>808</v>
      </c>
      <c r="C16" s="6"/>
      <c r="D16" s="6"/>
      <c r="E16" s="6"/>
      <c r="F16" s="6"/>
      <c r="G16" s="6"/>
      <c r="H16" s="6"/>
      <c r="I16" s="6"/>
    </row>
    <row r="17" spans="2:24" x14ac:dyDescent="0.35">
      <c r="B17" s="6" t="s">
        <v>809</v>
      </c>
      <c r="C17" s="6"/>
      <c r="D17" s="6"/>
      <c r="E17" s="6"/>
      <c r="F17" s="6"/>
      <c r="G17" s="6"/>
    </row>
    <row r="18" spans="2:24" x14ac:dyDescent="0.35">
      <c r="B18" s="6" t="s">
        <v>810</v>
      </c>
      <c r="E18" s="6"/>
      <c r="F18" s="6"/>
      <c r="G18" s="6"/>
    </row>
    <row r="20" spans="2:24" ht="15.5" x14ac:dyDescent="0.35">
      <c r="B20" s="19" t="s">
        <v>801</v>
      </c>
      <c r="C20" s="19"/>
      <c r="D20" s="19"/>
      <c r="V20" s="6"/>
      <c r="W20" s="6"/>
      <c r="X20" s="6"/>
    </row>
    <row r="21" spans="2:24" ht="15" thickBot="1" x14ac:dyDescent="0.4"/>
    <row r="22" spans="2:24" x14ac:dyDescent="0.35">
      <c r="B22" s="7" t="s">
        <v>771</v>
      </c>
      <c r="C22" s="8" t="s">
        <v>778</v>
      </c>
    </row>
    <row r="23" spans="2:24" x14ac:dyDescent="0.35">
      <c r="B23" s="17" t="s">
        <v>813</v>
      </c>
      <c r="C23" s="18">
        <f>SUM(DataPenjualan[Pendapatan Kotor])</f>
        <v>11445200000</v>
      </c>
    </row>
    <row r="24" spans="2:24" x14ac:dyDescent="0.35">
      <c r="B24" s="9" t="s">
        <v>772</v>
      </c>
      <c r="C24" s="12">
        <v>10226775000</v>
      </c>
    </row>
    <row r="25" spans="2:24" x14ac:dyDescent="0.35">
      <c r="B25" s="9" t="s">
        <v>773</v>
      </c>
      <c r="C25" s="12">
        <v>16350285.714285715</v>
      </c>
    </row>
    <row r="26" spans="2:24" x14ac:dyDescent="0.35">
      <c r="B26" s="9" t="s">
        <v>774</v>
      </c>
      <c r="C26" s="12">
        <v>42000000</v>
      </c>
    </row>
    <row r="27" spans="2:24" x14ac:dyDescent="0.35">
      <c r="B27" s="9" t="s">
        <v>775</v>
      </c>
      <c r="C27" s="12">
        <v>500000</v>
      </c>
    </row>
    <row r="28" spans="2:24" x14ac:dyDescent="0.35">
      <c r="B28" s="9" t="s">
        <v>776</v>
      </c>
      <c r="C28" s="13">
        <v>29</v>
      </c>
    </row>
    <row r="29" spans="2:24" x14ac:dyDescent="0.35">
      <c r="B29" s="9" t="s">
        <v>777</v>
      </c>
      <c r="C29" s="12">
        <v>4461590000</v>
      </c>
    </row>
    <row r="30" spans="2:24" x14ac:dyDescent="0.35">
      <c r="B30" s="9" t="s">
        <v>779</v>
      </c>
      <c r="C30" s="13">
        <v>71</v>
      </c>
      <c r="D30" s="6"/>
    </row>
    <row r="31" spans="2:24" x14ac:dyDescent="0.35">
      <c r="B31" s="9" t="s">
        <v>784</v>
      </c>
      <c r="C31" s="12">
        <v>789200000</v>
      </c>
      <c r="D31" s="6"/>
    </row>
    <row r="32" spans="2:24" ht="15" thickBot="1" x14ac:dyDescent="0.4">
      <c r="B32" s="10" t="s">
        <v>816</v>
      </c>
      <c r="C32" s="16">
        <f>C24/C23</f>
        <v>0.89354270786006362</v>
      </c>
      <c r="D32" s="6"/>
    </row>
    <row r="33" spans="2:4" x14ac:dyDescent="0.35">
      <c r="D33" s="6"/>
    </row>
    <row r="36" spans="2:4" ht="15.5" x14ac:dyDescent="0.35">
      <c r="B36" s="19" t="s">
        <v>800</v>
      </c>
      <c r="C36" s="19"/>
      <c r="D36" s="19"/>
    </row>
    <row r="37" spans="2:4" x14ac:dyDescent="0.35">
      <c r="D37" s="6"/>
    </row>
    <row r="38" spans="2:4" x14ac:dyDescent="0.35">
      <c r="B38" s="5" t="s">
        <v>781</v>
      </c>
      <c r="C38" t="s">
        <v>813</v>
      </c>
      <c r="D38" t="s">
        <v>772</v>
      </c>
    </row>
    <row r="39" spans="2:4" x14ac:dyDescent="0.35">
      <c r="B39" s="6" t="s">
        <v>24</v>
      </c>
      <c r="C39" s="14">
        <v>557700000</v>
      </c>
      <c r="D39" s="4">
        <v>535585000</v>
      </c>
    </row>
    <row r="40" spans="2:4" x14ac:dyDescent="0.35">
      <c r="B40" s="6" t="s">
        <v>13</v>
      </c>
      <c r="C40" s="14">
        <v>685000000</v>
      </c>
      <c r="D40" s="4">
        <v>667965000</v>
      </c>
    </row>
    <row r="41" spans="2:4" x14ac:dyDescent="0.35">
      <c r="B41" s="6" t="s">
        <v>18</v>
      </c>
      <c r="C41" s="14">
        <v>6562500000</v>
      </c>
      <c r="D41" s="4">
        <v>5728575000</v>
      </c>
    </row>
    <row r="42" spans="2:4" x14ac:dyDescent="0.35">
      <c r="B42" s="6" t="s">
        <v>34</v>
      </c>
      <c r="C42" s="14">
        <v>1312500000</v>
      </c>
      <c r="D42" s="4">
        <v>1149100000</v>
      </c>
    </row>
    <row r="43" spans="2:4" x14ac:dyDescent="0.35">
      <c r="B43" s="6" t="s">
        <v>3</v>
      </c>
      <c r="C43" s="14">
        <v>2327500000</v>
      </c>
      <c r="D43" s="4">
        <v>2145550000</v>
      </c>
    </row>
    <row r="44" spans="2:4" x14ac:dyDescent="0.35">
      <c r="B44" s="6" t="s">
        <v>782</v>
      </c>
      <c r="C44" s="14">
        <v>11445200000</v>
      </c>
      <c r="D44" s="4">
        <v>10226775000</v>
      </c>
    </row>
    <row r="47" spans="2:4" ht="15.5" x14ac:dyDescent="0.35">
      <c r="B47" s="19" t="s">
        <v>802</v>
      </c>
      <c r="C47" s="19"/>
      <c r="D47" s="19"/>
    </row>
    <row r="49" spans="2:4" x14ac:dyDescent="0.35">
      <c r="B49" s="5" t="s">
        <v>781</v>
      </c>
      <c r="C49" t="s">
        <v>772</v>
      </c>
      <c r="D49" t="s">
        <v>812</v>
      </c>
    </row>
    <row r="50" spans="2:4" x14ac:dyDescent="0.35">
      <c r="B50" s="6" t="s">
        <v>15</v>
      </c>
      <c r="C50" s="4">
        <v>1940500000</v>
      </c>
      <c r="D50" s="4">
        <v>10054404.14507772</v>
      </c>
    </row>
    <row r="51" spans="2:4" x14ac:dyDescent="0.35">
      <c r="B51" s="6" t="s">
        <v>10</v>
      </c>
      <c r="C51" s="4">
        <v>3824685000</v>
      </c>
      <c r="D51" s="4">
        <v>15804483.47107438</v>
      </c>
    </row>
    <row r="52" spans="2:4" x14ac:dyDescent="0.35">
      <c r="B52" s="6" t="s">
        <v>5</v>
      </c>
      <c r="C52" s="4">
        <v>4461590000</v>
      </c>
      <c r="D52" s="4">
        <v>16836188.679245282</v>
      </c>
    </row>
    <row r="53" spans="2:4" x14ac:dyDescent="0.35">
      <c r="B53" s="6" t="s">
        <v>782</v>
      </c>
      <c r="C53" s="4">
        <v>10226775000</v>
      </c>
      <c r="D53" s="4">
        <v>14609678.571428571</v>
      </c>
    </row>
    <row r="56" spans="2:4" ht="15.5" x14ac:dyDescent="0.35">
      <c r="B56" s="19" t="s">
        <v>811</v>
      </c>
      <c r="C56" s="19"/>
    </row>
    <row r="58" spans="2:4" x14ac:dyDescent="0.35">
      <c r="B58" s="5" t="s">
        <v>781</v>
      </c>
      <c r="C58" t="s">
        <v>783</v>
      </c>
    </row>
    <row r="59" spans="2:4" x14ac:dyDescent="0.35">
      <c r="B59" s="6" t="s">
        <v>9</v>
      </c>
      <c r="C59" s="4">
        <v>2021700000</v>
      </c>
    </row>
    <row r="60" spans="2:4" x14ac:dyDescent="0.35">
      <c r="B60" s="6" t="s">
        <v>4</v>
      </c>
      <c r="C60" s="4">
        <v>4515385000</v>
      </c>
    </row>
    <row r="61" spans="2:4" x14ac:dyDescent="0.35">
      <c r="B61" s="6" t="s">
        <v>43</v>
      </c>
      <c r="C61" s="4">
        <v>514880000</v>
      </c>
    </row>
    <row r="62" spans="2:4" x14ac:dyDescent="0.35">
      <c r="B62" s="6" t="s">
        <v>57</v>
      </c>
      <c r="C62" s="4">
        <v>703320000</v>
      </c>
    </row>
    <row r="63" spans="2:4" x14ac:dyDescent="0.35">
      <c r="B63" s="6" t="s">
        <v>20</v>
      </c>
      <c r="C63" s="4">
        <v>1873685000</v>
      </c>
    </row>
    <row r="64" spans="2:4" x14ac:dyDescent="0.35">
      <c r="B64" s="6" t="s">
        <v>25</v>
      </c>
      <c r="C64" s="4">
        <v>597805000</v>
      </c>
    </row>
    <row r="65" spans="2:4" x14ac:dyDescent="0.35">
      <c r="B65" s="6" t="s">
        <v>782</v>
      </c>
      <c r="C65" s="4">
        <v>10226775000</v>
      </c>
    </row>
    <row r="69" spans="2:4" ht="15.5" x14ac:dyDescent="0.35">
      <c r="B69" s="19" t="s">
        <v>814</v>
      </c>
      <c r="C69" s="19"/>
    </row>
    <row r="71" spans="2:4" x14ac:dyDescent="0.35">
      <c r="B71" s="5" t="s">
        <v>781</v>
      </c>
      <c r="C71" t="s">
        <v>813</v>
      </c>
      <c r="D71" t="s">
        <v>772</v>
      </c>
    </row>
    <row r="72" spans="2:4" x14ac:dyDescent="0.35">
      <c r="B72" s="6" t="s">
        <v>785</v>
      </c>
      <c r="C72" s="14">
        <v>940200000</v>
      </c>
      <c r="D72" s="4">
        <v>845290000</v>
      </c>
    </row>
    <row r="73" spans="2:4" x14ac:dyDescent="0.35">
      <c r="B73" s="6" t="s">
        <v>786</v>
      </c>
      <c r="C73" s="14">
        <v>760400000</v>
      </c>
      <c r="D73" s="4">
        <v>692655000</v>
      </c>
    </row>
    <row r="74" spans="2:4" x14ac:dyDescent="0.35">
      <c r="B74" s="6" t="s">
        <v>787</v>
      </c>
      <c r="C74" s="14">
        <v>1220100000</v>
      </c>
      <c r="D74" s="4">
        <v>1080510000</v>
      </c>
    </row>
    <row r="75" spans="2:4" x14ac:dyDescent="0.35">
      <c r="B75" s="6" t="s">
        <v>788</v>
      </c>
      <c r="C75" s="14">
        <v>790100000</v>
      </c>
      <c r="D75" s="4">
        <v>715390000</v>
      </c>
    </row>
    <row r="76" spans="2:4" x14ac:dyDescent="0.35">
      <c r="B76" s="6" t="s">
        <v>789</v>
      </c>
      <c r="C76" s="14">
        <v>1051300000</v>
      </c>
      <c r="D76" s="4">
        <v>945920000</v>
      </c>
    </row>
    <row r="77" spans="2:4" x14ac:dyDescent="0.35">
      <c r="B77" s="6" t="s">
        <v>790</v>
      </c>
      <c r="C77" s="14">
        <v>805500000</v>
      </c>
      <c r="D77" s="4">
        <v>747015000</v>
      </c>
    </row>
    <row r="78" spans="2:4" x14ac:dyDescent="0.35">
      <c r="B78" s="6" t="s">
        <v>791</v>
      </c>
      <c r="C78" s="14">
        <v>1125700000</v>
      </c>
      <c r="D78" s="4">
        <v>967965000</v>
      </c>
    </row>
    <row r="79" spans="2:4" x14ac:dyDescent="0.35">
      <c r="B79" s="6" t="s">
        <v>792</v>
      </c>
      <c r="C79" s="14">
        <v>800700000</v>
      </c>
      <c r="D79" s="4">
        <v>736160000</v>
      </c>
    </row>
    <row r="80" spans="2:4" x14ac:dyDescent="0.35">
      <c r="B80" s="6" t="s">
        <v>793</v>
      </c>
      <c r="C80" s="14">
        <v>970500000</v>
      </c>
      <c r="D80" s="4">
        <v>855890000</v>
      </c>
    </row>
    <row r="81" spans="2:4" x14ac:dyDescent="0.35">
      <c r="B81" s="6" t="s">
        <v>794</v>
      </c>
      <c r="C81" s="14">
        <v>943000000</v>
      </c>
      <c r="D81" s="4">
        <v>842000000</v>
      </c>
    </row>
    <row r="82" spans="2:4" x14ac:dyDescent="0.35">
      <c r="B82" s="6" t="s">
        <v>795</v>
      </c>
      <c r="C82" s="14">
        <v>983500000</v>
      </c>
      <c r="D82" s="4">
        <v>864600000</v>
      </c>
    </row>
    <row r="83" spans="2:4" x14ac:dyDescent="0.35">
      <c r="B83" s="6" t="s">
        <v>782</v>
      </c>
      <c r="C83" s="14">
        <v>10391000000</v>
      </c>
      <c r="D83" s="4">
        <v>9293395000</v>
      </c>
    </row>
    <row r="85" spans="2:4" ht="15.5" x14ac:dyDescent="0.35">
      <c r="B85" s="19" t="s">
        <v>822</v>
      </c>
      <c r="C85" s="19"/>
    </row>
    <row r="87" spans="2:4" x14ac:dyDescent="0.35">
      <c r="B87" s="5" t="s">
        <v>781</v>
      </c>
      <c r="C87" t="s">
        <v>821</v>
      </c>
    </row>
    <row r="88" spans="2:4" x14ac:dyDescent="0.35">
      <c r="B88" s="6" t="s">
        <v>817</v>
      </c>
      <c r="C88">
        <v>29</v>
      </c>
    </row>
    <row r="89" spans="2:4" x14ac:dyDescent="0.35">
      <c r="B89" s="6" t="s">
        <v>818</v>
      </c>
      <c r="C89">
        <v>138</v>
      </c>
    </row>
    <row r="90" spans="2:4" x14ac:dyDescent="0.35">
      <c r="B90" s="6" t="s">
        <v>819</v>
      </c>
      <c r="C90">
        <v>33</v>
      </c>
    </row>
    <row r="91" spans="2:4" x14ac:dyDescent="0.35">
      <c r="B91" s="6" t="s">
        <v>820</v>
      </c>
      <c r="C91">
        <v>500</v>
      </c>
    </row>
    <row r="92" spans="2:4" x14ac:dyDescent="0.35">
      <c r="B92" s="6" t="s">
        <v>782</v>
      </c>
      <c r="C92">
        <v>700</v>
      </c>
    </row>
  </sheetData>
  <mergeCells count="7">
    <mergeCell ref="A1:F3"/>
    <mergeCell ref="B85:C85"/>
    <mergeCell ref="B36:D36"/>
    <mergeCell ref="B47:D47"/>
    <mergeCell ref="B56:C56"/>
    <mergeCell ref="B69:C69"/>
    <mergeCell ref="B20:D20"/>
  </mergeCells>
  <pageMargins left="0.7" right="0.7" top="0.75" bottom="0.75" header="0.3" footer="0.3"/>
  <pageSetup orientation="landscape" r:id="rId6"/>
  <headerFooter>
    <oddHeader>&amp;L&amp;F&amp;CAnalisa Data Penjualan - Internal&amp;R&amp;D &amp;T</oddHeader>
    <oddFooter>&amp;LFakeData_penjualan_2024&amp;R&amp;P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2203-91C2-4027-88C0-8B4CF647FCCF}">
  <dimension ref="A1:N34"/>
  <sheetViews>
    <sheetView showGridLines="0" view="pageLayout" zoomScale="55" zoomScaleNormal="100" zoomScalePageLayoutView="55" workbookViewId="0">
      <selection activeCell="G21" sqref="G21"/>
    </sheetView>
  </sheetViews>
  <sheetFormatPr defaultRowHeight="14.5" x14ac:dyDescent="0.35"/>
  <cols>
    <col min="4" max="4" width="8.7265625" customWidth="1"/>
    <col min="9" max="9" width="8.7265625" customWidth="1"/>
  </cols>
  <sheetData>
    <row r="1" spans="1:14" ht="23.5" x14ac:dyDescent="0.55000000000000004">
      <c r="A1" s="21" t="s">
        <v>815</v>
      </c>
      <c r="B1" s="21"/>
      <c r="C1" s="21"/>
      <c r="D1" s="21"/>
      <c r="E1" s="21"/>
      <c r="F1" s="21"/>
      <c r="G1" s="21"/>
      <c r="H1" s="21"/>
      <c r="I1" s="21"/>
      <c r="J1" s="21"/>
      <c r="K1" s="21"/>
      <c r="L1" s="21"/>
      <c r="M1" s="21"/>
      <c r="N1" s="21"/>
    </row>
    <row r="2" spans="1:14" x14ac:dyDescent="0.35">
      <c r="A2" s="15"/>
      <c r="B2" s="15"/>
      <c r="C2" s="15"/>
      <c r="D2" s="15"/>
      <c r="E2" s="15"/>
      <c r="F2" s="15"/>
      <c r="G2" s="15"/>
      <c r="H2" s="15"/>
      <c r="I2" s="15"/>
      <c r="J2" s="15"/>
      <c r="K2" s="15"/>
      <c r="L2" s="15"/>
      <c r="M2" s="15"/>
      <c r="N2" s="15"/>
    </row>
    <row r="3" spans="1:14" x14ac:dyDescent="0.35">
      <c r="A3" s="15"/>
      <c r="B3" s="15"/>
      <c r="C3" s="15"/>
      <c r="D3" s="15"/>
      <c r="E3" s="15"/>
      <c r="F3" s="15"/>
      <c r="G3" s="15"/>
      <c r="H3" s="15"/>
      <c r="I3" s="15"/>
      <c r="J3" s="15"/>
      <c r="K3" s="15"/>
      <c r="L3" s="15"/>
      <c r="M3" s="15"/>
      <c r="N3" s="15"/>
    </row>
    <row r="4" spans="1:14" x14ac:dyDescent="0.35">
      <c r="A4" s="15"/>
      <c r="B4" s="15"/>
      <c r="C4" s="15"/>
      <c r="D4" s="15"/>
      <c r="E4" s="15"/>
      <c r="F4" s="15"/>
      <c r="G4" s="15"/>
      <c r="H4" s="15"/>
      <c r="I4" s="15"/>
      <c r="J4" s="15"/>
      <c r="K4" s="15"/>
      <c r="L4" s="15"/>
      <c r="M4" s="15"/>
      <c r="N4" s="15"/>
    </row>
    <row r="5" spans="1:14" x14ac:dyDescent="0.35">
      <c r="A5" s="15"/>
      <c r="B5" s="15"/>
      <c r="C5" s="15"/>
      <c r="D5" s="15"/>
      <c r="E5" s="15"/>
      <c r="F5" s="15"/>
      <c r="G5" s="15"/>
      <c r="H5" s="15"/>
      <c r="I5" s="15"/>
      <c r="J5" s="15"/>
      <c r="K5" s="15"/>
      <c r="L5" s="15"/>
      <c r="M5" s="15"/>
      <c r="N5" s="15"/>
    </row>
    <row r="6" spans="1:14" x14ac:dyDescent="0.35">
      <c r="A6" s="15"/>
      <c r="B6" s="15"/>
      <c r="C6" s="15"/>
      <c r="D6" s="15"/>
      <c r="E6" s="15"/>
      <c r="F6" s="15"/>
      <c r="G6" s="15"/>
      <c r="H6" s="15"/>
      <c r="I6" s="15"/>
      <c r="J6" s="15"/>
      <c r="K6" s="15"/>
      <c r="L6" s="15"/>
      <c r="M6" s="15"/>
      <c r="N6" s="15"/>
    </row>
    <row r="7" spans="1:14" x14ac:dyDescent="0.35">
      <c r="A7" s="15"/>
      <c r="B7" s="15"/>
      <c r="C7" s="15"/>
      <c r="D7" s="15"/>
      <c r="E7" s="15"/>
      <c r="F7" s="15"/>
      <c r="G7" s="15"/>
      <c r="H7" s="15"/>
      <c r="I7" s="15"/>
      <c r="J7" s="15"/>
      <c r="K7" s="15"/>
      <c r="L7" s="15"/>
      <c r="M7" s="15"/>
      <c r="N7" s="15"/>
    </row>
    <row r="8" spans="1:14" x14ac:dyDescent="0.35">
      <c r="A8" s="15"/>
      <c r="B8" s="15"/>
      <c r="C8" s="15"/>
      <c r="D8" s="15"/>
      <c r="E8" s="15"/>
      <c r="F8" s="15"/>
      <c r="G8" s="15"/>
      <c r="H8" s="15"/>
      <c r="I8" s="15"/>
      <c r="J8" s="15"/>
      <c r="K8" s="15"/>
      <c r="L8" s="15"/>
      <c r="M8" s="15"/>
      <c r="N8" s="15"/>
    </row>
    <row r="9" spans="1:14" x14ac:dyDescent="0.35">
      <c r="A9" s="15"/>
      <c r="B9" s="15"/>
      <c r="C9" s="15"/>
      <c r="D9" s="15"/>
      <c r="E9" s="15"/>
      <c r="F9" s="15"/>
      <c r="G9" s="15"/>
      <c r="H9" s="15"/>
      <c r="I9" s="15"/>
      <c r="J9" s="15"/>
      <c r="K9" s="15"/>
      <c r="L9" s="15"/>
      <c r="M9" s="15"/>
      <c r="N9" s="15"/>
    </row>
    <row r="10" spans="1:14" x14ac:dyDescent="0.35">
      <c r="A10" s="15"/>
      <c r="B10" s="15"/>
      <c r="C10" s="15"/>
      <c r="D10" s="15"/>
      <c r="E10" s="15"/>
      <c r="F10" s="15"/>
      <c r="G10" s="15"/>
      <c r="H10" s="15"/>
      <c r="I10" s="15"/>
      <c r="J10" s="15"/>
      <c r="K10" s="15"/>
      <c r="L10" s="15"/>
      <c r="M10" s="15"/>
      <c r="N10" s="15"/>
    </row>
    <row r="11" spans="1:14" x14ac:dyDescent="0.35">
      <c r="A11" s="15"/>
      <c r="B11" s="15"/>
      <c r="C11" s="15"/>
      <c r="D11" s="15"/>
      <c r="E11" s="15"/>
      <c r="F11" s="15"/>
      <c r="G11" s="15"/>
      <c r="H11" s="15"/>
      <c r="I11" s="15"/>
      <c r="J11" s="15"/>
      <c r="K11" s="15"/>
      <c r="L11" s="15"/>
      <c r="M11" s="15"/>
      <c r="N11" s="15"/>
    </row>
    <row r="12" spans="1:14" x14ac:dyDescent="0.35">
      <c r="A12" s="15"/>
      <c r="B12" s="15"/>
      <c r="C12" s="15"/>
      <c r="D12" s="15"/>
      <c r="E12" s="15"/>
      <c r="F12" s="15"/>
      <c r="G12" s="15"/>
      <c r="H12" s="15"/>
      <c r="I12" s="15"/>
      <c r="J12" s="15"/>
      <c r="K12" s="15"/>
      <c r="L12" s="15"/>
      <c r="M12" s="15"/>
      <c r="N12" s="15"/>
    </row>
    <row r="13" spans="1:14" x14ac:dyDescent="0.35">
      <c r="A13" s="15"/>
      <c r="B13" s="15"/>
      <c r="C13" s="15"/>
      <c r="D13" s="15"/>
      <c r="E13" s="15"/>
      <c r="F13" s="15"/>
      <c r="G13" s="15"/>
      <c r="H13" s="15"/>
      <c r="I13" s="15"/>
      <c r="J13" s="15"/>
      <c r="K13" s="15"/>
      <c r="L13" s="15"/>
      <c r="M13" s="15"/>
      <c r="N13" s="15"/>
    </row>
    <row r="14" spans="1:14" x14ac:dyDescent="0.35">
      <c r="A14" s="15"/>
      <c r="B14" s="15"/>
      <c r="C14" s="15"/>
      <c r="D14" s="15"/>
      <c r="E14" s="15"/>
      <c r="F14" s="15"/>
      <c r="G14" s="15"/>
      <c r="H14" s="15"/>
      <c r="I14" s="15"/>
      <c r="J14" s="15"/>
      <c r="K14" s="15"/>
      <c r="L14" s="15"/>
      <c r="M14" s="15"/>
      <c r="N14" s="15"/>
    </row>
    <row r="15" spans="1:14" x14ac:dyDescent="0.35">
      <c r="A15" s="15"/>
      <c r="B15" s="15"/>
      <c r="C15" s="15"/>
      <c r="D15" s="15"/>
      <c r="E15" s="15"/>
      <c r="F15" s="15"/>
      <c r="G15" s="15"/>
      <c r="H15" s="15"/>
      <c r="I15" s="15"/>
      <c r="J15" s="15"/>
      <c r="K15" s="15"/>
      <c r="L15" s="15"/>
      <c r="M15" s="15"/>
      <c r="N15" s="15"/>
    </row>
    <row r="16" spans="1:14" x14ac:dyDescent="0.35">
      <c r="A16" s="15"/>
      <c r="B16" s="15"/>
      <c r="C16" s="15"/>
      <c r="D16" s="15"/>
      <c r="E16" s="15"/>
      <c r="F16" s="15"/>
      <c r="G16" s="15"/>
      <c r="H16" s="15"/>
      <c r="I16" s="15"/>
      <c r="J16" s="15"/>
      <c r="K16" s="15"/>
      <c r="L16" s="15"/>
      <c r="M16" s="15"/>
      <c r="N16" s="15"/>
    </row>
    <row r="17" spans="1:14" x14ac:dyDescent="0.35">
      <c r="A17" s="15"/>
      <c r="B17" s="15"/>
      <c r="C17" s="15"/>
      <c r="D17" s="15"/>
      <c r="E17" s="15"/>
      <c r="F17" s="15"/>
      <c r="G17" s="15"/>
      <c r="H17" s="15"/>
      <c r="I17" s="15"/>
      <c r="J17" s="15"/>
      <c r="K17" s="15"/>
      <c r="L17" s="15"/>
      <c r="M17" s="15"/>
      <c r="N17" s="15"/>
    </row>
    <row r="18" spans="1:14" x14ac:dyDescent="0.35">
      <c r="A18" s="15"/>
      <c r="B18" s="15"/>
      <c r="C18" s="15"/>
      <c r="D18" s="15"/>
      <c r="E18" s="15"/>
      <c r="F18" s="15"/>
      <c r="G18" s="15"/>
      <c r="H18" s="15"/>
      <c r="I18" s="15"/>
      <c r="J18" s="15"/>
      <c r="K18" s="15"/>
      <c r="L18" s="15"/>
      <c r="M18" s="15"/>
      <c r="N18" s="15"/>
    </row>
    <row r="19" spans="1:14" x14ac:dyDescent="0.35">
      <c r="A19" s="15"/>
      <c r="B19" s="15"/>
      <c r="C19" s="15"/>
      <c r="D19" s="15"/>
      <c r="E19" s="15"/>
      <c r="F19" s="15"/>
      <c r="G19" s="15"/>
      <c r="H19" s="15"/>
      <c r="I19" s="15"/>
      <c r="J19" s="15"/>
      <c r="K19" s="15"/>
      <c r="L19" s="15"/>
      <c r="M19" s="15"/>
      <c r="N19" s="15"/>
    </row>
    <row r="20" spans="1:14" x14ac:dyDescent="0.35">
      <c r="A20" s="15"/>
      <c r="B20" s="15"/>
      <c r="C20" s="15"/>
      <c r="D20" s="15"/>
      <c r="E20" s="15"/>
      <c r="F20" s="15"/>
      <c r="G20" s="15"/>
      <c r="H20" s="15"/>
      <c r="I20" s="15"/>
      <c r="J20" s="15"/>
      <c r="K20" s="15"/>
      <c r="L20" s="15"/>
      <c r="M20" s="15"/>
      <c r="N20" s="15"/>
    </row>
    <row r="21" spans="1:14" x14ac:dyDescent="0.35">
      <c r="A21" s="15"/>
      <c r="B21" s="15"/>
      <c r="C21" s="15"/>
      <c r="D21" s="15"/>
      <c r="E21" s="15"/>
      <c r="F21" s="15"/>
      <c r="G21" s="15"/>
      <c r="H21" s="15"/>
      <c r="I21" s="15"/>
      <c r="J21" s="15"/>
      <c r="K21" s="15"/>
      <c r="L21" s="15"/>
      <c r="M21" s="15"/>
      <c r="N21" s="15"/>
    </row>
    <row r="22" spans="1:14" x14ac:dyDescent="0.35">
      <c r="A22" s="15"/>
      <c r="B22" s="15"/>
      <c r="C22" s="15"/>
      <c r="D22" s="15"/>
      <c r="E22" s="15"/>
      <c r="F22" s="15"/>
      <c r="G22" s="15"/>
      <c r="H22" s="15"/>
      <c r="I22" s="15"/>
      <c r="J22" s="15"/>
      <c r="K22" s="15"/>
      <c r="L22" s="15"/>
      <c r="M22" s="15"/>
      <c r="N22" s="15"/>
    </row>
    <row r="23" spans="1:14" x14ac:dyDescent="0.35">
      <c r="A23" s="15"/>
      <c r="B23" s="15"/>
      <c r="C23" s="15"/>
      <c r="D23" s="15"/>
      <c r="E23" s="15"/>
      <c r="F23" s="15"/>
      <c r="G23" s="15"/>
      <c r="H23" s="15"/>
      <c r="I23" s="15"/>
      <c r="J23" s="15"/>
      <c r="K23" s="15"/>
      <c r="L23" s="15"/>
      <c r="M23" s="15"/>
      <c r="N23" s="15"/>
    </row>
    <row r="24" spans="1:14" x14ac:dyDescent="0.35">
      <c r="A24" s="15"/>
      <c r="B24" s="15"/>
      <c r="C24" s="15"/>
      <c r="D24" s="15"/>
      <c r="E24" s="15"/>
      <c r="F24" s="15"/>
      <c r="G24" s="15"/>
      <c r="H24" s="15"/>
      <c r="I24" s="15"/>
      <c r="J24" s="15"/>
      <c r="K24" s="15"/>
      <c r="L24" s="15"/>
      <c r="M24" s="15"/>
      <c r="N24" s="15"/>
    </row>
    <row r="25" spans="1:14" x14ac:dyDescent="0.35">
      <c r="A25" s="15"/>
      <c r="B25" s="15"/>
      <c r="C25" s="15"/>
      <c r="D25" s="15"/>
      <c r="E25" s="15"/>
      <c r="F25" s="15"/>
      <c r="G25" s="15"/>
      <c r="H25" s="15"/>
      <c r="I25" s="15"/>
      <c r="J25" s="15"/>
      <c r="K25" s="15"/>
      <c r="L25" s="15"/>
      <c r="M25" s="15"/>
      <c r="N25" s="15"/>
    </row>
    <row r="26" spans="1:14" x14ac:dyDescent="0.35">
      <c r="A26" s="15"/>
      <c r="B26" s="15"/>
      <c r="C26" s="15"/>
      <c r="D26" s="15"/>
      <c r="E26" s="15"/>
      <c r="F26" s="15"/>
      <c r="G26" s="15"/>
      <c r="H26" s="15"/>
      <c r="I26" s="15"/>
      <c r="J26" s="15"/>
      <c r="K26" s="15"/>
      <c r="L26" s="15"/>
      <c r="M26" s="15"/>
      <c r="N26" s="15"/>
    </row>
    <row r="27" spans="1:14" x14ac:dyDescent="0.35">
      <c r="A27" s="15"/>
      <c r="B27" s="15"/>
      <c r="C27" s="15"/>
      <c r="D27" s="15"/>
      <c r="E27" s="15"/>
      <c r="F27" s="15"/>
      <c r="G27" s="15"/>
      <c r="H27" s="15"/>
      <c r="I27" s="15"/>
      <c r="J27" s="15"/>
      <c r="K27" s="15"/>
      <c r="L27" s="15"/>
      <c r="M27" s="15"/>
      <c r="N27" s="15"/>
    </row>
    <row r="28" spans="1:14" x14ac:dyDescent="0.35">
      <c r="A28" s="15"/>
      <c r="B28" s="15"/>
      <c r="C28" s="15"/>
      <c r="D28" s="15"/>
      <c r="E28" s="15"/>
      <c r="F28" s="15"/>
      <c r="G28" s="15"/>
      <c r="H28" s="15"/>
      <c r="I28" s="15"/>
      <c r="J28" s="15"/>
      <c r="K28" s="15"/>
      <c r="L28" s="15"/>
      <c r="M28" s="15"/>
      <c r="N28" s="15"/>
    </row>
    <row r="29" spans="1:14" x14ac:dyDescent="0.35">
      <c r="A29" s="15"/>
      <c r="B29" s="15"/>
      <c r="C29" s="15"/>
      <c r="D29" s="15"/>
      <c r="E29" s="15"/>
      <c r="F29" s="15"/>
      <c r="G29" s="15"/>
      <c r="H29" s="15"/>
      <c r="I29" s="15"/>
      <c r="J29" s="15"/>
      <c r="K29" s="15"/>
      <c r="L29" s="15"/>
      <c r="M29" s="15"/>
      <c r="N29" s="15"/>
    </row>
    <row r="30" spans="1:14" x14ac:dyDescent="0.35">
      <c r="A30" s="15"/>
      <c r="B30" s="15"/>
      <c r="C30" s="15"/>
      <c r="D30" s="15"/>
      <c r="E30" s="15"/>
      <c r="F30" s="15"/>
      <c r="G30" s="15"/>
      <c r="H30" s="15"/>
      <c r="I30" s="15"/>
      <c r="J30" s="15"/>
      <c r="K30" s="15"/>
      <c r="L30" s="15"/>
      <c r="M30" s="15"/>
      <c r="N30" s="15"/>
    </row>
    <row r="31" spans="1:14" x14ac:dyDescent="0.35">
      <c r="A31" s="15"/>
      <c r="B31" s="15"/>
      <c r="C31" s="15"/>
      <c r="D31" s="15"/>
      <c r="E31" s="15"/>
      <c r="F31" s="15"/>
      <c r="G31" s="15"/>
      <c r="H31" s="15"/>
      <c r="I31" s="15"/>
      <c r="J31" s="15"/>
      <c r="K31" s="15"/>
      <c r="L31" s="15"/>
      <c r="M31" s="15"/>
      <c r="N31" s="15"/>
    </row>
    <row r="32" spans="1:14" x14ac:dyDescent="0.35">
      <c r="A32" s="15"/>
      <c r="B32" s="15"/>
      <c r="C32" s="15"/>
      <c r="D32" s="15"/>
      <c r="E32" s="15"/>
      <c r="F32" s="15"/>
      <c r="G32" s="15"/>
      <c r="H32" s="15"/>
      <c r="I32" s="15"/>
      <c r="J32" s="15"/>
      <c r="K32" s="15"/>
      <c r="L32" s="15"/>
      <c r="M32" s="15"/>
      <c r="N32" s="15"/>
    </row>
    <row r="33" spans="1:14" x14ac:dyDescent="0.35">
      <c r="A33" s="15"/>
      <c r="B33" s="15"/>
      <c r="C33" s="15"/>
      <c r="D33" s="15"/>
      <c r="E33" s="15"/>
      <c r="F33" s="15"/>
      <c r="G33" s="15"/>
      <c r="H33" s="15"/>
      <c r="I33" s="15"/>
      <c r="J33" s="15"/>
      <c r="K33" s="15"/>
      <c r="L33" s="15"/>
      <c r="M33" s="15"/>
      <c r="N33" s="15"/>
    </row>
    <row r="34" spans="1:14" x14ac:dyDescent="0.35">
      <c r="A34" s="15"/>
      <c r="B34" s="15"/>
      <c r="C34" s="15"/>
      <c r="D34" s="15"/>
      <c r="E34" s="15"/>
      <c r="F34" s="15"/>
      <c r="G34" s="15"/>
      <c r="H34" s="15"/>
      <c r="I34" s="15"/>
      <c r="J34" s="15"/>
      <c r="K34" s="15"/>
      <c r="L34" s="15"/>
      <c r="M34" s="15"/>
      <c r="N34" s="15"/>
    </row>
  </sheetData>
  <mergeCells count="1">
    <mergeCell ref="A1:N1"/>
  </mergeCells>
  <pageMargins left="0.7" right="0.7" top="0.75" bottom="0.75" header="0.3" footer="0.3"/>
  <pageSetup orientation="landscape" r:id="rId1"/>
  <headerFooter>
    <oddFooter>&amp;L&amp;D&amp;R&amp;P</oddFooter>
  </headerFooter>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B15FBF-03DB-4A43-8D51-37D55923FA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Cleaning Data</vt:lpstr>
      <vt:lpstr>Analisa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 Cahyo Poernomo</dc:creator>
  <cp:lastModifiedBy>Rizal Cahyo Poernomo</cp:lastModifiedBy>
  <cp:lastPrinted>2025-08-16T12:37:10Z</cp:lastPrinted>
  <dcterms:created xsi:type="dcterms:W3CDTF">2025-08-15T06:56:10Z</dcterms:created>
  <dcterms:modified xsi:type="dcterms:W3CDTF">2025-08-17T03:43:16Z</dcterms:modified>
</cp:coreProperties>
</file>