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. SIDANG AKHIR PA\Referensi\"/>
    </mc:Choice>
  </mc:AlternateContent>
  <xr:revisionPtr revIDLastSave="0" documentId="13_ncr:1_{2A22EEC5-A931-4E88-907D-C1AAFA629621}" xr6:coauthVersionLast="47" xr6:coauthVersionMax="47" xr10:uidLastSave="{00000000-0000-0000-0000-000000000000}"/>
  <bookViews>
    <workbookView xWindow="-120" yWindow="-120" windowWidth="20730" windowHeight="11160" xr2:uid="{1748662B-DB2C-4BFD-9474-8F38C4ADDD8D}"/>
  </bookViews>
  <sheets>
    <sheet name="Sheet5" sheetId="5" r:id="rId1"/>
    <sheet name="Sheet7" sheetId="7" r:id="rId2"/>
    <sheet name="Sheet6" sheetId="8" r:id="rId3"/>
    <sheet name="Sheet8" sheetId="9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8" l="1"/>
  <c r="B25" i="8"/>
  <c r="J2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" i="8"/>
  <c r="B23" i="8"/>
  <c r="C23" i="8"/>
  <c r="I23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E24" i="9"/>
  <c r="E23" i="9"/>
  <c r="D24" i="9"/>
  <c r="D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E21" i="8"/>
  <c r="E20" i="8"/>
  <c r="E19" i="8"/>
  <c r="E18" i="8"/>
  <c r="E17" i="8"/>
  <c r="E15" i="8"/>
  <c r="E16" i="8"/>
  <c r="E14" i="8"/>
  <c r="E13" i="8"/>
  <c r="E12" i="8"/>
  <c r="E11" i="8"/>
  <c r="E9" i="8"/>
  <c r="E8" i="8"/>
  <c r="E7" i="8"/>
  <c r="E6" i="8"/>
  <c r="E5" i="8"/>
  <c r="E4" i="8"/>
  <c r="E3" i="8"/>
  <c r="E2" i="8"/>
  <c r="D21" i="8"/>
  <c r="D20" i="8"/>
  <c r="D19" i="8"/>
  <c r="D18" i="8"/>
  <c r="D17" i="8"/>
  <c r="D16" i="8"/>
  <c r="D15" i="8"/>
  <c r="D14" i="8"/>
  <c r="D13" i="8"/>
  <c r="D12" i="8"/>
  <c r="D11" i="8"/>
  <c r="D10" i="8"/>
  <c r="D22" i="8" s="1"/>
  <c r="D9" i="8"/>
  <c r="D8" i="8"/>
  <c r="D6" i="8"/>
  <c r="D7" i="8"/>
  <c r="D5" i="8"/>
  <c r="D3" i="8"/>
  <c r="D4" i="8"/>
  <c r="D2" i="8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0" i="8" l="1"/>
  <c r="E22" i="8" s="1"/>
</calcChain>
</file>

<file path=xl/sharedStrings.xml><?xml version="1.0" encoding="utf-8"?>
<sst xmlns="http://schemas.openxmlformats.org/spreadsheetml/2006/main" count="27" uniqueCount="22">
  <si>
    <t>error</t>
  </si>
  <si>
    <t>SENSOR PH</t>
  </si>
  <si>
    <t>PH METER</t>
  </si>
  <si>
    <t xml:space="preserve"> ERROR</t>
  </si>
  <si>
    <t>% ERROR</t>
  </si>
  <si>
    <t>eroor</t>
  </si>
  <si>
    <t>% error</t>
  </si>
  <si>
    <t>sensor tds</t>
  </si>
  <si>
    <t>tds meter</t>
  </si>
  <si>
    <t>ERROR</t>
  </si>
  <si>
    <t xml:space="preserve">% ERROR </t>
  </si>
  <si>
    <t>sensor tds (x)</t>
  </si>
  <si>
    <t>tds meter (y)</t>
  </si>
  <si>
    <t>sigma y</t>
  </si>
  <si>
    <t>sigma x2</t>
  </si>
  <si>
    <t>x2</t>
  </si>
  <si>
    <t>sigma x</t>
  </si>
  <si>
    <t>(sigma x)2</t>
  </si>
  <si>
    <t>xy</t>
  </si>
  <si>
    <t>sigma xy</t>
  </si>
  <si>
    <t>nilai a</t>
  </si>
  <si>
    <t>nilai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</si>
</sst>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SEBELUM</a:t>
            </a:r>
            <a:r>
              <a:rPr lang="en-US" baseline="0"/>
              <a:t> DIREGRESI LINIER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 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Sheet5!$B$2:$B$19</c:f>
              <c:numCache>
                <c:formatCode>General</c:formatCode>
                <c:ptCount val="18"/>
                <c:pt idx="0">
                  <c:v>4.17</c:v>
                </c:pt>
                <c:pt idx="1">
                  <c:v>4.6100000000000003</c:v>
                </c:pt>
                <c:pt idx="2">
                  <c:v>4.8899999999999997</c:v>
                </c:pt>
                <c:pt idx="3">
                  <c:v>5.18</c:v>
                </c:pt>
                <c:pt idx="4">
                  <c:v>5.29</c:v>
                </c:pt>
                <c:pt idx="5">
                  <c:v>5.41</c:v>
                </c:pt>
                <c:pt idx="6">
                  <c:v>5.7</c:v>
                </c:pt>
                <c:pt idx="7">
                  <c:v>6.49</c:v>
                </c:pt>
                <c:pt idx="8">
                  <c:v>6.73</c:v>
                </c:pt>
                <c:pt idx="9">
                  <c:v>6.96</c:v>
                </c:pt>
                <c:pt idx="10">
                  <c:v>7.54</c:v>
                </c:pt>
                <c:pt idx="11">
                  <c:v>7.91</c:v>
                </c:pt>
                <c:pt idx="12">
                  <c:v>8.11</c:v>
                </c:pt>
                <c:pt idx="13">
                  <c:v>8.5399999999999991</c:v>
                </c:pt>
                <c:pt idx="14">
                  <c:v>8.91</c:v>
                </c:pt>
                <c:pt idx="15">
                  <c:v>9.1</c:v>
                </c:pt>
                <c:pt idx="16">
                  <c:v>9.82</c:v>
                </c:pt>
                <c:pt idx="17">
                  <c:v>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C-43AB-8A24-E93462957FF7}"/>
            </c:ext>
          </c:extLst>
        </c:ser>
        <c:ser>
          <c:idx val="1"/>
          <c:order val="1"/>
          <c:tx>
            <c:v>PH 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Sheet5!$C$2:$C$19</c:f>
              <c:numCache>
                <c:formatCode>General</c:formatCode>
                <c:ptCount val="18"/>
                <c:pt idx="0">
                  <c:v>4.9000000000000004</c:v>
                </c:pt>
                <c:pt idx="1">
                  <c:v>5.2</c:v>
                </c:pt>
                <c:pt idx="2">
                  <c:v>5.7</c:v>
                </c:pt>
                <c:pt idx="3">
                  <c:v>6</c:v>
                </c:pt>
                <c:pt idx="4">
                  <c:v>6.4</c:v>
                </c:pt>
                <c:pt idx="5">
                  <c:v>6.9</c:v>
                </c:pt>
                <c:pt idx="6">
                  <c:v>7.4</c:v>
                </c:pt>
                <c:pt idx="7">
                  <c:v>7.7</c:v>
                </c:pt>
                <c:pt idx="8">
                  <c:v>8.1999999999999993</c:v>
                </c:pt>
                <c:pt idx="9">
                  <c:v>8.6</c:v>
                </c:pt>
                <c:pt idx="10">
                  <c:v>9.1999999999999993</c:v>
                </c:pt>
                <c:pt idx="11">
                  <c:v>9.6</c:v>
                </c:pt>
                <c:pt idx="12">
                  <c:v>10</c:v>
                </c:pt>
                <c:pt idx="13">
                  <c:v>10.4</c:v>
                </c:pt>
                <c:pt idx="14">
                  <c:v>10.8</c:v>
                </c:pt>
                <c:pt idx="15">
                  <c:v>11.1</c:v>
                </c:pt>
                <c:pt idx="16">
                  <c:v>11.7</c:v>
                </c:pt>
                <c:pt idx="17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C-43AB-8A24-E93462957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032767"/>
        <c:axId val="1627048575"/>
      </c:lineChart>
      <c:catAx>
        <c:axId val="16270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48575"/>
        <c:crosses val="autoZero"/>
        <c:auto val="1"/>
        <c:lblAlgn val="ctr"/>
        <c:lblOffset val="100"/>
        <c:noMultiLvlLbl val="0"/>
      </c:catAx>
      <c:valAx>
        <c:axId val="16270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PH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0.30640820939049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32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SETELAH DIREGRESI 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 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Sheet7!$B$2:$B$19</c:f>
              <c:numCache>
                <c:formatCode>General</c:formatCode>
                <c:ptCount val="18"/>
                <c:pt idx="0">
                  <c:v>4.42</c:v>
                </c:pt>
                <c:pt idx="1">
                  <c:v>4.8499999999999996</c:v>
                </c:pt>
                <c:pt idx="2">
                  <c:v>5.48</c:v>
                </c:pt>
                <c:pt idx="3">
                  <c:v>5.69</c:v>
                </c:pt>
                <c:pt idx="4">
                  <c:v>6.15</c:v>
                </c:pt>
                <c:pt idx="5">
                  <c:v>6.57</c:v>
                </c:pt>
                <c:pt idx="6">
                  <c:v>7.29</c:v>
                </c:pt>
                <c:pt idx="7">
                  <c:v>7.5</c:v>
                </c:pt>
                <c:pt idx="8">
                  <c:v>8.0399999999999991</c:v>
                </c:pt>
                <c:pt idx="9">
                  <c:v>8.4700000000000006</c:v>
                </c:pt>
                <c:pt idx="10">
                  <c:v>8.7899999999999991</c:v>
                </c:pt>
                <c:pt idx="11">
                  <c:v>9.19</c:v>
                </c:pt>
                <c:pt idx="12">
                  <c:v>9.56</c:v>
                </c:pt>
                <c:pt idx="13">
                  <c:v>9.93</c:v>
                </c:pt>
                <c:pt idx="14">
                  <c:v>10.25</c:v>
                </c:pt>
                <c:pt idx="15">
                  <c:v>10.84</c:v>
                </c:pt>
                <c:pt idx="16">
                  <c:v>11.07</c:v>
                </c:pt>
                <c:pt idx="17">
                  <c:v>11.82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E-482E-9F5F-5F373337E254}"/>
            </c:ext>
          </c:extLst>
        </c:ser>
        <c:ser>
          <c:idx val="1"/>
          <c:order val="1"/>
          <c:tx>
            <c:v>PH 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Sheet7!$C$2:$C$19</c:f>
              <c:numCache>
                <c:formatCode>General</c:formatCode>
                <c:ptCount val="18"/>
                <c:pt idx="0">
                  <c:v>4.7</c:v>
                </c:pt>
                <c:pt idx="1">
                  <c:v>5.0999999999999996</c:v>
                </c:pt>
                <c:pt idx="2">
                  <c:v>5.6</c:v>
                </c:pt>
                <c:pt idx="3">
                  <c:v>5.8</c:v>
                </c:pt>
                <c:pt idx="4">
                  <c:v>6.2</c:v>
                </c:pt>
                <c:pt idx="5">
                  <c:v>6.8</c:v>
                </c:pt>
                <c:pt idx="6">
                  <c:v>7.4</c:v>
                </c:pt>
                <c:pt idx="7">
                  <c:v>7.7</c:v>
                </c:pt>
                <c:pt idx="8">
                  <c:v>8.1999999999999993</c:v>
                </c:pt>
                <c:pt idx="9">
                  <c:v>8.6</c:v>
                </c:pt>
                <c:pt idx="10">
                  <c:v>9</c:v>
                </c:pt>
                <c:pt idx="11">
                  <c:v>9.3000000000000007</c:v>
                </c:pt>
                <c:pt idx="12">
                  <c:v>9.8000000000000007</c:v>
                </c:pt>
                <c:pt idx="13">
                  <c:v>10.1</c:v>
                </c:pt>
                <c:pt idx="14">
                  <c:v>10.5</c:v>
                </c:pt>
                <c:pt idx="15">
                  <c:v>11</c:v>
                </c:pt>
                <c:pt idx="16">
                  <c:v>11.3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E-482E-9F5F-5F373337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60463"/>
        <c:axId val="1628579183"/>
      </c:lineChart>
      <c:catAx>
        <c:axId val="162856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79183"/>
        <c:crosses val="autoZero"/>
        <c:auto val="1"/>
        <c:lblAlgn val="ctr"/>
        <c:lblOffset val="100"/>
        <c:noMultiLvlLbl val="0"/>
      </c:catAx>
      <c:valAx>
        <c:axId val="16285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PH</a:t>
                </a:r>
              </a:p>
            </c:rich>
          </c:tx>
          <c:layout>
            <c:manualLayout>
              <c:xMode val="edge"/>
              <c:yMode val="edge"/>
              <c:x val="0.11388888888888889"/>
              <c:y val="0.37305191017789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60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SEBELUM</a:t>
            </a:r>
            <a:r>
              <a:rPr lang="en-US" baseline="0"/>
              <a:t> DIREGRESI LINIER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 TDS (ppm)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Sheet6!$B$2:$B$21</c:f>
              <c:numCache>
                <c:formatCode>General</c:formatCode>
                <c:ptCount val="20"/>
                <c:pt idx="0">
                  <c:v>139</c:v>
                </c:pt>
                <c:pt idx="1">
                  <c:v>148</c:v>
                </c:pt>
                <c:pt idx="2">
                  <c:v>155</c:v>
                </c:pt>
                <c:pt idx="3">
                  <c:v>170</c:v>
                </c:pt>
                <c:pt idx="4">
                  <c:v>195</c:v>
                </c:pt>
                <c:pt idx="5">
                  <c:v>204</c:v>
                </c:pt>
                <c:pt idx="6">
                  <c:v>215</c:v>
                </c:pt>
                <c:pt idx="7">
                  <c:v>223</c:v>
                </c:pt>
                <c:pt idx="8">
                  <c:v>230</c:v>
                </c:pt>
                <c:pt idx="9">
                  <c:v>238</c:v>
                </c:pt>
                <c:pt idx="10">
                  <c:v>242</c:v>
                </c:pt>
                <c:pt idx="11">
                  <c:v>250</c:v>
                </c:pt>
                <c:pt idx="12">
                  <c:v>257</c:v>
                </c:pt>
                <c:pt idx="13">
                  <c:v>274</c:v>
                </c:pt>
                <c:pt idx="14">
                  <c:v>289</c:v>
                </c:pt>
                <c:pt idx="15">
                  <c:v>298</c:v>
                </c:pt>
                <c:pt idx="16">
                  <c:v>305</c:v>
                </c:pt>
                <c:pt idx="17">
                  <c:v>310</c:v>
                </c:pt>
                <c:pt idx="18">
                  <c:v>316</c:v>
                </c:pt>
                <c:pt idx="19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F-4855-8F5D-EAD40EC827C5}"/>
            </c:ext>
          </c:extLst>
        </c:ser>
        <c:ser>
          <c:idx val="1"/>
          <c:order val="1"/>
          <c:tx>
            <c:v>TDS meter (ppm)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Sheet6!$C$2:$C$21</c:f>
              <c:numCache>
                <c:formatCode>General</c:formatCode>
                <c:ptCount val="20"/>
                <c:pt idx="0">
                  <c:v>194</c:v>
                </c:pt>
                <c:pt idx="1">
                  <c:v>213</c:v>
                </c:pt>
                <c:pt idx="2">
                  <c:v>230</c:v>
                </c:pt>
                <c:pt idx="3">
                  <c:v>245</c:v>
                </c:pt>
                <c:pt idx="4">
                  <c:v>260</c:v>
                </c:pt>
                <c:pt idx="5">
                  <c:v>273</c:v>
                </c:pt>
                <c:pt idx="6">
                  <c:v>286</c:v>
                </c:pt>
                <c:pt idx="7">
                  <c:v>300</c:v>
                </c:pt>
                <c:pt idx="8">
                  <c:v>322</c:v>
                </c:pt>
                <c:pt idx="9">
                  <c:v>335</c:v>
                </c:pt>
                <c:pt idx="10">
                  <c:v>351</c:v>
                </c:pt>
                <c:pt idx="11">
                  <c:v>362</c:v>
                </c:pt>
                <c:pt idx="12">
                  <c:v>376</c:v>
                </c:pt>
                <c:pt idx="13">
                  <c:v>388</c:v>
                </c:pt>
                <c:pt idx="14">
                  <c:v>400</c:v>
                </c:pt>
                <c:pt idx="15">
                  <c:v>416</c:v>
                </c:pt>
                <c:pt idx="16">
                  <c:v>430</c:v>
                </c:pt>
                <c:pt idx="17">
                  <c:v>440</c:v>
                </c:pt>
                <c:pt idx="18">
                  <c:v>456</c:v>
                </c:pt>
                <c:pt idx="19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F-4855-8F5D-EAD40EC8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473568"/>
        <c:axId val="2001473984"/>
      </c:lineChart>
      <c:catAx>
        <c:axId val="2001473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73984"/>
        <c:crosses val="autoZero"/>
        <c:auto val="1"/>
        <c:lblAlgn val="ctr"/>
        <c:lblOffset val="100"/>
        <c:noMultiLvlLbl val="0"/>
      </c:catAx>
      <c:valAx>
        <c:axId val="2001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TDS (ppm)</a:t>
                </a:r>
              </a:p>
            </c:rich>
          </c:tx>
          <c:layout>
            <c:manualLayout>
              <c:xMode val="edge"/>
              <c:yMode val="edge"/>
              <c:x val="0.11944444444444445"/>
              <c:y val="0.32166302128900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73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SETELAH DIREGRESI 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 TDS (ppm)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Sheet8!$B$2:$B$21</c:f>
              <c:numCache>
                <c:formatCode>General</c:formatCode>
                <c:ptCount val="20"/>
                <c:pt idx="0">
                  <c:v>191</c:v>
                </c:pt>
                <c:pt idx="1">
                  <c:v>213</c:v>
                </c:pt>
                <c:pt idx="2">
                  <c:v>225</c:v>
                </c:pt>
                <c:pt idx="3">
                  <c:v>235</c:v>
                </c:pt>
                <c:pt idx="4">
                  <c:v>247</c:v>
                </c:pt>
                <c:pt idx="5">
                  <c:v>254</c:v>
                </c:pt>
                <c:pt idx="6">
                  <c:v>265</c:v>
                </c:pt>
                <c:pt idx="7">
                  <c:v>280</c:v>
                </c:pt>
                <c:pt idx="8">
                  <c:v>287</c:v>
                </c:pt>
                <c:pt idx="9">
                  <c:v>297</c:v>
                </c:pt>
                <c:pt idx="10">
                  <c:v>302</c:v>
                </c:pt>
                <c:pt idx="11">
                  <c:v>312</c:v>
                </c:pt>
                <c:pt idx="12">
                  <c:v>327</c:v>
                </c:pt>
                <c:pt idx="13">
                  <c:v>333</c:v>
                </c:pt>
                <c:pt idx="14">
                  <c:v>349</c:v>
                </c:pt>
                <c:pt idx="15">
                  <c:v>355</c:v>
                </c:pt>
                <c:pt idx="16">
                  <c:v>366</c:v>
                </c:pt>
                <c:pt idx="17">
                  <c:v>369</c:v>
                </c:pt>
                <c:pt idx="18">
                  <c:v>388</c:v>
                </c:pt>
                <c:pt idx="1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7-4FD4-8477-FF5C4CBD6163}"/>
            </c:ext>
          </c:extLst>
        </c:ser>
        <c:ser>
          <c:idx val="1"/>
          <c:order val="1"/>
          <c:tx>
            <c:v>TDS meter (ppm)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Sheet8!$C$2:$C$21</c:f>
              <c:numCache>
                <c:formatCode>General</c:formatCode>
                <c:ptCount val="20"/>
                <c:pt idx="0">
                  <c:v>200</c:v>
                </c:pt>
                <c:pt idx="1">
                  <c:v>223</c:v>
                </c:pt>
                <c:pt idx="2">
                  <c:v>235</c:v>
                </c:pt>
                <c:pt idx="3">
                  <c:v>240</c:v>
                </c:pt>
                <c:pt idx="4">
                  <c:v>255</c:v>
                </c:pt>
                <c:pt idx="5">
                  <c:v>263</c:v>
                </c:pt>
                <c:pt idx="6">
                  <c:v>276</c:v>
                </c:pt>
                <c:pt idx="7">
                  <c:v>288</c:v>
                </c:pt>
                <c:pt idx="8">
                  <c:v>294</c:v>
                </c:pt>
                <c:pt idx="9">
                  <c:v>305</c:v>
                </c:pt>
                <c:pt idx="10">
                  <c:v>311</c:v>
                </c:pt>
                <c:pt idx="11">
                  <c:v>320</c:v>
                </c:pt>
                <c:pt idx="12">
                  <c:v>333</c:v>
                </c:pt>
                <c:pt idx="13">
                  <c:v>345</c:v>
                </c:pt>
                <c:pt idx="14">
                  <c:v>356</c:v>
                </c:pt>
                <c:pt idx="15">
                  <c:v>363</c:v>
                </c:pt>
                <c:pt idx="16">
                  <c:v>372</c:v>
                </c:pt>
                <c:pt idx="17">
                  <c:v>380</c:v>
                </c:pt>
                <c:pt idx="18">
                  <c:v>394</c:v>
                </c:pt>
                <c:pt idx="19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7-4FD4-8477-FF5C4CBD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6368"/>
        <c:axId val="556635120"/>
      </c:lineChart>
      <c:catAx>
        <c:axId val="5566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5120"/>
        <c:crosses val="autoZero"/>
        <c:auto val="1"/>
        <c:lblAlgn val="ctr"/>
        <c:lblOffset val="100"/>
        <c:noMultiLvlLbl val="0"/>
      </c:catAx>
      <c:valAx>
        <c:axId val="5566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</a:t>
                </a:r>
                <a:r>
                  <a:rPr lang="en-US" baseline="0"/>
                  <a:t> TDS (ppm)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6345084457803771"/>
              <c:y val="0.30942290855751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6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95250</xdr:rowOff>
    </xdr:from>
    <xdr:to>
      <xdr:col>15</xdr:col>
      <xdr:colOff>319087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66DE7-262F-4F9C-A9E5-69BDC1BD0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47625</xdr:rowOff>
    </xdr:from>
    <xdr:to>
      <xdr:col>14</xdr:col>
      <xdr:colOff>190500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0396A-BFA9-485C-9B75-76BE970B8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346254</xdr:colOff>
      <xdr:row>2</xdr:row>
      <xdr:rowOff>122390</xdr:rowOff>
    </xdr:from>
    <xdr:to>
      <xdr:col>20</xdr:col>
      <xdr:colOff>352295</xdr:colOff>
      <xdr:row>20</xdr:row>
      <xdr:rowOff>39144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D0AA1-2FF8-487F-A14C-13C0FDBA2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142875</xdr:rowOff>
    </xdr:from>
    <xdr:to>
      <xdr:col>14</xdr:col>
      <xdr:colOff>542925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E30D3-2110-4009-B23E-3663FD8DA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94B7-0BC9-4F6D-B011-2F288F502202}">
  <dimension ref="A1:E20"/>
  <sheetViews>
    <sheetView tabSelected="1" workbookViewId="0">
      <selection activeCell="F16" sqref="F16"/>
    </sheetView>
  </sheetViews>
  <sheetFormatPr defaultRowHeight="15" x14ac:dyDescent="0.25"/>
  <cols>
    <col min="2" max="2" width="11.7109375" customWidth="1"/>
    <col min="3" max="3" width="12.5703125" customWidth="1"/>
  </cols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4.17</v>
      </c>
      <c r="C2">
        <v>4.9000000000000004</v>
      </c>
      <c r="D2">
        <f t="shared" ref="D2:D19" si="0">C2-B2</f>
        <v>0.73000000000000043</v>
      </c>
      <c r="E2">
        <f t="shared" ref="E2:E19" si="1">D2/C2*100</f>
        <v>14.897959183673477</v>
      </c>
    </row>
    <row r="3" spans="1:5" x14ac:dyDescent="0.25">
      <c r="A3">
        <v>2</v>
      </c>
      <c r="B3">
        <v>4.6100000000000003</v>
      </c>
      <c r="C3">
        <v>5.2</v>
      </c>
      <c r="D3">
        <f t="shared" si="0"/>
        <v>0.58999999999999986</v>
      </c>
      <c r="E3">
        <f t="shared" si="1"/>
        <v>11.346153846153843</v>
      </c>
    </row>
    <row r="4" spans="1:5" x14ac:dyDescent="0.25">
      <c r="A4">
        <v>3</v>
      </c>
      <c r="B4">
        <v>4.8899999999999997</v>
      </c>
      <c r="C4">
        <v>5.7</v>
      </c>
      <c r="D4">
        <f t="shared" si="0"/>
        <v>0.8100000000000005</v>
      </c>
      <c r="E4">
        <f t="shared" si="1"/>
        <v>14.210526315789481</v>
      </c>
    </row>
    <row r="5" spans="1:5" x14ac:dyDescent="0.25">
      <c r="A5">
        <v>4</v>
      </c>
      <c r="B5">
        <v>5.18</v>
      </c>
      <c r="C5">
        <v>6</v>
      </c>
      <c r="D5">
        <f t="shared" si="0"/>
        <v>0.82000000000000028</v>
      </c>
      <c r="E5">
        <f t="shared" si="1"/>
        <v>13.666666666666671</v>
      </c>
    </row>
    <row r="6" spans="1:5" x14ac:dyDescent="0.25">
      <c r="A6">
        <v>5</v>
      </c>
      <c r="B6">
        <v>5.29</v>
      </c>
      <c r="C6">
        <v>6.4</v>
      </c>
      <c r="D6">
        <f t="shared" si="0"/>
        <v>1.1100000000000003</v>
      </c>
      <c r="E6">
        <f t="shared" si="1"/>
        <v>17.343750000000004</v>
      </c>
    </row>
    <row r="7" spans="1:5" x14ac:dyDescent="0.25">
      <c r="A7">
        <v>6</v>
      </c>
      <c r="B7">
        <v>5.41</v>
      </c>
      <c r="C7">
        <v>6.9</v>
      </c>
      <c r="D7">
        <f t="shared" si="0"/>
        <v>1.4900000000000002</v>
      </c>
      <c r="E7">
        <f t="shared" si="1"/>
        <v>21.594202898550726</v>
      </c>
    </row>
    <row r="8" spans="1:5" x14ac:dyDescent="0.25">
      <c r="A8">
        <v>7</v>
      </c>
      <c r="B8">
        <v>5.7</v>
      </c>
      <c r="C8">
        <v>7.4</v>
      </c>
      <c r="D8">
        <f t="shared" si="0"/>
        <v>1.7000000000000002</v>
      </c>
      <c r="E8">
        <f t="shared" si="1"/>
        <v>22.972972972972975</v>
      </c>
    </row>
    <row r="9" spans="1:5" x14ac:dyDescent="0.25">
      <c r="A9">
        <v>8</v>
      </c>
      <c r="B9">
        <v>6.49</v>
      </c>
      <c r="C9">
        <v>7.7</v>
      </c>
      <c r="D9">
        <f t="shared" si="0"/>
        <v>1.21</v>
      </c>
      <c r="E9">
        <f t="shared" si="1"/>
        <v>15.714285714285714</v>
      </c>
    </row>
    <row r="10" spans="1:5" x14ac:dyDescent="0.25">
      <c r="A10">
        <v>9</v>
      </c>
      <c r="B10">
        <v>6.73</v>
      </c>
      <c r="C10">
        <v>8.1999999999999993</v>
      </c>
      <c r="D10">
        <f t="shared" si="0"/>
        <v>1.4699999999999989</v>
      </c>
      <c r="E10">
        <f t="shared" si="1"/>
        <v>17.926829268292671</v>
      </c>
    </row>
    <row r="11" spans="1:5" x14ac:dyDescent="0.25">
      <c r="A11">
        <v>10</v>
      </c>
      <c r="B11">
        <v>6.96</v>
      </c>
      <c r="C11">
        <v>8.6</v>
      </c>
      <c r="D11">
        <f t="shared" si="0"/>
        <v>1.6399999999999997</v>
      </c>
      <c r="E11">
        <f t="shared" si="1"/>
        <v>19.069767441860463</v>
      </c>
    </row>
    <row r="12" spans="1:5" x14ac:dyDescent="0.25">
      <c r="A12">
        <v>11</v>
      </c>
      <c r="B12">
        <v>7.54</v>
      </c>
      <c r="C12">
        <v>9.1999999999999993</v>
      </c>
      <c r="D12">
        <f t="shared" si="0"/>
        <v>1.6599999999999993</v>
      </c>
      <c r="E12">
        <f t="shared" si="1"/>
        <v>18.043478260869559</v>
      </c>
    </row>
    <row r="13" spans="1:5" x14ac:dyDescent="0.25">
      <c r="A13">
        <v>12</v>
      </c>
      <c r="B13">
        <v>7.91</v>
      </c>
      <c r="C13">
        <v>9.6</v>
      </c>
      <c r="D13">
        <f t="shared" si="0"/>
        <v>1.6899999999999995</v>
      </c>
      <c r="E13">
        <f t="shared" si="1"/>
        <v>17.604166666666661</v>
      </c>
    </row>
    <row r="14" spans="1:5" x14ac:dyDescent="0.25">
      <c r="A14">
        <v>13</v>
      </c>
      <c r="B14">
        <v>8.11</v>
      </c>
      <c r="C14">
        <v>10</v>
      </c>
      <c r="D14">
        <f t="shared" si="0"/>
        <v>1.8900000000000006</v>
      </c>
      <c r="E14">
        <f t="shared" si="1"/>
        <v>18.900000000000006</v>
      </c>
    </row>
    <row r="15" spans="1:5" x14ac:dyDescent="0.25">
      <c r="A15">
        <v>14</v>
      </c>
      <c r="B15">
        <v>8.5399999999999991</v>
      </c>
      <c r="C15">
        <v>10.4</v>
      </c>
      <c r="D15">
        <f t="shared" si="0"/>
        <v>1.8600000000000012</v>
      </c>
      <c r="E15">
        <f t="shared" si="1"/>
        <v>17.884615384615397</v>
      </c>
    </row>
    <row r="16" spans="1:5" x14ac:dyDescent="0.25">
      <c r="A16">
        <v>15</v>
      </c>
      <c r="B16">
        <v>8.91</v>
      </c>
      <c r="C16">
        <v>10.8</v>
      </c>
      <c r="D16">
        <f t="shared" si="0"/>
        <v>1.8900000000000006</v>
      </c>
      <c r="E16">
        <f t="shared" si="1"/>
        <v>17.500000000000004</v>
      </c>
    </row>
    <row r="17" spans="1:5" x14ac:dyDescent="0.25">
      <c r="A17">
        <v>16</v>
      </c>
      <c r="B17">
        <v>9.1</v>
      </c>
      <c r="C17">
        <v>11.1</v>
      </c>
      <c r="D17">
        <f t="shared" si="0"/>
        <v>2</v>
      </c>
      <c r="E17">
        <f t="shared" si="1"/>
        <v>18.018018018018019</v>
      </c>
    </row>
    <row r="18" spans="1:5" x14ac:dyDescent="0.25">
      <c r="A18">
        <v>17</v>
      </c>
      <c r="B18">
        <v>9.82</v>
      </c>
      <c r="C18">
        <v>11.7</v>
      </c>
      <c r="D18">
        <f t="shared" si="0"/>
        <v>1.879999999999999</v>
      </c>
      <c r="E18">
        <f t="shared" si="1"/>
        <v>16.068376068376061</v>
      </c>
    </row>
    <row r="19" spans="1:5" x14ac:dyDescent="0.25">
      <c r="A19">
        <v>18</v>
      </c>
      <c r="B19">
        <v>10.32</v>
      </c>
      <c r="C19">
        <v>12.1</v>
      </c>
      <c r="D19">
        <f t="shared" si="0"/>
        <v>1.7799999999999994</v>
      </c>
      <c r="E19">
        <f t="shared" si="1"/>
        <v>14.710743801652887</v>
      </c>
    </row>
    <row r="20" spans="1:5" x14ac:dyDescent="0.25">
      <c r="D20">
        <f>AVERAGE(D2:D19)</f>
        <v>1.4566666666666666</v>
      </c>
      <c r="E20">
        <f>AVERAGE(E2:E19)</f>
        <v>17.081806250469143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318-455B-4C15-8388-61DF142C20BD}">
  <dimension ref="A1:E20"/>
  <sheetViews>
    <sheetView workbookViewId="0">
      <selection activeCell="H20" sqref="H20"/>
    </sheetView>
  </sheetViews>
  <sheetFormatPr defaultRowHeight="15" x14ac:dyDescent="0.25"/>
  <sheetData>
    <row r="1" spans="1:5" x14ac:dyDescent="0.25">
      <c r="B1" t="s">
        <v>1</v>
      </c>
      <c r="C1" t="s">
        <v>2</v>
      </c>
      <c r="D1" t="s">
        <v>5</v>
      </c>
      <c r="E1" t="s">
        <v>6</v>
      </c>
    </row>
    <row r="2" spans="1:5" x14ac:dyDescent="0.25">
      <c r="A2">
        <v>1</v>
      </c>
      <c r="B2">
        <v>4.42</v>
      </c>
      <c r="C2">
        <v>4.7</v>
      </c>
      <c r="D2">
        <f t="shared" ref="D2:D19" si="0">C2-B2</f>
        <v>0.28000000000000025</v>
      </c>
      <c r="E2">
        <f t="shared" ref="E2:E19" si="1">D2/C2*100</f>
        <v>5.9574468085106433</v>
      </c>
    </row>
    <row r="3" spans="1:5" x14ac:dyDescent="0.25">
      <c r="A3">
        <v>2</v>
      </c>
      <c r="B3">
        <v>4.8499999999999996</v>
      </c>
      <c r="C3">
        <v>5.0999999999999996</v>
      </c>
      <c r="D3">
        <f t="shared" si="0"/>
        <v>0.25</v>
      </c>
      <c r="E3">
        <f t="shared" si="1"/>
        <v>4.9019607843137258</v>
      </c>
    </row>
    <row r="4" spans="1:5" x14ac:dyDescent="0.25">
      <c r="A4">
        <v>3</v>
      </c>
      <c r="B4">
        <v>5.48</v>
      </c>
      <c r="C4">
        <v>5.6</v>
      </c>
      <c r="D4">
        <f t="shared" si="0"/>
        <v>0.11999999999999922</v>
      </c>
      <c r="E4">
        <f t="shared" si="1"/>
        <v>2.142857142857129</v>
      </c>
    </row>
    <row r="5" spans="1:5" x14ac:dyDescent="0.25">
      <c r="A5">
        <v>4</v>
      </c>
      <c r="B5">
        <v>5.69</v>
      </c>
      <c r="C5">
        <v>5.8</v>
      </c>
      <c r="D5">
        <f t="shared" si="0"/>
        <v>0.10999999999999943</v>
      </c>
      <c r="E5">
        <f t="shared" si="1"/>
        <v>1.8965517241379213</v>
      </c>
    </row>
    <row r="6" spans="1:5" x14ac:dyDescent="0.25">
      <c r="A6">
        <v>5</v>
      </c>
      <c r="B6">
        <v>6.15</v>
      </c>
      <c r="C6">
        <v>6.2</v>
      </c>
      <c r="D6">
        <f t="shared" si="0"/>
        <v>4.9999999999999822E-2</v>
      </c>
      <c r="E6">
        <f t="shared" si="1"/>
        <v>0.80645161290322287</v>
      </c>
    </row>
    <row r="7" spans="1:5" x14ac:dyDescent="0.25">
      <c r="A7">
        <v>6</v>
      </c>
      <c r="B7">
        <v>6.57</v>
      </c>
      <c r="C7">
        <v>6.8</v>
      </c>
      <c r="D7">
        <f t="shared" si="0"/>
        <v>0.22999999999999954</v>
      </c>
      <c r="E7">
        <f t="shared" si="1"/>
        <v>3.3823529411764639</v>
      </c>
    </row>
    <row r="8" spans="1:5" x14ac:dyDescent="0.25">
      <c r="A8">
        <v>7</v>
      </c>
      <c r="B8">
        <v>7.29</v>
      </c>
      <c r="C8">
        <v>7.4</v>
      </c>
      <c r="D8">
        <f t="shared" si="0"/>
        <v>0.11000000000000032</v>
      </c>
      <c r="E8">
        <f t="shared" si="1"/>
        <v>1.4864864864864908</v>
      </c>
    </row>
    <row r="9" spans="1:5" x14ac:dyDescent="0.25">
      <c r="A9">
        <v>8</v>
      </c>
      <c r="B9">
        <v>7.5</v>
      </c>
      <c r="C9">
        <v>7.7</v>
      </c>
      <c r="D9">
        <f t="shared" si="0"/>
        <v>0.20000000000000018</v>
      </c>
      <c r="E9">
        <f t="shared" si="1"/>
        <v>2.5974025974025996</v>
      </c>
    </row>
    <row r="10" spans="1:5" x14ac:dyDescent="0.25">
      <c r="A10">
        <v>9</v>
      </c>
      <c r="B10">
        <v>8.0399999999999991</v>
      </c>
      <c r="C10">
        <v>8.1999999999999993</v>
      </c>
      <c r="D10">
        <f t="shared" si="0"/>
        <v>0.16000000000000014</v>
      </c>
      <c r="E10">
        <f t="shared" si="1"/>
        <v>1.9512195121951237</v>
      </c>
    </row>
    <row r="11" spans="1:5" x14ac:dyDescent="0.25">
      <c r="A11">
        <v>10</v>
      </c>
      <c r="B11">
        <v>8.4700000000000006</v>
      </c>
      <c r="C11">
        <v>8.6</v>
      </c>
      <c r="D11">
        <f t="shared" si="0"/>
        <v>0.12999999999999901</v>
      </c>
      <c r="E11">
        <f t="shared" si="1"/>
        <v>1.5116279069767327</v>
      </c>
    </row>
    <row r="12" spans="1:5" x14ac:dyDescent="0.25">
      <c r="A12">
        <v>11</v>
      </c>
      <c r="B12">
        <v>8.7899999999999991</v>
      </c>
      <c r="C12">
        <v>9</v>
      </c>
      <c r="D12">
        <f t="shared" si="0"/>
        <v>0.21000000000000085</v>
      </c>
      <c r="E12">
        <f t="shared" si="1"/>
        <v>2.3333333333333428</v>
      </c>
    </row>
    <row r="13" spans="1:5" x14ac:dyDescent="0.25">
      <c r="A13">
        <v>12</v>
      </c>
      <c r="B13">
        <v>9.19</v>
      </c>
      <c r="C13">
        <v>9.3000000000000007</v>
      </c>
      <c r="D13">
        <f t="shared" si="0"/>
        <v>0.11000000000000121</v>
      </c>
      <c r="E13">
        <f t="shared" si="1"/>
        <v>1.1827956989247441</v>
      </c>
    </row>
    <row r="14" spans="1:5" x14ac:dyDescent="0.25">
      <c r="A14">
        <v>13</v>
      </c>
      <c r="B14">
        <v>9.56</v>
      </c>
      <c r="C14">
        <v>9.8000000000000007</v>
      </c>
      <c r="D14">
        <f t="shared" si="0"/>
        <v>0.24000000000000021</v>
      </c>
      <c r="E14">
        <f t="shared" si="1"/>
        <v>2.4489795918367365</v>
      </c>
    </row>
    <row r="15" spans="1:5" x14ac:dyDescent="0.25">
      <c r="A15">
        <v>14</v>
      </c>
      <c r="B15">
        <v>9.93</v>
      </c>
      <c r="C15">
        <v>10.1</v>
      </c>
      <c r="D15">
        <f t="shared" si="0"/>
        <v>0.16999999999999993</v>
      </c>
      <c r="E15">
        <f t="shared" si="1"/>
        <v>1.6831683168316827</v>
      </c>
    </row>
    <row r="16" spans="1:5" x14ac:dyDescent="0.25">
      <c r="A16">
        <v>15</v>
      </c>
      <c r="B16">
        <v>10.25</v>
      </c>
      <c r="C16">
        <v>10.5</v>
      </c>
      <c r="D16">
        <f t="shared" si="0"/>
        <v>0.25</v>
      </c>
      <c r="E16">
        <f t="shared" si="1"/>
        <v>2.3809523809523809</v>
      </c>
    </row>
    <row r="17" spans="1:5" x14ac:dyDescent="0.25">
      <c r="A17">
        <v>16</v>
      </c>
      <c r="B17">
        <v>10.84</v>
      </c>
      <c r="C17">
        <v>11</v>
      </c>
      <c r="D17">
        <f t="shared" si="0"/>
        <v>0.16000000000000014</v>
      </c>
      <c r="E17">
        <f t="shared" si="1"/>
        <v>1.4545454545454557</v>
      </c>
    </row>
    <row r="18" spans="1:5" x14ac:dyDescent="0.25">
      <c r="A18">
        <v>17</v>
      </c>
      <c r="B18">
        <v>11.07</v>
      </c>
      <c r="C18">
        <v>11.3</v>
      </c>
      <c r="D18">
        <f t="shared" si="0"/>
        <v>0.23000000000000043</v>
      </c>
      <c r="E18">
        <f t="shared" si="1"/>
        <v>2.0353982300884992</v>
      </c>
    </row>
    <row r="19" spans="1:5" x14ac:dyDescent="0.25">
      <c r="A19">
        <v>18</v>
      </c>
      <c r="B19">
        <v>11.82</v>
      </c>
      <c r="C19">
        <v>12</v>
      </c>
      <c r="D19">
        <f t="shared" si="0"/>
        <v>0.17999999999999972</v>
      </c>
      <c r="E19">
        <f t="shared" si="1"/>
        <v>1.4999999999999978</v>
      </c>
    </row>
    <row r="20" spans="1:5" x14ac:dyDescent="0.25">
      <c r="D20">
        <f>AVERAGE(D2:D19)</f>
        <v>0.17722222222222225</v>
      </c>
      <c r="E20">
        <f>AVERAGE(E2:E19)</f>
        <v>2.3140850290818271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F39F-3E86-47F4-B0D1-0A59156150D9}">
  <dimension ref="A1:J27"/>
  <sheetViews>
    <sheetView topLeftCell="B1" zoomScale="73" zoomScaleNormal="73" workbookViewId="0">
      <selection activeCell="I24" sqref="I24"/>
    </sheetView>
  </sheetViews>
  <sheetFormatPr defaultRowHeight="15" x14ac:dyDescent="0.25"/>
  <cols>
    <col min="2" max="2" width="15.42578125" customWidth="1"/>
    <col min="3" max="3" width="18" customWidth="1"/>
    <col min="4" max="4" width="21" customWidth="1"/>
    <col min="5" max="5" width="14" customWidth="1"/>
    <col min="7" max="7" width="13.5703125" customWidth="1"/>
    <col min="8" max="8" width="3.85546875" customWidth="1"/>
    <col min="9" max="9" width="16" customWidth="1"/>
    <col min="10" max="10" width="17.42578125" customWidth="1"/>
  </cols>
  <sheetData>
    <row r="1" spans="1:10" x14ac:dyDescent="0.25">
      <c r="B1" t="s">
        <v>11</v>
      </c>
      <c r="C1" t="s">
        <v>12</v>
      </c>
      <c r="D1" t="s">
        <v>0</v>
      </c>
      <c r="E1" t="s">
        <v>6</v>
      </c>
      <c r="G1" t="s">
        <v>13</v>
      </c>
      <c r="I1" t="s">
        <v>15</v>
      </c>
      <c r="J1" t="s">
        <v>18</v>
      </c>
    </row>
    <row r="2" spans="1:10" x14ac:dyDescent="0.25">
      <c r="A2">
        <v>1</v>
      </c>
      <c r="B2">
        <v>139</v>
      </c>
      <c r="C2">
        <v>194</v>
      </c>
      <c r="D2">
        <f t="shared" ref="D2:D21" si="0">C2-B2</f>
        <v>55</v>
      </c>
      <c r="E2">
        <f t="shared" ref="E2:E21" si="1">D2/C2*100</f>
        <v>28.350515463917525</v>
      </c>
      <c r="I2">
        <f t="shared" ref="I2:I21" si="2">B2^2</f>
        <v>19321</v>
      </c>
      <c r="J2">
        <f>B2*C2</f>
        <v>26966</v>
      </c>
    </row>
    <row r="3" spans="1:10" x14ac:dyDescent="0.25">
      <c r="A3">
        <v>2</v>
      </c>
      <c r="B3">
        <v>148</v>
      </c>
      <c r="C3">
        <v>213</v>
      </c>
      <c r="D3">
        <f t="shared" si="0"/>
        <v>65</v>
      </c>
      <c r="E3">
        <f t="shared" si="1"/>
        <v>30.516431924882632</v>
      </c>
      <c r="I3">
        <f t="shared" si="2"/>
        <v>21904</v>
      </c>
      <c r="J3">
        <f t="shared" ref="J3:J21" si="3">B3*C3</f>
        <v>31524</v>
      </c>
    </row>
    <row r="4" spans="1:10" x14ac:dyDescent="0.25">
      <c r="A4">
        <v>3</v>
      </c>
      <c r="B4">
        <v>155</v>
      </c>
      <c r="C4">
        <v>230</v>
      </c>
      <c r="D4">
        <f t="shared" si="0"/>
        <v>75</v>
      </c>
      <c r="E4">
        <f t="shared" si="1"/>
        <v>32.608695652173914</v>
      </c>
      <c r="G4" t="s">
        <v>14</v>
      </c>
      <c r="I4">
        <f t="shared" si="2"/>
        <v>24025</v>
      </c>
      <c r="J4">
        <f t="shared" si="3"/>
        <v>35650</v>
      </c>
    </row>
    <row r="5" spans="1:10" x14ac:dyDescent="0.25">
      <c r="A5">
        <v>4</v>
      </c>
      <c r="B5">
        <v>170</v>
      </c>
      <c r="C5">
        <v>245</v>
      </c>
      <c r="D5">
        <f t="shared" si="0"/>
        <v>75</v>
      </c>
      <c r="E5">
        <f t="shared" si="1"/>
        <v>30.612244897959183</v>
      </c>
      <c r="I5">
        <f t="shared" si="2"/>
        <v>28900</v>
      </c>
      <c r="J5">
        <f t="shared" si="3"/>
        <v>41650</v>
      </c>
    </row>
    <row r="6" spans="1:10" x14ac:dyDescent="0.25">
      <c r="A6">
        <v>5</v>
      </c>
      <c r="B6">
        <v>195</v>
      </c>
      <c r="C6">
        <v>260</v>
      </c>
      <c r="D6">
        <f t="shared" si="0"/>
        <v>65</v>
      </c>
      <c r="E6">
        <f t="shared" si="1"/>
        <v>25</v>
      </c>
      <c r="I6">
        <f t="shared" si="2"/>
        <v>38025</v>
      </c>
      <c r="J6">
        <f t="shared" si="3"/>
        <v>50700</v>
      </c>
    </row>
    <row r="7" spans="1:10" x14ac:dyDescent="0.25">
      <c r="A7">
        <v>6</v>
      </c>
      <c r="B7">
        <v>204</v>
      </c>
      <c r="C7">
        <v>273</v>
      </c>
      <c r="D7">
        <f t="shared" si="0"/>
        <v>69</v>
      </c>
      <c r="E7">
        <f t="shared" si="1"/>
        <v>25.274725274725274</v>
      </c>
      <c r="I7">
        <f t="shared" si="2"/>
        <v>41616</v>
      </c>
      <c r="J7">
        <f t="shared" si="3"/>
        <v>55692</v>
      </c>
    </row>
    <row r="8" spans="1:10" x14ac:dyDescent="0.25">
      <c r="A8">
        <v>7</v>
      </c>
      <c r="B8">
        <v>215</v>
      </c>
      <c r="C8">
        <v>286</v>
      </c>
      <c r="D8">
        <f t="shared" si="0"/>
        <v>71</v>
      </c>
      <c r="E8">
        <f t="shared" si="1"/>
        <v>24.825174825174827</v>
      </c>
      <c r="I8">
        <f t="shared" si="2"/>
        <v>46225</v>
      </c>
      <c r="J8">
        <f t="shared" si="3"/>
        <v>61490</v>
      </c>
    </row>
    <row r="9" spans="1:10" x14ac:dyDescent="0.25">
      <c r="A9">
        <v>8</v>
      </c>
      <c r="B9">
        <v>223</v>
      </c>
      <c r="C9">
        <v>300</v>
      </c>
      <c r="D9">
        <f t="shared" si="0"/>
        <v>77</v>
      </c>
      <c r="E9">
        <f t="shared" si="1"/>
        <v>25.666666666666664</v>
      </c>
      <c r="I9">
        <f t="shared" si="2"/>
        <v>49729</v>
      </c>
      <c r="J9">
        <f t="shared" si="3"/>
        <v>66900</v>
      </c>
    </row>
    <row r="10" spans="1:10" x14ac:dyDescent="0.25">
      <c r="A10">
        <v>9</v>
      </c>
      <c r="B10">
        <v>230</v>
      </c>
      <c r="C10">
        <v>322</v>
      </c>
      <c r="D10">
        <f t="shared" si="0"/>
        <v>92</v>
      </c>
      <c r="E10">
        <f t="shared" si="1"/>
        <v>28.571428571428569</v>
      </c>
      <c r="I10">
        <f t="shared" si="2"/>
        <v>52900</v>
      </c>
      <c r="J10">
        <f t="shared" si="3"/>
        <v>74060</v>
      </c>
    </row>
    <row r="11" spans="1:10" x14ac:dyDescent="0.25">
      <c r="A11">
        <v>10</v>
      </c>
      <c r="B11">
        <v>238</v>
      </c>
      <c r="C11">
        <v>335</v>
      </c>
      <c r="D11">
        <f t="shared" si="0"/>
        <v>97</v>
      </c>
      <c r="E11">
        <f t="shared" si="1"/>
        <v>28.955223880597014</v>
      </c>
      <c r="I11">
        <f t="shared" si="2"/>
        <v>56644</v>
      </c>
      <c r="J11">
        <f t="shared" si="3"/>
        <v>79730</v>
      </c>
    </row>
    <row r="12" spans="1:10" x14ac:dyDescent="0.25">
      <c r="A12">
        <v>11</v>
      </c>
      <c r="B12">
        <v>242</v>
      </c>
      <c r="C12">
        <v>351</v>
      </c>
      <c r="D12">
        <f t="shared" si="0"/>
        <v>109</v>
      </c>
      <c r="E12">
        <f t="shared" si="1"/>
        <v>31.054131054131055</v>
      </c>
      <c r="I12">
        <f t="shared" si="2"/>
        <v>58564</v>
      </c>
      <c r="J12">
        <f t="shared" si="3"/>
        <v>84942</v>
      </c>
    </row>
    <row r="13" spans="1:10" x14ac:dyDescent="0.25">
      <c r="A13">
        <v>12</v>
      </c>
      <c r="B13">
        <v>250</v>
      </c>
      <c r="C13">
        <v>362</v>
      </c>
      <c r="D13">
        <f t="shared" si="0"/>
        <v>112</v>
      </c>
      <c r="E13">
        <f t="shared" si="1"/>
        <v>30.939226519337016</v>
      </c>
      <c r="I13">
        <f t="shared" si="2"/>
        <v>62500</v>
      </c>
      <c r="J13">
        <f t="shared" si="3"/>
        <v>90500</v>
      </c>
    </row>
    <row r="14" spans="1:10" x14ac:dyDescent="0.25">
      <c r="A14">
        <v>13</v>
      </c>
      <c r="B14">
        <v>257</v>
      </c>
      <c r="C14">
        <v>376</v>
      </c>
      <c r="D14">
        <f t="shared" si="0"/>
        <v>119</v>
      </c>
      <c r="E14">
        <f t="shared" si="1"/>
        <v>31.648936170212767</v>
      </c>
      <c r="I14">
        <f t="shared" si="2"/>
        <v>66049</v>
      </c>
      <c r="J14">
        <f t="shared" si="3"/>
        <v>96632</v>
      </c>
    </row>
    <row r="15" spans="1:10" x14ac:dyDescent="0.25">
      <c r="A15">
        <v>14</v>
      </c>
      <c r="B15">
        <v>274</v>
      </c>
      <c r="C15">
        <v>388</v>
      </c>
      <c r="D15">
        <f t="shared" si="0"/>
        <v>114</v>
      </c>
      <c r="E15">
        <f t="shared" si="1"/>
        <v>29.381443298969074</v>
      </c>
      <c r="I15">
        <f t="shared" si="2"/>
        <v>75076</v>
      </c>
      <c r="J15">
        <f t="shared" si="3"/>
        <v>106312</v>
      </c>
    </row>
    <row r="16" spans="1:10" x14ac:dyDescent="0.25">
      <c r="A16">
        <v>15</v>
      </c>
      <c r="B16">
        <v>289</v>
      </c>
      <c r="C16">
        <v>400</v>
      </c>
      <c r="D16">
        <f t="shared" si="0"/>
        <v>111</v>
      </c>
      <c r="E16">
        <f t="shared" si="1"/>
        <v>27.750000000000004</v>
      </c>
      <c r="I16">
        <f t="shared" si="2"/>
        <v>83521</v>
      </c>
      <c r="J16">
        <f t="shared" si="3"/>
        <v>115600</v>
      </c>
    </row>
    <row r="17" spans="1:10" x14ac:dyDescent="0.25">
      <c r="A17">
        <v>16</v>
      </c>
      <c r="B17">
        <v>298</v>
      </c>
      <c r="C17">
        <v>416</v>
      </c>
      <c r="D17">
        <f t="shared" si="0"/>
        <v>118</v>
      </c>
      <c r="E17">
        <f t="shared" si="1"/>
        <v>28.365384615384613</v>
      </c>
      <c r="I17">
        <f t="shared" si="2"/>
        <v>88804</v>
      </c>
      <c r="J17">
        <f t="shared" si="3"/>
        <v>123968</v>
      </c>
    </row>
    <row r="18" spans="1:10" x14ac:dyDescent="0.25">
      <c r="A18">
        <v>17</v>
      </c>
      <c r="B18">
        <v>305</v>
      </c>
      <c r="C18">
        <v>430</v>
      </c>
      <c r="D18">
        <f t="shared" si="0"/>
        <v>125</v>
      </c>
      <c r="E18">
        <f t="shared" si="1"/>
        <v>29.069767441860467</v>
      </c>
      <c r="I18">
        <f t="shared" si="2"/>
        <v>93025</v>
      </c>
      <c r="J18">
        <f t="shared" si="3"/>
        <v>131150</v>
      </c>
    </row>
    <row r="19" spans="1:10" x14ac:dyDescent="0.25">
      <c r="A19">
        <v>18</v>
      </c>
      <c r="B19">
        <v>310</v>
      </c>
      <c r="C19">
        <v>440</v>
      </c>
      <c r="D19">
        <f t="shared" si="0"/>
        <v>130</v>
      </c>
      <c r="E19">
        <f t="shared" si="1"/>
        <v>29.545454545454547</v>
      </c>
      <c r="I19">
        <f t="shared" si="2"/>
        <v>96100</v>
      </c>
      <c r="J19">
        <f t="shared" si="3"/>
        <v>136400</v>
      </c>
    </row>
    <row r="20" spans="1:10" x14ac:dyDescent="0.25">
      <c r="A20">
        <v>19</v>
      </c>
      <c r="B20">
        <v>316</v>
      </c>
      <c r="C20">
        <v>456</v>
      </c>
      <c r="D20">
        <f t="shared" si="0"/>
        <v>140</v>
      </c>
      <c r="E20">
        <f t="shared" si="1"/>
        <v>30.701754385964914</v>
      </c>
      <c r="I20">
        <f t="shared" si="2"/>
        <v>99856</v>
      </c>
      <c r="J20">
        <f t="shared" si="3"/>
        <v>144096</v>
      </c>
    </row>
    <row r="21" spans="1:10" x14ac:dyDescent="0.25">
      <c r="A21">
        <v>20</v>
      </c>
      <c r="B21">
        <v>323</v>
      </c>
      <c r="C21">
        <v>470</v>
      </c>
      <c r="D21">
        <f t="shared" si="0"/>
        <v>147</v>
      </c>
      <c r="E21">
        <f t="shared" si="1"/>
        <v>31.276595744680851</v>
      </c>
      <c r="I21">
        <f t="shared" si="2"/>
        <v>104329</v>
      </c>
      <c r="J21">
        <f t="shared" si="3"/>
        <v>151810</v>
      </c>
    </row>
    <row r="22" spans="1:10" x14ac:dyDescent="0.25">
      <c r="B22" t="s">
        <v>16</v>
      </c>
      <c r="C22" t="s">
        <v>13</v>
      </c>
      <c r="D22">
        <f>AVERAGE(D2:D21)</f>
        <v>98.3</v>
      </c>
      <c r="E22">
        <f>AVERAGE(E2:E21)</f>
        <v>29.005690046676044</v>
      </c>
      <c r="I22" t="s">
        <v>14</v>
      </c>
      <c r="J22" t="s">
        <v>19</v>
      </c>
    </row>
    <row r="23" spans="1:10" x14ac:dyDescent="0.25">
      <c r="B23">
        <f>SUM(B2:B21)</f>
        <v>4781</v>
      </c>
      <c r="C23">
        <f>SUM(C2:C21)</f>
        <v>6747</v>
      </c>
      <c r="I23">
        <f>SUM(I2:I21)</f>
        <v>1207113</v>
      </c>
      <c r="J23">
        <f>SUM(J2:J21)</f>
        <v>1705772</v>
      </c>
    </row>
    <row r="24" spans="1:10" x14ac:dyDescent="0.25">
      <c r="B24" t="s">
        <v>17</v>
      </c>
    </row>
    <row r="25" spans="1:10" x14ac:dyDescent="0.25">
      <c r="B25">
        <f>B23^2</f>
        <v>22857961</v>
      </c>
    </row>
    <row r="26" spans="1:10" x14ac:dyDescent="0.25">
      <c r="C26" t="s">
        <v>20</v>
      </c>
      <c r="D26" t="s">
        <v>21</v>
      </c>
    </row>
    <row r="27" spans="1:10" x14ac:dyDescent="0.25">
      <c r="C27">
        <f>(C23*I23)-(B23*J23)/(20*I23)-(B25)</f>
        <v>8121533112.1983223</v>
      </c>
      <c r="D27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5949-37F1-4027-AC77-A4574659F8B1}">
  <dimension ref="A1:E24"/>
  <sheetViews>
    <sheetView topLeftCell="A2" zoomScale="112" zoomScaleNormal="112" workbookViewId="0">
      <selection activeCell="Q11" sqref="Q11"/>
    </sheetView>
  </sheetViews>
  <sheetFormatPr defaultRowHeight="15" x14ac:dyDescent="0.25"/>
  <cols>
    <col min="2" max="2" width="11" customWidth="1"/>
    <col min="3" max="3" width="11.5703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>
        <v>191</v>
      </c>
      <c r="C2">
        <v>200</v>
      </c>
      <c r="D2">
        <f t="shared" ref="D2:D21" si="0">C2-B2</f>
        <v>9</v>
      </c>
      <c r="E2">
        <f t="shared" ref="E2:E21" si="1">D2/C2*100</f>
        <v>4.5</v>
      </c>
    </row>
    <row r="3" spans="1:5" x14ac:dyDescent="0.25">
      <c r="A3">
        <v>2</v>
      </c>
      <c r="B3">
        <v>213</v>
      </c>
      <c r="C3">
        <v>223</v>
      </c>
      <c r="D3">
        <f t="shared" si="0"/>
        <v>10</v>
      </c>
      <c r="E3">
        <f t="shared" si="1"/>
        <v>4.4843049327354256</v>
      </c>
    </row>
    <row r="4" spans="1:5" x14ac:dyDescent="0.25">
      <c r="A4">
        <v>3</v>
      </c>
      <c r="B4">
        <v>225</v>
      </c>
      <c r="C4">
        <v>235</v>
      </c>
      <c r="D4">
        <f t="shared" si="0"/>
        <v>10</v>
      </c>
      <c r="E4">
        <f t="shared" si="1"/>
        <v>4.2553191489361701</v>
      </c>
    </row>
    <row r="5" spans="1:5" x14ac:dyDescent="0.25">
      <c r="A5">
        <v>4</v>
      </c>
      <c r="B5">
        <v>235</v>
      </c>
      <c r="C5">
        <v>240</v>
      </c>
      <c r="D5">
        <f t="shared" si="0"/>
        <v>5</v>
      </c>
      <c r="E5">
        <f t="shared" si="1"/>
        <v>2.083333333333333</v>
      </c>
    </row>
    <row r="6" spans="1:5" x14ac:dyDescent="0.25">
      <c r="A6">
        <v>5</v>
      </c>
      <c r="B6">
        <v>247</v>
      </c>
      <c r="C6">
        <v>255</v>
      </c>
      <c r="D6">
        <f t="shared" si="0"/>
        <v>8</v>
      </c>
      <c r="E6">
        <f t="shared" si="1"/>
        <v>3.1372549019607843</v>
      </c>
    </row>
    <row r="7" spans="1:5" x14ac:dyDescent="0.25">
      <c r="A7">
        <v>6</v>
      </c>
      <c r="B7">
        <v>254</v>
      </c>
      <c r="C7">
        <v>263</v>
      </c>
      <c r="D7">
        <f t="shared" si="0"/>
        <v>9</v>
      </c>
      <c r="E7">
        <f t="shared" si="1"/>
        <v>3.4220532319391634</v>
      </c>
    </row>
    <row r="8" spans="1:5" x14ac:dyDescent="0.25">
      <c r="A8">
        <v>7</v>
      </c>
      <c r="B8">
        <v>265</v>
      </c>
      <c r="C8">
        <v>276</v>
      </c>
      <c r="D8">
        <f t="shared" si="0"/>
        <v>11</v>
      </c>
      <c r="E8">
        <f t="shared" si="1"/>
        <v>3.9855072463768111</v>
      </c>
    </row>
    <row r="9" spans="1:5" x14ac:dyDescent="0.25">
      <c r="A9">
        <v>8</v>
      </c>
      <c r="B9">
        <v>280</v>
      </c>
      <c r="C9">
        <v>288</v>
      </c>
      <c r="D9">
        <f t="shared" si="0"/>
        <v>8</v>
      </c>
      <c r="E9">
        <f t="shared" si="1"/>
        <v>2.7777777777777777</v>
      </c>
    </row>
    <row r="10" spans="1:5" x14ac:dyDescent="0.25">
      <c r="A10">
        <v>9</v>
      </c>
      <c r="B10">
        <v>287</v>
      </c>
      <c r="C10">
        <v>294</v>
      </c>
      <c r="D10">
        <f t="shared" si="0"/>
        <v>7</v>
      </c>
      <c r="E10">
        <f t="shared" si="1"/>
        <v>2.3809523809523809</v>
      </c>
    </row>
    <row r="11" spans="1:5" x14ac:dyDescent="0.25">
      <c r="A11">
        <v>10</v>
      </c>
      <c r="B11">
        <v>297</v>
      </c>
      <c r="C11">
        <v>305</v>
      </c>
      <c r="D11">
        <f t="shared" si="0"/>
        <v>8</v>
      </c>
      <c r="E11">
        <f t="shared" si="1"/>
        <v>2.622950819672131</v>
      </c>
    </row>
    <row r="12" spans="1:5" x14ac:dyDescent="0.25">
      <c r="A12">
        <v>11</v>
      </c>
      <c r="B12">
        <v>302</v>
      </c>
      <c r="C12">
        <v>311</v>
      </c>
      <c r="D12">
        <f t="shared" si="0"/>
        <v>9</v>
      </c>
      <c r="E12">
        <f t="shared" si="1"/>
        <v>2.8938906752411575</v>
      </c>
    </row>
    <row r="13" spans="1:5" x14ac:dyDescent="0.25">
      <c r="A13">
        <v>12</v>
      </c>
      <c r="B13">
        <v>312</v>
      </c>
      <c r="C13">
        <v>320</v>
      </c>
      <c r="D13">
        <f t="shared" si="0"/>
        <v>8</v>
      </c>
      <c r="E13">
        <f t="shared" si="1"/>
        <v>2.5</v>
      </c>
    </row>
    <row r="14" spans="1:5" x14ac:dyDescent="0.25">
      <c r="A14">
        <v>13</v>
      </c>
      <c r="B14">
        <v>327</v>
      </c>
      <c r="C14">
        <v>333</v>
      </c>
      <c r="D14">
        <f t="shared" si="0"/>
        <v>6</v>
      </c>
      <c r="E14">
        <f t="shared" si="1"/>
        <v>1.8018018018018018</v>
      </c>
    </row>
    <row r="15" spans="1:5" x14ac:dyDescent="0.25">
      <c r="A15">
        <v>14</v>
      </c>
      <c r="B15">
        <v>333</v>
      </c>
      <c r="C15">
        <v>345</v>
      </c>
      <c r="D15">
        <f t="shared" si="0"/>
        <v>12</v>
      </c>
      <c r="E15">
        <f t="shared" si="1"/>
        <v>3.4782608695652173</v>
      </c>
    </row>
    <row r="16" spans="1:5" x14ac:dyDescent="0.25">
      <c r="A16">
        <v>15</v>
      </c>
      <c r="B16">
        <v>349</v>
      </c>
      <c r="C16">
        <v>356</v>
      </c>
      <c r="D16">
        <f t="shared" si="0"/>
        <v>7</v>
      </c>
      <c r="E16">
        <f t="shared" si="1"/>
        <v>1.9662921348314606</v>
      </c>
    </row>
    <row r="17" spans="1:5" x14ac:dyDescent="0.25">
      <c r="A17">
        <v>16</v>
      </c>
      <c r="B17">
        <v>355</v>
      </c>
      <c r="C17">
        <v>363</v>
      </c>
      <c r="D17">
        <f t="shared" si="0"/>
        <v>8</v>
      </c>
      <c r="E17">
        <f t="shared" si="1"/>
        <v>2.2038567493112948</v>
      </c>
    </row>
    <row r="18" spans="1:5" x14ac:dyDescent="0.25">
      <c r="A18">
        <v>17</v>
      </c>
      <c r="B18">
        <v>366</v>
      </c>
      <c r="C18">
        <v>372</v>
      </c>
      <c r="D18">
        <f t="shared" si="0"/>
        <v>6</v>
      </c>
      <c r="E18">
        <f t="shared" si="1"/>
        <v>1.6129032258064515</v>
      </c>
    </row>
    <row r="19" spans="1:5" x14ac:dyDescent="0.25">
      <c r="A19">
        <v>18</v>
      </c>
      <c r="B19">
        <v>369</v>
      </c>
      <c r="C19">
        <v>380</v>
      </c>
      <c r="D19">
        <f t="shared" si="0"/>
        <v>11</v>
      </c>
      <c r="E19">
        <f t="shared" si="1"/>
        <v>2.8947368421052633</v>
      </c>
    </row>
    <row r="20" spans="1:5" x14ac:dyDescent="0.25">
      <c r="A20">
        <v>19</v>
      </c>
      <c r="B20">
        <v>388</v>
      </c>
      <c r="C20">
        <v>394</v>
      </c>
      <c r="D20">
        <f t="shared" si="0"/>
        <v>6</v>
      </c>
      <c r="E20">
        <f t="shared" si="1"/>
        <v>1.5228426395939088</v>
      </c>
    </row>
    <row r="21" spans="1:5" x14ac:dyDescent="0.25">
      <c r="A21">
        <v>20</v>
      </c>
      <c r="B21">
        <v>393</v>
      </c>
      <c r="C21">
        <v>404</v>
      </c>
      <c r="D21">
        <f t="shared" si="0"/>
        <v>11</v>
      </c>
      <c r="E21">
        <f t="shared" si="1"/>
        <v>2.722772277227723</v>
      </c>
    </row>
    <row r="22" spans="1:5" x14ac:dyDescent="0.25">
      <c r="D22">
        <f>AVERAGE(D2:D21)</f>
        <v>8.4499999999999993</v>
      </c>
      <c r="E22">
        <f>AVERAGE(E2:E21)</f>
        <v>2.8623405494584131</v>
      </c>
    </row>
    <row r="23" spans="1:5" x14ac:dyDescent="0.25">
      <c r="D23">
        <f>MAX(D2:D21)</f>
        <v>12</v>
      </c>
      <c r="E23">
        <f>MAX(E2:E21)</f>
        <v>4.5</v>
      </c>
    </row>
    <row r="24" spans="1:5" x14ac:dyDescent="0.25">
      <c r="D24">
        <f>MIN(D2:D21)</f>
        <v>5</v>
      </c>
      <c r="E24">
        <f>MIN(E2:E21)</f>
        <v>1.5228426395939088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Sheet7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2022-01-14T22:51:37Z</dcterms:created>
  <dcterms:modified xsi:type="dcterms:W3CDTF">2022-01-28T04:55:00Z</dcterms:modified>
</cp:coreProperties>
</file>