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H:\My Drive\ICON\Lain Lain\File Simpeltas\"/>
    </mc:Choice>
  </mc:AlternateContent>
  <xr:revisionPtr revIDLastSave="0" documentId="13_ncr:1_{54DD788E-8579-4709-90F2-0C0CF1FEA896}" xr6:coauthVersionLast="47" xr6:coauthVersionMax="47" xr10:uidLastSave="{00000000-0000-0000-0000-000000000000}"/>
  <bookViews>
    <workbookView xWindow="-108" yWindow="-108" windowWidth="23256" windowHeight="12456" tabRatio="671" firstSheet="30" activeTab="30" xr2:uid="{00000000-000D-0000-FFFF-FFFF00000000}"/>
  </bookViews>
  <sheets>
    <sheet name="JULI 20" sheetId="10" state="hidden" r:id="rId1"/>
    <sheet name="AGST 20" sheetId="17" state="hidden" r:id="rId2"/>
    <sheet name="SEPT 20" sheetId="18" state="hidden" r:id="rId3"/>
    <sheet name="OKT 20" sheetId="19" state="hidden" r:id="rId4"/>
    <sheet name="NOV 20" sheetId="20" state="hidden" r:id="rId5"/>
    <sheet name="DES 20" sheetId="21" state="hidden" r:id="rId6"/>
    <sheet name="JAN 21" sheetId="22" state="hidden" r:id="rId7"/>
    <sheet name="FEB 21" sheetId="23" state="hidden" r:id="rId8"/>
    <sheet name="MAR 21" sheetId="24" state="hidden" r:id="rId9"/>
    <sheet name="APR 21" sheetId="25" state="hidden" r:id="rId10"/>
    <sheet name="MEI 21" sheetId="26" state="hidden" r:id="rId11"/>
    <sheet name="JUN 21" sheetId="27" state="hidden" r:id="rId12"/>
    <sheet name="JUL 21" sheetId="28" state="hidden" r:id="rId13"/>
    <sheet name="AGS 21" sheetId="29" state="hidden" r:id="rId14"/>
    <sheet name="SEP 21" sheetId="32" state="hidden" r:id="rId15"/>
    <sheet name="OKT 21" sheetId="33" state="hidden" r:id="rId16"/>
    <sheet name="NOV 21" sheetId="34" state="hidden" r:id="rId17"/>
    <sheet name="DES 21" sheetId="35" state="hidden" r:id="rId18"/>
    <sheet name="JAN 22" sheetId="36" state="hidden" r:id="rId19"/>
    <sheet name="FEB 22" sheetId="37" state="hidden" r:id="rId20"/>
    <sheet name="MAR 22" sheetId="38" state="hidden" r:id="rId21"/>
    <sheet name="APR 22" sheetId="39" state="hidden" r:id="rId22"/>
    <sheet name="MEI 22" sheetId="40" state="hidden" r:id="rId23"/>
    <sheet name="JUNI 22" sheetId="41" state="hidden" r:id="rId24"/>
    <sheet name="JULI 22" sheetId="42" state="hidden" r:id="rId25"/>
    <sheet name="AGS 22" sheetId="43" state="hidden" r:id="rId26"/>
    <sheet name="SEPT 22" sheetId="44" state="hidden" r:id="rId27"/>
    <sheet name="OKT 22" sheetId="45" state="hidden" r:id="rId28"/>
    <sheet name="NOV 22" sheetId="46" state="hidden" r:id="rId29"/>
    <sheet name="DES 22" sheetId="47" state="hidden" r:id="rId30"/>
    <sheet name="Akhir Bulan" sheetId="71" r:id="rId31"/>
    <sheet name="JAN 24" sheetId="60" r:id="rId32"/>
    <sheet name="FEB 24" sheetId="61" r:id="rId33"/>
    <sheet name="MAR 24" sheetId="62" r:id="rId34"/>
    <sheet name="APR 24" sheetId="63" r:id="rId35"/>
    <sheet name="MEI 24" sheetId="64" r:id="rId36"/>
    <sheet name="JUN 24" sheetId="65" r:id="rId37"/>
    <sheet name="JUL 24" sheetId="67" r:id="rId38"/>
    <sheet name="AGT 24" sheetId="68" r:id="rId39"/>
    <sheet name="SEP 24" sheetId="69" r:id="rId40"/>
    <sheet name="OKT 24" sheetId="70" r:id="rId41"/>
  </sheets>
  <externalReferences>
    <externalReference r:id="rId42"/>
    <externalReference r:id="rId43"/>
    <externalReference r:id="rId44"/>
    <externalReference r:id="rId45"/>
    <externalReference r:id="rId46"/>
    <externalReference r:id="rId47"/>
  </externalReferences>
  <definedNames>
    <definedName name="_\A" localSheetId="38">#REF!</definedName>
    <definedName name="_\B" localSheetId="38">#REF!</definedName>
    <definedName name="_\C" localSheetId="38">#REF!</definedName>
    <definedName name="_\D" localSheetId="38">#REF!</definedName>
    <definedName name="_\E" localSheetId="38">#REF!</definedName>
    <definedName name="_\F" localSheetId="38">#REF!</definedName>
    <definedName name="_\G" localSheetId="38">#REF!</definedName>
    <definedName name="_\O" localSheetId="38">#REF!</definedName>
    <definedName name="_\P" localSheetId="38">#REF!</definedName>
    <definedName name="_\Q" localSheetId="38">#REF!</definedName>
    <definedName name="_\R" localSheetId="38">#REF!</definedName>
    <definedName name="_\S" localSheetId="38">#REF!</definedName>
    <definedName name="__\A" localSheetId="34">#REF!</definedName>
    <definedName name="__\B" localSheetId="34">#REF!</definedName>
    <definedName name="__\C" localSheetId="34">#REF!</definedName>
    <definedName name="__\D" localSheetId="34">#REF!</definedName>
    <definedName name="__\E" localSheetId="34">#REF!</definedName>
    <definedName name="__\F" localSheetId="34">#REF!</definedName>
    <definedName name="__\G" localSheetId="34">#REF!</definedName>
    <definedName name="__\O" localSheetId="34">#REF!</definedName>
    <definedName name="__\P" localSheetId="34">#REF!</definedName>
    <definedName name="__\Q" localSheetId="34">#REF!</definedName>
    <definedName name="__\R" localSheetId="34">#REF!</definedName>
    <definedName name="__\S" localSheetId="34">#REF!</definedName>
    <definedName name="___\A" localSheetId="29">#REF!</definedName>
    <definedName name="___\B" localSheetId="29">#REF!</definedName>
    <definedName name="___\C" localSheetId="29">#REF!</definedName>
    <definedName name="___\D" localSheetId="32">#REF!</definedName>
    <definedName name="___\E" localSheetId="32">#REF!</definedName>
    <definedName name="___\F" localSheetId="32">#REF!</definedName>
    <definedName name="___\G" localSheetId="32">#REF!</definedName>
    <definedName name="___\O" localSheetId="32">#REF!</definedName>
    <definedName name="___\P" localSheetId="32">#REF!</definedName>
    <definedName name="___\Q" localSheetId="32">#REF!</definedName>
    <definedName name="___\R" localSheetId="32">#REF!</definedName>
    <definedName name="___\S" localSheetId="32">#REF!</definedName>
    <definedName name="____\A" localSheetId="32">#REF!</definedName>
    <definedName name="____\B" localSheetId="32">#REF!</definedName>
    <definedName name="____\C" localSheetId="32">#REF!</definedName>
    <definedName name="____\D" localSheetId="31">#REF!</definedName>
    <definedName name="____\E" localSheetId="31">#REF!</definedName>
    <definedName name="____\F" localSheetId="31">#REF!</definedName>
    <definedName name="____\G" localSheetId="31">#REF!</definedName>
    <definedName name="____\O" localSheetId="31">#REF!</definedName>
    <definedName name="____\P" localSheetId="31">#REF!</definedName>
    <definedName name="____\Q" localSheetId="31">#REF!</definedName>
    <definedName name="____\R" localSheetId="31">#REF!</definedName>
    <definedName name="____\S" localSheetId="31">#REF!</definedName>
    <definedName name="_____\A" localSheetId="31">#REF!</definedName>
    <definedName name="_____\B" localSheetId="31">#REF!</definedName>
    <definedName name="_____\C" localSheetId="31">#REF!</definedName>
    <definedName name="_____\D" localSheetId="37">#REF!</definedName>
    <definedName name="_____\E" localSheetId="37">#REF!</definedName>
    <definedName name="_____\F" localSheetId="37">#REF!</definedName>
    <definedName name="_____\G" localSheetId="37">#REF!</definedName>
    <definedName name="_____\O" localSheetId="37">#REF!</definedName>
    <definedName name="_____\P" localSheetId="37">#REF!</definedName>
    <definedName name="_____\Q" localSheetId="37">#REF!</definedName>
    <definedName name="_____\R" localSheetId="37">#REF!</definedName>
    <definedName name="_____\S" localSheetId="37">#REF!</definedName>
    <definedName name="______\A" localSheetId="37">#REF!</definedName>
    <definedName name="______\B" localSheetId="37">#REF!</definedName>
    <definedName name="______\C" localSheetId="37">#REF!</definedName>
    <definedName name="______\D" localSheetId="36">#REF!</definedName>
    <definedName name="______\E" localSheetId="36">#REF!</definedName>
    <definedName name="______\F" localSheetId="36">#REF!</definedName>
    <definedName name="______\G" localSheetId="36">#REF!</definedName>
    <definedName name="______\O" localSheetId="36">#REF!</definedName>
    <definedName name="______\P" localSheetId="36">#REF!</definedName>
    <definedName name="______\Q" localSheetId="36">#REF!</definedName>
    <definedName name="______\R" localSheetId="36">#REF!</definedName>
    <definedName name="______\S" localSheetId="36">#REF!</definedName>
    <definedName name="_______\A" localSheetId="36">#REF!</definedName>
    <definedName name="_______\B" localSheetId="36">#REF!</definedName>
    <definedName name="_______\C" localSheetId="36">#REF!</definedName>
    <definedName name="_______\D" localSheetId="33">#REF!</definedName>
    <definedName name="_______\E" localSheetId="33">#REF!</definedName>
    <definedName name="_______\F" localSheetId="33">#REF!</definedName>
    <definedName name="_______\G" localSheetId="33">#REF!</definedName>
    <definedName name="_______\O" localSheetId="33">#REF!</definedName>
    <definedName name="_______\P" localSheetId="33">#REF!</definedName>
    <definedName name="_______\Q" localSheetId="33">#REF!</definedName>
    <definedName name="_______\R" localSheetId="33">#REF!</definedName>
    <definedName name="_______\S" localSheetId="33">#REF!</definedName>
    <definedName name="________\A" localSheetId="33">#REF!</definedName>
    <definedName name="________\B" localSheetId="33">#REF!</definedName>
    <definedName name="________\C" localSheetId="33">#REF!</definedName>
    <definedName name="________\D" localSheetId="35">#REF!</definedName>
    <definedName name="________\E" localSheetId="35">#REF!</definedName>
    <definedName name="________\F" localSheetId="35">#REF!</definedName>
    <definedName name="________\G" localSheetId="35">#REF!</definedName>
    <definedName name="________\O" localSheetId="35">#REF!</definedName>
    <definedName name="________\P" localSheetId="35">#REF!</definedName>
    <definedName name="________\Q" localSheetId="35">#REF!</definedName>
    <definedName name="________\R" localSheetId="35">#REF!</definedName>
    <definedName name="________\S" localSheetId="35">#REF!</definedName>
    <definedName name="_________\A" localSheetId="35">#REF!</definedName>
    <definedName name="_________\B" localSheetId="35">#REF!</definedName>
    <definedName name="_________\C" localSheetId="35">#REF!</definedName>
    <definedName name="_________\D" localSheetId="40">#REF!</definedName>
    <definedName name="_________\E" localSheetId="40">#REF!</definedName>
    <definedName name="_________\F" localSheetId="40">#REF!</definedName>
    <definedName name="_________\G" localSheetId="40">#REF!</definedName>
    <definedName name="_________\O" localSheetId="40">#REF!</definedName>
    <definedName name="_________\P" localSheetId="40">#REF!</definedName>
    <definedName name="_________\Q" localSheetId="40">#REF!</definedName>
    <definedName name="_________\R" localSheetId="40">#REF!</definedName>
    <definedName name="_________\S" localSheetId="40">#REF!</definedName>
    <definedName name="__________\A" localSheetId="28">#REF!</definedName>
    <definedName name="__________\B" localSheetId="28">#REF!</definedName>
    <definedName name="__________\C" localSheetId="28">#REF!</definedName>
    <definedName name="__________\D" localSheetId="39">#REF!</definedName>
    <definedName name="__________\E" localSheetId="39">#REF!</definedName>
    <definedName name="__________\F" localSheetId="39">#REF!</definedName>
    <definedName name="__________\G" localSheetId="39">#REF!</definedName>
    <definedName name="__________\O" localSheetId="39">#REF!</definedName>
    <definedName name="__________\P" localSheetId="39">#REF!</definedName>
    <definedName name="__________\Q" localSheetId="39">#REF!</definedName>
    <definedName name="__________\R" localSheetId="39">#REF!</definedName>
    <definedName name="__________\S" localSheetId="39">#REF!</definedName>
    <definedName name="___________\A" localSheetId="27">#REF!</definedName>
    <definedName name="___________\B" localSheetId="27">#REF!</definedName>
    <definedName name="___________\C" localSheetId="27">#REF!</definedName>
    <definedName name="___________\D">#REF!</definedName>
    <definedName name="___________\E">#REF!</definedName>
    <definedName name="___________\F">#REF!</definedName>
    <definedName name="___________\G">#REF!</definedName>
    <definedName name="___________\O">#REF!</definedName>
    <definedName name="___________\P">#REF!</definedName>
    <definedName name="___________\Q">#REF!</definedName>
    <definedName name="___________\R">#REF!</definedName>
    <definedName name="___________\S">#REF!</definedName>
    <definedName name="____________\A" localSheetId="40">#REF!</definedName>
    <definedName name="____________\B" localSheetId="40">#REF!</definedName>
    <definedName name="____________\C" localSheetId="40">#REF!</definedName>
    <definedName name="_____________\A" localSheetId="39">#REF!</definedName>
    <definedName name="_____________\B" localSheetId="39">#REF!</definedName>
    <definedName name="_____________\C" localSheetId="39">#REF!</definedName>
    <definedName name="______________\A" localSheetId="26">#REF!</definedName>
    <definedName name="______________\B" localSheetId="26">#REF!</definedName>
    <definedName name="______________\C" localSheetId="26">#REF!</definedName>
    <definedName name="_______________\A">#REF!</definedName>
    <definedName name="_______________\B">#REF!</definedName>
    <definedName name="_______________\C">#REF!</definedName>
    <definedName name="__123Graph_A" localSheetId="13" hidden="1">[1]DExp.Lmb!#REF!</definedName>
    <definedName name="__123Graph_A" localSheetId="25" hidden="1">[1]DExp.Lmb!#REF!</definedName>
    <definedName name="__123Graph_A" localSheetId="1" hidden="1">[1]DExp.Lmb!#REF!</definedName>
    <definedName name="__123Graph_A" localSheetId="38" hidden="1">[1]DExp.Lmb!#REF!</definedName>
    <definedName name="__123Graph_A" localSheetId="9" hidden="1">[1]DExp.Lmb!#REF!</definedName>
    <definedName name="__123Graph_A" localSheetId="21" hidden="1">[1]DExp.Lmb!#REF!</definedName>
    <definedName name="__123Graph_A" localSheetId="34" hidden="1">[1]DExp.Lmb!#REF!</definedName>
    <definedName name="__123Graph_A" localSheetId="5" hidden="1">[1]DExp.Lmb!#REF!</definedName>
    <definedName name="__123Graph_A" localSheetId="17" hidden="1">[1]DExp.Lmb!#REF!</definedName>
    <definedName name="__123Graph_A" localSheetId="29" hidden="1">[1]DExp.Lmb!#REF!</definedName>
    <definedName name="__123Graph_A" localSheetId="7" hidden="1">[1]DExp.Lmb!#REF!</definedName>
    <definedName name="__123Graph_A" localSheetId="19" hidden="1">[1]DExp.Lmb!#REF!</definedName>
    <definedName name="__123Graph_A" localSheetId="32" hidden="1">[1]DExp.Lmb!#REF!</definedName>
    <definedName name="__123Graph_A" localSheetId="6" hidden="1">[1]DExp.Lmb!#REF!</definedName>
    <definedName name="__123Graph_A" localSheetId="18" hidden="1">[1]DExp.Lmb!#REF!</definedName>
    <definedName name="__123Graph_A" localSheetId="31" hidden="1">[1]DExp.Lmb!#REF!</definedName>
    <definedName name="__123Graph_A" localSheetId="12" hidden="1">[1]DExp.Lmb!#REF!</definedName>
    <definedName name="__123Graph_A" localSheetId="37" hidden="1">[1]DExp.Lmb!#REF!</definedName>
    <definedName name="__123Graph_A" localSheetId="0" hidden="1">[1]DExp.Lmb!#REF!</definedName>
    <definedName name="__123Graph_A" localSheetId="24" hidden="1">[1]DExp.Lmb!#REF!</definedName>
    <definedName name="__123Graph_A" localSheetId="11" hidden="1">[1]DExp.Lmb!#REF!</definedName>
    <definedName name="__123Graph_A" localSheetId="36" hidden="1">[1]DExp.Lmb!#REF!</definedName>
    <definedName name="__123Graph_A" localSheetId="23" hidden="1">[1]DExp.Lmb!#REF!</definedName>
    <definedName name="__123Graph_A" localSheetId="8" hidden="1">[1]DExp.Lmb!#REF!</definedName>
    <definedName name="__123Graph_A" localSheetId="20" hidden="1">[1]DExp.Lmb!#REF!</definedName>
    <definedName name="__123Graph_A" localSheetId="33" hidden="1">[1]DExp.Lmb!#REF!</definedName>
    <definedName name="__123Graph_A" localSheetId="10" hidden="1">[1]DExp.Lmb!#REF!</definedName>
    <definedName name="__123Graph_A" localSheetId="22" hidden="1">[1]DExp.Lmb!#REF!</definedName>
    <definedName name="__123Graph_A" localSheetId="35" hidden="1">[1]DExp.Lmb!#REF!</definedName>
    <definedName name="__123Graph_A" localSheetId="4" hidden="1">[1]DExp.Lmb!#REF!</definedName>
    <definedName name="__123Graph_A" localSheetId="16" hidden="1">[1]DExp.Lmb!#REF!</definedName>
    <definedName name="__123Graph_A" localSheetId="28" hidden="1">[1]DExp.Lmb!#REF!</definedName>
    <definedName name="__123Graph_A" localSheetId="3" hidden="1">[1]DExp.Lmb!#REF!</definedName>
    <definedName name="__123Graph_A" localSheetId="15" hidden="1">[1]DExp.Lmb!#REF!</definedName>
    <definedName name="__123Graph_A" localSheetId="27" hidden="1">[1]DExp.Lmb!#REF!</definedName>
    <definedName name="__123Graph_A" localSheetId="40" hidden="1">[1]DExp.Lmb!#REF!</definedName>
    <definedName name="__123Graph_A" localSheetId="14" hidden="1">[1]DExp.Lmb!#REF!</definedName>
    <definedName name="__123Graph_A" localSheetId="39" hidden="1">[1]DExp.Lmb!#REF!</definedName>
    <definedName name="__123Graph_A" localSheetId="2" hidden="1">[1]DExp.Lmb!#REF!</definedName>
    <definedName name="__123Graph_A" localSheetId="26" hidden="1">[1]DExp.Lmb!#REF!</definedName>
    <definedName name="__123Graph_B" localSheetId="13" hidden="1">[1]DExp.Lmb!#REF!</definedName>
    <definedName name="__123Graph_B" localSheetId="25" hidden="1">[1]DExp.Lmb!#REF!</definedName>
    <definedName name="__123Graph_B" localSheetId="1" hidden="1">[1]DExp.Lmb!#REF!</definedName>
    <definedName name="__123Graph_B" localSheetId="38" hidden="1">[1]DExp.Lmb!#REF!</definedName>
    <definedName name="__123Graph_B" localSheetId="9" hidden="1">[1]DExp.Lmb!#REF!</definedName>
    <definedName name="__123Graph_B" localSheetId="21" hidden="1">[1]DExp.Lmb!#REF!</definedName>
    <definedName name="__123Graph_B" localSheetId="34" hidden="1">[1]DExp.Lmb!#REF!</definedName>
    <definedName name="__123Graph_B" localSheetId="5" hidden="1">[1]DExp.Lmb!#REF!</definedName>
    <definedName name="__123Graph_B" localSheetId="17" hidden="1">[1]DExp.Lmb!#REF!</definedName>
    <definedName name="__123Graph_B" localSheetId="29" hidden="1">[1]DExp.Lmb!#REF!</definedName>
    <definedName name="__123Graph_B" localSheetId="7" hidden="1">[1]DExp.Lmb!#REF!</definedName>
    <definedName name="__123Graph_B" localSheetId="19" hidden="1">[1]DExp.Lmb!#REF!</definedName>
    <definedName name="__123Graph_B" localSheetId="32" hidden="1">[1]DExp.Lmb!#REF!</definedName>
    <definedName name="__123Graph_B" localSheetId="6" hidden="1">[1]DExp.Lmb!#REF!</definedName>
    <definedName name="__123Graph_B" localSheetId="18" hidden="1">[1]DExp.Lmb!#REF!</definedName>
    <definedName name="__123Graph_B" localSheetId="31" hidden="1">[1]DExp.Lmb!#REF!</definedName>
    <definedName name="__123Graph_B" localSheetId="12" hidden="1">[1]DExp.Lmb!#REF!</definedName>
    <definedName name="__123Graph_B" localSheetId="37" hidden="1">[1]DExp.Lmb!#REF!</definedName>
    <definedName name="__123Graph_B" localSheetId="0" hidden="1">[1]DExp.Lmb!#REF!</definedName>
    <definedName name="__123Graph_B" localSheetId="24" hidden="1">[1]DExp.Lmb!#REF!</definedName>
    <definedName name="__123Graph_B" localSheetId="11" hidden="1">[1]DExp.Lmb!#REF!</definedName>
    <definedName name="__123Graph_B" localSheetId="36" hidden="1">[1]DExp.Lmb!#REF!</definedName>
    <definedName name="__123Graph_B" localSheetId="23" hidden="1">[1]DExp.Lmb!#REF!</definedName>
    <definedName name="__123Graph_B" localSheetId="8" hidden="1">[1]DExp.Lmb!#REF!</definedName>
    <definedName name="__123Graph_B" localSheetId="20" hidden="1">[1]DExp.Lmb!#REF!</definedName>
    <definedName name="__123Graph_B" localSheetId="33" hidden="1">[1]DExp.Lmb!#REF!</definedName>
    <definedName name="__123Graph_B" localSheetId="10" hidden="1">[1]DExp.Lmb!#REF!</definedName>
    <definedName name="__123Graph_B" localSheetId="22" hidden="1">[1]DExp.Lmb!#REF!</definedName>
    <definedName name="__123Graph_B" localSheetId="35" hidden="1">[1]DExp.Lmb!#REF!</definedName>
    <definedName name="__123Graph_B" localSheetId="4" hidden="1">[1]DExp.Lmb!#REF!</definedName>
    <definedName name="__123Graph_B" localSheetId="16" hidden="1">[1]DExp.Lmb!#REF!</definedName>
    <definedName name="__123Graph_B" localSheetId="28" hidden="1">[1]DExp.Lmb!#REF!</definedName>
    <definedName name="__123Graph_B" localSheetId="3" hidden="1">[1]DExp.Lmb!#REF!</definedName>
    <definedName name="__123Graph_B" localSheetId="15" hidden="1">[1]DExp.Lmb!#REF!</definedName>
    <definedName name="__123Graph_B" localSheetId="27" hidden="1">[1]DExp.Lmb!#REF!</definedName>
    <definedName name="__123Graph_B" localSheetId="40" hidden="1">[1]DExp.Lmb!#REF!</definedName>
    <definedName name="__123Graph_B" localSheetId="14" hidden="1">[1]DExp.Lmb!#REF!</definedName>
    <definedName name="__123Graph_B" localSheetId="39" hidden="1">[1]DExp.Lmb!#REF!</definedName>
    <definedName name="__123Graph_B" localSheetId="2" hidden="1">[1]DExp.Lmb!#REF!</definedName>
    <definedName name="__123Graph_B" localSheetId="26" hidden="1">[1]DExp.Lmb!#REF!</definedName>
    <definedName name="__123Graph_D" localSheetId="13" hidden="1">[2]PkRp!#REF!</definedName>
    <definedName name="__123Graph_D" localSheetId="25" hidden="1">[2]PkRp!#REF!</definedName>
    <definedName name="__123Graph_D" localSheetId="1" hidden="1">[2]PkRp!#REF!</definedName>
    <definedName name="__123Graph_D" localSheetId="38" hidden="1">[2]PkRp!#REF!</definedName>
    <definedName name="__123Graph_D" localSheetId="9" hidden="1">[2]PkRp!#REF!</definedName>
    <definedName name="__123Graph_D" localSheetId="21" hidden="1">[2]PkRp!#REF!</definedName>
    <definedName name="__123Graph_D" localSheetId="34" hidden="1">[2]PkRp!#REF!</definedName>
    <definedName name="__123Graph_D" localSheetId="5" hidden="1">[2]PkRp!#REF!</definedName>
    <definedName name="__123Graph_D" localSheetId="17" hidden="1">[2]PkRp!#REF!</definedName>
    <definedName name="__123Graph_D" localSheetId="29" hidden="1">[2]PkRp!#REF!</definedName>
    <definedName name="__123Graph_D" localSheetId="7" hidden="1">[2]PkRp!#REF!</definedName>
    <definedName name="__123Graph_D" localSheetId="19" hidden="1">[2]PkRp!#REF!</definedName>
    <definedName name="__123Graph_D" localSheetId="32" hidden="1">[2]PkRp!#REF!</definedName>
    <definedName name="__123Graph_D" localSheetId="6" hidden="1">[2]PkRp!#REF!</definedName>
    <definedName name="__123Graph_D" localSheetId="18" hidden="1">[2]PkRp!#REF!</definedName>
    <definedName name="__123Graph_D" localSheetId="31" hidden="1">[2]PkRp!#REF!</definedName>
    <definedName name="__123Graph_D" localSheetId="12" hidden="1">[2]PkRp!#REF!</definedName>
    <definedName name="__123Graph_D" localSheetId="37" hidden="1">[2]PkRp!#REF!</definedName>
    <definedName name="__123Graph_D" localSheetId="0" hidden="1">[2]PkRp!#REF!</definedName>
    <definedName name="__123Graph_D" localSheetId="24" hidden="1">[2]PkRp!#REF!</definedName>
    <definedName name="__123Graph_D" localSheetId="11" hidden="1">[2]PkRp!#REF!</definedName>
    <definedName name="__123Graph_D" localSheetId="36" hidden="1">[2]PkRp!#REF!</definedName>
    <definedName name="__123Graph_D" localSheetId="23" hidden="1">[2]PkRp!#REF!</definedName>
    <definedName name="__123Graph_D" localSheetId="8" hidden="1">[2]PkRp!#REF!</definedName>
    <definedName name="__123Graph_D" localSheetId="20" hidden="1">[2]PkRp!#REF!</definedName>
    <definedName name="__123Graph_D" localSheetId="33" hidden="1">[2]PkRp!#REF!</definedName>
    <definedName name="__123Graph_D" localSheetId="10" hidden="1">[2]PkRp!#REF!</definedName>
    <definedName name="__123Graph_D" localSheetId="22" hidden="1">[2]PkRp!#REF!</definedName>
    <definedName name="__123Graph_D" localSheetId="35" hidden="1">[2]PkRp!#REF!</definedName>
    <definedName name="__123Graph_D" localSheetId="4" hidden="1">[2]PkRp!#REF!</definedName>
    <definedName name="__123Graph_D" localSheetId="16" hidden="1">[2]PkRp!#REF!</definedName>
    <definedName name="__123Graph_D" localSheetId="28" hidden="1">[2]PkRp!#REF!</definedName>
    <definedName name="__123Graph_D" localSheetId="3" hidden="1">[2]PkRp!#REF!</definedName>
    <definedName name="__123Graph_D" localSheetId="15" hidden="1">[2]PkRp!#REF!</definedName>
    <definedName name="__123Graph_D" localSheetId="27" hidden="1">[2]PkRp!#REF!</definedName>
    <definedName name="__123Graph_D" localSheetId="40" hidden="1">[2]PkRp!#REF!</definedName>
    <definedName name="__123Graph_D" localSheetId="14" hidden="1">[2]PkRp!#REF!</definedName>
    <definedName name="__123Graph_D" localSheetId="39" hidden="1">[2]PkRp!#REF!</definedName>
    <definedName name="__123Graph_D" localSheetId="2" hidden="1">[2]PkRp!#REF!</definedName>
    <definedName name="__123Graph_D" localSheetId="26" hidden="1">[2]PkRp!#REF!</definedName>
    <definedName name="__123Graph_X" localSheetId="13" hidden="1">[1]DExp.Lmb!#REF!</definedName>
    <definedName name="__123Graph_X" localSheetId="25" hidden="1">[1]DExp.Lmb!#REF!</definedName>
    <definedName name="__123Graph_X" localSheetId="1" hidden="1">[1]DExp.Lmb!#REF!</definedName>
    <definedName name="__123Graph_X" localSheetId="38" hidden="1">[1]DExp.Lmb!#REF!</definedName>
    <definedName name="__123Graph_X" localSheetId="9" hidden="1">[1]DExp.Lmb!#REF!</definedName>
    <definedName name="__123Graph_X" localSheetId="21" hidden="1">[1]DExp.Lmb!#REF!</definedName>
    <definedName name="__123Graph_X" localSheetId="34" hidden="1">[1]DExp.Lmb!#REF!</definedName>
    <definedName name="__123Graph_X" localSheetId="5" hidden="1">[1]DExp.Lmb!#REF!</definedName>
    <definedName name="__123Graph_X" localSheetId="17" hidden="1">[1]DExp.Lmb!#REF!</definedName>
    <definedName name="__123Graph_X" localSheetId="29" hidden="1">[1]DExp.Lmb!#REF!</definedName>
    <definedName name="__123Graph_X" localSheetId="7" hidden="1">[1]DExp.Lmb!#REF!</definedName>
    <definedName name="__123Graph_X" localSheetId="19" hidden="1">[1]DExp.Lmb!#REF!</definedName>
    <definedName name="__123Graph_X" localSheetId="32" hidden="1">[1]DExp.Lmb!#REF!</definedName>
    <definedName name="__123Graph_X" localSheetId="6" hidden="1">[1]DExp.Lmb!#REF!</definedName>
    <definedName name="__123Graph_X" localSheetId="18" hidden="1">[1]DExp.Lmb!#REF!</definedName>
    <definedName name="__123Graph_X" localSheetId="31" hidden="1">[1]DExp.Lmb!#REF!</definedName>
    <definedName name="__123Graph_X" localSheetId="12" hidden="1">[1]DExp.Lmb!#REF!</definedName>
    <definedName name="__123Graph_X" localSheetId="37" hidden="1">[1]DExp.Lmb!#REF!</definedName>
    <definedName name="__123Graph_X" localSheetId="0" hidden="1">[1]DExp.Lmb!#REF!</definedName>
    <definedName name="__123Graph_X" localSheetId="24" hidden="1">[1]DExp.Lmb!#REF!</definedName>
    <definedName name="__123Graph_X" localSheetId="11" hidden="1">[1]DExp.Lmb!#REF!</definedName>
    <definedName name="__123Graph_X" localSheetId="36" hidden="1">[1]DExp.Lmb!#REF!</definedName>
    <definedName name="__123Graph_X" localSheetId="23" hidden="1">[1]DExp.Lmb!#REF!</definedName>
    <definedName name="__123Graph_X" localSheetId="8" hidden="1">[1]DExp.Lmb!#REF!</definedName>
    <definedName name="__123Graph_X" localSheetId="20" hidden="1">[1]DExp.Lmb!#REF!</definedName>
    <definedName name="__123Graph_X" localSheetId="33" hidden="1">[1]DExp.Lmb!#REF!</definedName>
    <definedName name="__123Graph_X" localSheetId="10" hidden="1">[1]DExp.Lmb!#REF!</definedName>
    <definedName name="__123Graph_X" localSheetId="22" hidden="1">[1]DExp.Lmb!#REF!</definedName>
    <definedName name="__123Graph_X" localSheetId="35" hidden="1">[1]DExp.Lmb!#REF!</definedName>
    <definedName name="__123Graph_X" localSheetId="4" hidden="1">[1]DExp.Lmb!#REF!</definedName>
    <definedName name="__123Graph_X" localSheetId="16" hidden="1">[1]DExp.Lmb!#REF!</definedName>
    <definedName name="__123Graph_X" localSheetId="28" hidden="1">[1]DExp.Lmb!#REF!</definedName>
    <definedName name="__123Graph_X" localSheetId="3" hidden="1">[1]DExp.Lmb!#REF!</definedName>
    <definedName name="__123Graph_X" localSheetId="15" hidden="1">[1]DExp.Lmb!#REF!</definedName>
    <definedName name="__123Graph_X" localSheetId="27" hidden="1">[1]DExp.Lmb!#REF!</definedName>
    <definedName name="__123Graph_X" localSheetId="40" hidden="1">[1]DExp.Lmb!#REF!</definedName>
    <definedName name="__123Graph_X" localSheetId="14" hidden="1">[1]DExp.Lmb!#REF!</definedName>
    <definedName name="__123Graph_X" localSheetId="39" hidden="1">[1]DExp.Lmb!#REF!</definedName>
    <definedName name="__123Graph_X" localSheetId="2" hidden="1">[1]DExp.Lmb!#REF!</definedName>
    <definedName name="__123Graph_X" localSheetId="26" hidden="1">[1]DExp.Lmb!#REF!</definedName>
    <definedName name="_1__123Graph_ACHART_2" hidden="1">[3]graf2!$D$10:$L$10</definedName>
    <definedName name="_1__123Graph_BCHART_1" hidden="1">'[4]PUNCAK-89'!$AB$1:$AB$7</definedName>
    <definedName name="_15___123Graph_ACHART_2" hidden="1">[3]graf2!$D$10:$L$10</definedName>
    <definedName name="_16___123Graph_BCHART_2" hidden="1">[3]graf2!$D$12:$L$12</definedName>
    <definedName name="_17___123Graph_CCHART_2" hidden="1">[3]graf2!$D$14:$L$14</definedName>
    <definedName name="_18___123Graph_LBL_ACHART_2" hidden="1">[3]graf2!$D$10:$L$10</definedName>
    <definedName name="_19___123Graph_LBL_BCHART_2" hidden="1">[3]graf2!$D$12:$L$12</definedName>
    <definedName name="_2__123Graph_BCHART_2" hidden="1">[3]graf2!$D$12:$L$12</definedName>
    <definedName name="_20___123Graph_LBL_CCHART_2" hidden="1">[3]graf2!$D$14:$L$14</definedName>
    <definedName name="_21___123Graph_XCHART_2" hidden="1">[3]graf2!$D$8:$L$8</definedName>
    <definedName name="_22__123Graph_ACHART_2" hidden="1">[3]graf2!$D$10:$L$10</definedName>
    <definedName name="_23__123Graph_BCHART_2" hidden="1">[3]graf2!$D$12:$L$12</definedName>
    <definedName name="_24__123Graph_CCHART_2" hidden="1">[3]graf2!$D$14:$L$14</definedName>
    <definedName name="_25__123Graph_LBL_ACHART_2" hidden="1">[3]graf2!$D$10:$L$10</definedName>
    <definedName name="_26__123Graph_LBL_BCHART_2" hidden="1">[3]graf2!$D$12:$L$12</definedName>
    <definedName name="_27__123Graph_LBL_CCHART_2" hidden="1">[3]graf2!$D$14:$L$14</definedName>
    <definedName name="_28__123Graph_XCHART_2" hidden="1">[3]graf2!$D$8:$L$8</definedName>
    <definedName name="_3__123Graph_CCHART_2" hidden="1">[3]graf2!$D$14:$L$14</definedName>
    <definedName name="_4__123Graph_LBL_ACHART_2" hidden="1">[3]graf2!$D$10:$L$10</definedName>
    <definedName name="_5__123Graph_LBL_BCHART_2" hidden="1">[3]graf2!$D$12:$L$12</definedName>
    <definedName name="_6__123Graph_LBL_CCHART_2" hidden="1">[3]graf2!$D$14:$L$14</definedName>
    <definedName name="_7__123Graph_XCHART_2" hidden="1">[3]graf2!$D$8:$L$8</definedName>
    <definedName name="_Fill" localSheetId="13" hidden="1">#REF!</definedName>
    <definedName name="_Fill" localSheetId="25" hidden="1">#REF!</definedName>
    <definedName name="_Fill" localSheetId="1" hidden="1">#REF!</definedName>
    <definedName name="_Fill" localSheetId="38" hidden="1">#REF!</definedName>
    <definedName name="_Fill" localSheetId="9" hidden="1">#REF!</definedName>
    <definedName name="_Fill" localSheetId="21" hidden="1">#REF!</definedName>
    <definedName name="_Fill" localSheetId="34" hidden="1">#REF!</definedName>
    <definedName name="_Fill" localSheetId="5" hidden="1">#REF!</definedName>
    <definedName name="_Fill" localSheetId="17" hidden="1">#REF!</definedName>
    <definedName name="_Fill" localSheetId="29" hidden="1">#REF!</definedName>
    <definedName name="_Fill" localSheetId="7" hidden="1">#REF!</definedName>
    <definedName name="_Fill" localSheetId="19" hidden="1">#REF!</definedName>
    <definedName name="_Fill" localSheetId="32" hidden="1">#REF!</definedName>
    <definedName name="_Fill" localSheetId="6" hidden="1">#REF!</definedName>
    <definedName name="_Fill" localSheetId="18" hidden="1">#REF!</definedName>
    <definedName name="_Fill" localSheetId="31" hidden="1">#REF!</definedName>
    <definedName name="_Fill" localSheetId="12" hidden="1">#REF!</definedName>
    <definedName name="_Fill" localSheetId="37" hidden="1">#REF!</definedName>
    <definedName name="_Fill" localSheetId="0" hidden="1">#REF!</definedName>
    <definedName name="_Fill" localSheetId="24" hidden="1">#REF!</definedName>
    <definedName name="_Fill" localSheetId="11" hidden="1">#REF!</definedName>
    <definedName name="_Fill" localSheetId="36" hidden="1">#REF!</definedName>
    <definedName name="_Fill" localSheetId="23" hidden="1">#REF!</definedName>
    <definedName name="_Fill" localSheetId="8" hidden="1">#REF!</definedName>
    <definedName name="_Fill" localSheetId="20" hidden="1">#REF!</definedName>
    <definedName name="_Fill" localSheetId="33" hidden="1">#REF!</definedName>
    <definedName name="_Fill" localSheetId="10" hidden="1">#REF!</definedName>
    <definedName name="_Fill" localSheetId="22" hidden="1">#REF!</definedName>
    <definedName name="_Fill" localSheetId="35" hidden="1">#REF!</definedName>
    <definedName name="_Fill" localSheetId="4" hidden="1">#REF!</definedName>
    <definedName name="_Fill" localSheetId="16" hidden="1">#REF!</definedName>
    <definedName name="_Fill" localSheetId="28" hidden="1">#REF!</definedName>
    <definedName name="_Fill" localSheetId="3" hidden="1">#REF!</definedName>
    <definedName name="_Fill" localSheetId="15" hidden="1">#REF!</definedName>
    <definedName name="_Fill" localSheetId="27" hidden="1">#REF!</definedName>
    <definedName name="_Fill" localSheetId="40" hidden="1">#REF!</definedName>
    <definedName name="_Fill" localSheetId="14" hidden="1">#REF!</definedName>
    <definedName name="_Fill" localSheetId="39" hidden="1">#REF!</definedName>
    <definedName name="_Fill" localSheetId="2" hidden="1">#REF!</definedName>
    <definedName name="_Fill" localSheetId="26" hidden="1">#REF!</definedName>
    <definedName name="_Fill" hidden="1">#REF!</definedName>
    <definedName name="_isi" localSheetId="13" hidden="1">#REF!</definedName>
    <definedName name="_isi" localSheetId="25" hidden="1">#REF!</definedName>
    <definedName name="_isi" localSheetId="1" hidden="1">#REF!</definedName>
    <definedName name="_isi" localSheetId="38" hidden="1">#REF!</definedName>
    <definedName name="_isi" localSheetId="9" hidden="1">#REF!</definedName>
    <definedName name="_isi" localSheetId="21" hidden="1">#REF!</definedName>
    <definedName name="_isi" localSheetId="34" hidden="1">#REF!</definedName>
    <definedName name="_isi" localSheetId="5" hidden="1">#REF!</definedName>
    <definedName name="_isi" localSheetId="17" hidden="1">#REF!</definedName>
    <definedName name="_isi" localSheetId="29" hidden="1">#REF!</definedName>
    <definedName name="_isi" localSheetId="7" hidden="1">#REF!</definedName>
    <definedName name="_isi" localSheetId="19" hidden="1">#REF!</definedName>
    <definedName name="_isi" localSheetId="32" hidden="1">#REF!</definedName>
    <definedName name="_isi" localSheetId="6" hidden="1">#REF!</definedName>
    <definedName name="_isi" localSheetId="18" hidden="1">#REF!</definedName>
    <definedName name="_isi" localSheetId="31" hidden="1">#REF!</definedName>
    <definedName name="_isi" localSheetId="12" hidden="1">#REF!</definedName>
    <definedName name="_isi" localSheetId="37" hidden="1">#REF!</definedName>
    <definedName name="_isi" localSheetId="0" hidden="1">#REF!</definedName>
    <definedName name="_isi" localSheetId="24" hidden="1">#REF!</definedName>
    <definedName name="_isi" localSheetId="11" hidden="1">#REF!</definedName>
    <definedName name="_isi" localSheetId="36" hidden="1">#REF!</definedName>
    <definedName name="_isi" localSheetId="23" hidden="1">#REF!</definedName>
    <definedName name="_isi" localSheetId="8" hidden="1">#REF!</definedName>
    <definedName name="_isi" localSheetId="20" hidden="1">#REF!</definedName>
    <definedName name="_isi" localSheetId="33" hidden="1">#REF!</definedName>
    <definedName name="_isi" localSheetId="10" hidden="1">#REF!</definedName>
    <definedName name="_isi" localSheetId="22" hidden="1">#REF!</definedName>
    <definedName name="_isi" localSheetId="35" hidden="1">#REF!</definedName>
    <definedName name="_isi" localSheetId="4" hidden="1">#REF!</definedName>
    <definedName name="_isi" localSheetId="16" hidden="1">#REF!</definedName>
    <definedName name="_isi" localSheetId="28" hidden="1">#REF!</definedName>
    <definedName name="_isi" localSheetId="3" hidden="1">#REF!</definedName>
    <definedName name="_isi" localSheetId="15" hidden="1">#REF!</definedName>
    <definedName name="_isi" localSheetId="27" hidden="1">#REF!</definedName>
    <definedName name="_isi" localSheetId="40" hidden="1">#REF!</definedName>
    <definedName name="_isi" localSheetId="14" hidden="1">#REF!</definedName>
    <definedName name="_isi" localSheetId="39" hidden="1">#REF!</definedName>
    <definedName name="_isi" localSheetId="2" hidden="1">#REF!</definedName>
    <definedName name="_isi" localSheetId="26" hidden="1">#REF!</definedName>
    <definedName name="_ke2" localSheetId="13" hidden="1">#REF!</definedName>
    <definedName name="_ke2" localSheetId="25" hidden="1">#REF!</definedName>
    <definedName name="_ke2" localSheetId="1" hidden="1">#REF!</definedName>
    <definedName name="_ke2" localSheetId="38" hidden="1">#REF!</definedName>
    <definedName name="_ke2" localSheetId="9" hidden="1">#REF!</definedName>
    <definedName name="_ke2" localSheetId="21" hidden="1">#REF!</definedName>
    <definedName name="_ke2" localSheetId="34" hidden="1">#REF!</definedName>
    <definedName name="_ke2" localSheetId="5" hidden="1">#REF!</definedName>
    <definedName name="_ke2" localSheetId="17" hidden="1">#REF!</definedName>
    <definedName name="_ke2" localSheetId="29" hidden="1">#REF!</definedName>
    <definedName name="_ke2" localSheetId="7" hidden="1">#REF!</definedName>
    <definedName name="_ke2" localSheetId="19" hidden="1">#REF!</definedName>
    <definedName name="_ke2" localSheetId="32" hidden="1">#REF!</definedName>
    <definedName name="_ke2" localSheetId="6" hidden="1">#REF!</definedName>
    <definedName name="_ke2" localSheetId="18" hidden="1">#REF!</definedName>
    <definedName name="_ke2" localSheetId="31" hidden="1">#REF!</definedName>
    <definedName name="_ke2" localSheetId="12" hidden="1">#REF!</definedName>
    <definedName name="_ke2" localSheetId="37" hidden="1">#REF!</definedName>
    <definedName name="_ke2" localSheetId="0" hidden="1">#REF!</definedName>
    <definedName name="_ke2" localSheetId="24" hidden="1">#REF!</definedName>
    <definedName name="_ke2" localSheetId="11" hidden="1">#REF!</definedName>
    <definedName name="_ke2" localSheetId="36" hidden="1">#REF!</definedName>
    <definedName name="_ke2" localSheetId="23" hidden="1">#REF!</definedName>
    <definedName name="_ke2" localSheetId="8" hidden="1">#REF!</definedName>
    <definedName name="_ke2" localSheetId="20" hidden="1">#REF!</definedName>
    <definedName name="_ke2" localSheetId="33" hidden="1">#REF!</definedName>
    <definedName name="_ke2" localSheetId="10" hidden="1">#REF!</definedName>
    <definedName name="_ke2" localSheetId="22" hidden="1">#REF!</definedName>
    <definedName name="_ke2" localSheetId="35" hidden="1">#REF!</definedName>
    <definedName name="_ke2" localSheetId="4" hidden="1">#REF!</definedName>
    <definedName name="_ke2" localSheetId="16" hidden="1">#REF!</definedName>
    <definedName name="_ke2" localSheetId="28" hidden="1">#REF!</definedName>
    <definedName name="_ke2" localSheetId="3" hidden="1">#REF!</definedName>
    <definedName name="_ke2" localSheetId="15" hidden="1">#REF!</definedName>
    <definedName name="_ke2" localSheetId="27" hidden="1">#REF!</definedName>
    <definedName name="_ke2" localSheetId="40" hidden="1">#REF!</definedName>
    <definedName name="_ke2" localSheetId="14" hidden="1">#REF!</definedName>
    <definedName name="_ke2" localSheetId="39" hidden="1">#REF!</definedName>
    <definedName name="_ke2" localSheetId="2" hidden="1">#REF!</definedName>
    <definedName name="_ke2" localSheetId="26" hidden="1">#REF!</definedName>
    <definedName name="_Key1" localSheetId="13" hidden="1">#REF!</definedName>
    <definedName name="_Key1" localSheetId="25" hidden="1">#REF!</definedName>
    <definedName name="_Key1" localSheetId="1" hidden="1">#REF!</definedName>
    <definedName name="_Key1" localSheetId="38" hidden="1">#REF!</definedName>
    <definedName name="_Key1" localSheetId="9" hidden="1">#REF!</definedName>
    <definedName name="_Key1" localSheetId="21" hidden="1">#REF!</definedName>
    <definedName name="_Key1" localSheetId="34" hidden="1">#REF!</definedName>
    <definedName name="_Key1" localSheetId="5" hidden="1">#REF!</definedName>
    <definedName name="_Key1" localSheetId="17" hidden="1">#REF!</definedName>
    <definedName name="_Key1" localSheetId="29" hidden="1">#REF!</definedName>
    <definedName name="_Key1" localSheetId="7" hidden="1">#REF!</definedName>
    <definedName name="_Key1" localSheetId="19" hidden="1">#REF!</definedName>
    <definedName name="_Key1" localSheetId="32" hidden="1">#REF!</definedName>
    <definedName name="_Key1" localSheetId="6" hidden="1">#REF!</definedName>
    <definedName name="_Key1" localSheetId="18" hidden="1">#REF!</definedName>
    <definedName name="_Key1" localSheetId="31" hidden="1">#REF!</definedName>
    <definedName name="_Key1" localSheetId="12" hidden="1">#REF!</definedName>
    <definedName name="_Key1" localSheetId="37" hidden="1">#REF!</definedName>
    <definedName name="_Key1" localSheetId="0" hidden="1">#REF!</definedName>
    <definedName name="_Key1" localSheetId="24" hidden="1">#REF!</definedName>
    <definedName name="_Key1" localSheetId="11" hidden="1">#REF!</definedName>
    <definedName name="_Key1" localSheetId="36" hidden="1">#REF!</definedName>
    <definedName name="_Key1" localSheetId="23" hidden="1">#REF!</definedName>
    <definedName name="_Key1" localSheetId="8" hidden="1">#REF!</definedName>
    <definedName name="_Key1" localSheetId="20" hidden="1">#REF!</definedName>
    <definedName name="_Key1" localSheetId="33" hidden="1">#REF!</definedName>
    <definedName name="_Key1" localSheetId="10" hidden="1">#REF!</definedName>
    <definedName name="_Key1" localSheetId="22" hidden="1">#REF!</definedName>
    <definedName name="_Key1" localSheetId="35" hidden="1">#REF!</definedName>
    <definedName name="_Key1" localSheetId="4" hidden="1">#REF!</definedName>
    <definedName name="_Key1" localSheetId="16" hidden="1">#REF!</definedName>
    <definedName name="_Key1" localSheetId="28" hidden="1">#REF!</definedName>
    <definedName name="_Key1" localSheetId="3" hidden="1">#REF!</definedName>
    <definedName name="_Key1" localSheetId="15" hidden="1">#REF!</definedName>
    <definedName name="_Key1" localSheetId="27" hidden="1">#REF!</definedName>
    <definedName name="_Key1" localSheetId="40" hidden="1">#REF!</definedName>
    <definedName name="_Key1" localSheetId="14" hidden="1">#REF!</definedName>
    <definedName name="_Key1" localSheetId="39" hidden="1">#REF!</definedName>
    <definedName name="_Key1" localSheetId="2" hidden="1">#REF!</definedName>
    <definedName name="_Key1" localSheetId="26" hidden="1">#REF!</definedName>
    <definedName name="_Key2" localSheetId="13" hidden="1">#REF!</definedName>
    <definedName name="_Key2" localSheetId="25" hidden="1">#REF!</definedName>
    <definedName name="_Key2" localSheetId="1" hidden="1">#REF!</definedName>
    <definedName name="_Key2" localSheetId="38" hidden="1">#REF!</definedName>
    <definedName name="_Key2" localSheetId="9" hidden="1">#REF!</definedName>
    <definedName name="_Key2" localSheetId="21" hidden="1">#REF!</definedName>
    <definedName name="_Key2" localSheetId="34" hidden="1">#REF!</definedName>
    <definedName name="_Key2" localSheetId="5" hidden="1">#REF!</definedName>
    <definedName name="_Key2" localSheetId="17" hidden="1">#REF!</definedName>
    <definedName name="_Key2" localSheetId="29" hidden="1">#REF!</definedName>
    <definedName name="_Key2" localSheetId="7" hidden="1">#REF!</definedName>
    <definedName name="_Key2" localSheetId="19" hidden="1">#REF!</definedName>
    <definedName name="_Key2" localSheetId="32" hidden="1">#REF!</definedName>
    <definedName name="_Key2" localSheetId="6" hidden="1">#REF!</definedName>
    <definedName name="_Key2" localSheetId="18" hidden="1">#REF!</definedName>
    <definedName name="_Key2" localSheetId="31" hidden="1">#REF!</definedName>
    <definedName name="_Key2" localSheetId="12" hidden="1">#REF!</definedName>
    <definedName name="_Key2" localSheetId="37" hidden="1">#REF!</definedName>
    <definedName name="_Key2" localSheetId="0" hidden="1">#REF!</definedName>
    <definedName name="_Key2" localSheetId="24" hidden="1">#REF!</definedName>
    <definedName name="_Key2" localSheetId="11" hidden="1">#REF!</definedName>
    <definedName name="_Key2" localSheetId="36" hidden="1">#REF!</definedName>
    <definedName name="_Key2" localSheetId="23" hidden="1">#REF!</definedName>
    <definedName name="_Key2" localSheetId="8" hidden="1">#REF!</definedName>
    <definedName name="_Key2" localSheetId="20" hidden="1">#REF!</definedName>
    <definedName name="_Key2" localSheetId="33" hidden="1">#REF!</definedName>
    <definedName name="_Key2" localSheetId="10" hidden="1">#REF!</definedName>
    <definedName name="_Key2" localSheetId="22" hidden="1">#REF!</definedName>
    <definedName name="_Key2" localSheetId="35" hidden="1">#REF!</definedName>
    <definedName name="_Key2" localSheetId="4" hidden="1">#REF!</definedName>
    <definedName name="_Key2" localSheetId="16" hidden="1">#REF!</definedName>
    <definedName name="_Key2" localSheetId="28" hidden="1">#REF!</definedName>
    <definedName name="_Key2" localSheetId="3" hidden="1">#REF!</definedName>
    <definedName name="_Key2" localSheetId="15" hidden="1">#REF!</definedName>
    <definedName name="_Key2" localSheetId="27" hidden="1">#REF!</definedName>
    <definedName name="_Key2" localSheetId="40" hidden="1">#REF!</definedName>
    <definedName name="_Key2" localSheetId="14" hidden="1">#REF!</definedName>
    <definedName name="_Key2" localSheetId="39" hidden="1">#REF!</definedName>
    <definedName name="_Key2" localSheetId="2" hidden="1">#REF!</definedName>
    <definedName name="_Key2" localSheetId="26" hidden="1">#REF!</definedName>
    <definedName name="_Kunci2" localSheetId="13" hidden="1">#REF!</definedName>
    <definedName name="_Kunci2" localSheetId="25" hidden="1">#REF!</definedName>
    <definedName name="_Kunci2" localSheetId="1" hidden="1">#REF!</definedName>
    <definedName name="_Kunci2" localSheetId="38" hidden="1">#REF!</definedName>
    <definedName name="_Kunci2" localSheetId="9" hidden="1">#REF!</definedName>
    <definedName name="_Kunci2" localSheetId="21" hidden="1">#REF!</definedName>
    <definedName name="_Kunci2" localSheetId="34" hidden="1">#REF!</definedName>
    <definedName name="_Kunci2" localSheetId="5" hidden="1">#REF!</definedName>
    <definedName name="_Kunci2" localSheetId="17" hidden="1">#REF!</definedName>
    <definedName name="_Kunci2" localSheetId="29" hidden="1">#REF!</definedName>
    <definedName name="_Kunci2" localSheetId="7" hidden="1">#REF!</definedName>
    <definedName name="_Kunci2" localSheetId="19" hidden="1">#REF!</definedName>
    <definedName name="_Kunci2" localSheetId="32" hidden="1">#REF!</definedName>
    <definedName name="_Kunci2" localSheetId="6" hidden="1">#REF!</definedName>
    <definedName name="_Kunci2" localSheetId="18" hidden="1">#REF!</definedName>
    <definedName name="_Kunci2" localSheetId="31" hidden="1">#REF!</definedName>
    <definedName name="_Kunci2" localSheetId="12" hidden="1">#REF!</definedName>
    <definedName name="_Kunci2" localSheetId="37" hidden="1">#REF!</definedName>
    <definedName name="_Kunci2" localSheetId="0" hidden="1">#REF!</definedName>
    <definedName name="_Kunci2" localSheetId="24" hidden="1">#REF!</definedName>
    <definedName name="_Kunci2" localSheetId="11" hidden="1">#REF!</definedName>
    <definedName name="_Kunci2" localSheetId="36" hidden="1">#REF!</definedName>
    <definedName name="_Kunci2" localSheetId="23" hidden="1">#REF!</definedName>
    <definedName name="_Kunci2" localSheetId="8" hidden="1">#REF!</definedName>
    <definedName name="_Kunci2" localSheetId="20" hidden="1">#REF!</definedName>
    <definedName name="_Kunci2" localSheetId="33" hidden="1">#REF!</definedName>
    <definedName name="_Kunci2" localSheetId="10" hidden="1">#REF!</definedName>
    <definedName name="_Kunci2" localSheetId="22" hidden="1">#REF!</definedName>
    <definedName name="_Kunci2" localSheetId="35" hidden="1">#REF!</definedName>
    <definedName name="_Kunci2" localSheetId="4" hidden="1">#REF!</definedName>
    <definedName name="_Kunci2" localSheetId="16" hidden="1">#REF!</definedName>
    <definedName name="_Kunci2" localSheetId="28" hidden="1">#REF!</definedName>
    <definedName name="_Kunci2" localSheetId="3" hidden="1">#REF!</definedName>
    <definedName name="_Kunci2" localSheetId="15" hidden="1">#REF!</definedName>
    <definedName name="_Kunci2" localSheetId="27" hidden="1">#REF!</definedName>
    <definedName name="_Kunci2" localSheetId="40" hidden="1">#REF!</definedName>
    <definedName name="_Kunci2" localSheetId="14" hidden="1">#REF!</definedName>
    <definedName name="_Kunci2" localSheetId="39" hidden="1">#REF!</definedName>
    <definedName name="_Kunci2" localSheetId="2" hidden="1">#REF!</definedName>
    <definedName name="_Kunci2" localSheetId="26" hidden="1">#REF!</definedName>
    <definedName name="_Order1" hidden="1">255</definedName>
    <definedName name="_Order2" hidden="1">255</definedName>
    <definedName name="_Sort" localSheetId="13" hidden="1">#REF!</definedName>
    <definedName name="_Sort" localSheetId="25" hidden="1">#REF!</definedName>
    <definedName name="_Sort" localSheetId="1" hidden="1">#REF!</definedName>
    <definedName name="_Sort" localSheetId="38" hidden="1">#REF!</definedName>
    <definedName name="_Sort" localSheetId="9" hidden="1">#REF!</definedName>
    <definedName name="_Sort" localSheetId="21" hidden="1">#REF!</definedName>
    <definedName name="_Sort" localSheetId="34" hidden="1">#REF!</definedName>
    <definedName name="_Sort" localSheetId="5" hidden="1">#REF!</definedName>
    <definedName name="_Sort" localSheetId="17" hidden="1">#REF!</definedName>
    <definedName name="_Sort" localSheetId="29" hidden="1">#REF!</definedName>
    <definedName name="_Sort" localSheetId="7" hidden="1">#REF!</definedName>
    <definedName name="_Sort" localSheetId="19" hidden="1">#REF!</definedName>
    <definedName name="_Sort" localSheetId="32" hidden="1">#REF!</definedName>
    <definedName name="_Sort" localSheetId="6" hidden="1">#REF!</definedName>
    <definedName name="_Sort" localSheetId="18" hidden="1">#REF!</definedName>
    <definedName name="_Sort" localSheetId="31" hidden="1">#REF!</definedName>
    <definedName name="_Sort" localSheetId="12" hidden="1">#REF!</definedName>
    <definedName name="_Sort" localSheetId="37" hidden="1">#REF!</definedName>
    <definedName name="_Sort" localSheetId="0" hidden="1">#REF!</definedName>
    <definedName name="_Sort" localSheetId="24" hidden="1">#REF!</definedName>
    <definedName name="_Sort" localSheetId="11" hidden="1">#REF!</definedName>
    <definedName name="_Sort" localSheetId="36" hidden="1">#REF!</definedName>
    <definedName name="_Sort" localSheetId="23" hidden="1">#REF!</definedName>
    <definedName name="_Sort" localSheetId="8" hidden="1">#REF!</definedName>
    <definedName name="_Sort" localSheetId="20" hidden="1">#REF!</definedName>
    <definedName name="_Sort" localSheetId="33" hidden="1">#REF!</definedName>
    <definedName name="_Sort" localSheetId="10" hidden="1">#REF!</definedName>
    <definedName name="_Sort" localSheetId="22" hidden="1">#REF!</definedName>
    <definedName name="_Sort" localSheetId="35" hidden="1">#REF!</definedName>
    <definedName name="_Sort" localSheetId="4" hidden="1">#REF!</definedName>
    <definedName name="_Sort" localSheetId="16" hidden="1">#REF!</definedName>
    <definedName name="_Sort" localSheetId="28" hidden="1">#REF!</definedName>
    <definedName name="_Sort" localSheetId="3" hidden="1">#REF!</definedName>
    <definedName name="_Sort" localSheetId="15" hidden="1">#REF!</definedName>
    <definedName name="_Sort" localSheetId="27" hidden="1">#REF!</definedName>
    <definedName name="_Sort" localSheetId="40" hidden="1">#REF!</definedName>
    <definedName name="_Sort" localSheetId="14" hidden="1">#REF!</definedName>
    <definedName name="_Sort" localSheetId="39" hidden="1">#REF!</definedName>
    <definedName name="_Sort" localSheetId="2" hidden="1">#REF!</definedName>
    <definedName name="_Sort" localSheetId="26" hidden="1">#REF!</definedName>
    <definedName name="_Sortir" localSheetId="13" hidden="1">#REF!</definedName>
    <definedName name="_Sortir" localSheetId="25" hidden="1">#REF!</definedName>
    <definedName name="_Sortir" localSheetId="1" hidden="1">#REF!</definedName>
    <definedName name="_Sortir" localSheetId="38" hidden="1">#REF!</definedName>
    <definedName name="_Sortir" localSheetId="9" hidden="1">#REF!</definedName>
    <definedName name="_Sortir" localSheetId="21" hidden="1">#REF!</definedName>
    <definedName name="_Sortir" localSheetId="34" hidden="1">#REF!</definedName>
    <definedName name="_Sortir" localSheetId="5" hidden="1">#REF!</definedName>
    <definedName name="_Sortir" localSheetId="17" hidden="1">#REF!</definedName>
    <definedName name="_Sortir" localSheetId="29" hidden="1">#REF!</definedName>
    <definedName name="_Sortir" localSheetId="7" hidden="1">#REF!</definedName>
    <definedName name="_Sortir" localSheetId="19" hidden="1">#REF!</definedName>
    <definedName name="_Sortir" localSheetId="32" hidden="1">#REF!</definedName>
    <definedName name="_Sortir" localSheetId="6" hidden="1">#REF!</definedName>
    <definedName name="_Sortir" localSheetId="18" hidden="1">#REF!</definedName>
    <definedName name="_Sortir" localSheetId="31" hidden="1">#REF!</definedName>
    <definedName name="_Sortir" localSheetId="12" hidden="1">#REF!</definedName>
    <definedName name="_Sortir" localSheetId="37" hidden="1">#REF!</definedName>
    <definedName name="_Sortir" localSheetId="0" hidden="1">#REF!</definedName>
    <definedName name="_Sortir" localSheetId="24" hidden="1">#REF!</definedName>
    <definedName name="_Sortir" localSheetId="11" hidden="1">#REF!</definedName>
    <definedName name="_Sortir" localSheetId="36" hidden="1">#REF!</definedName>
    <definedName name="_Sortir" localSheetId="23" hidden="1">#REF!</definedName>
    <definedName name="_Sortir" localSheetId="8" hidden="1">#REF!</definedName>
    <definedName name="_Sortir" localSheetId="20" hidden="1">#REF!</definedName>
    <definedName name="_Sortir" localSheetId="33" hidden="1">#REF!</definedName>
    <definedName name="_Sortir" localSheetId="10" hidden="1">#REF!</definedName>
    <definedName name="_Sortir" localSheetId="22" hidden="1">#REF!</definedName>
    <definedName name="_Sortir" localSheetId="35" hidden="1">#REF!</definedName>
    <definedName name="_Sortir" localSheetId="4" hidden="1">#REF!</definedName>
    <definedName name="_Sortir" localSheetId="16" hidden="1">#REF!</definedName>
    <definedName name="_Sortir" localSheetId="28" hidden="1">#REF!</definedName>
    <definedName name="_Sortir" localSheetId="3" hidden="1">#REF!</definedName>
    <definedName name="_Sortir" localSheetId="15" hidden="1">#REF!</definedName>
    <definedName name="_Sortir" localSheetId="27" hidden="1">#REF!</definedName>
    <definedName name="_Sortir" localSheetId="40" hidden="1">#REF!</definedName>
    <definedName name="_Sortir" localSheetId="14" hidden="1">#REF!</definedName>
    <definedName name="_Sortir" localSheetId="39" hidden="1">#REF!</definedName>
    <definedName name="_Sortir" localSheetId="2" hidden="1">#REF!</definedName>
    <definedName name="_Sortir" localSheetId="26" hidden="1">#REF!</definedName>
    <definedName name="_srot" localSheetId="13" hidden="1">#REF!</definedName>
    <definedName name="_srot" localSheetId="25" hidden="1">#REF!</definedName>
    <definedName name="_srot" localSheetId="1" hidden="1">#REF!</definedName>
    <definedName name="_srot" localSheetId="38" hidden="1">#REF!</definedName>
    <definedName name="_srot" localSheetId="9" hidden="1">#REF!</definedName>
    <definedName name="_srot" localSheetId="21" hidden="1">#REF!</definedName>
    <definedName name="_srot" localSheetId="34" hidden="1">#REF!</definedName>
    <definedName name="_srot" localSheetId="5" hidden="1">#REF!</definedName>
    <definedName name="_srot" localSheetId="17" hidden="1">#REF!</definedName>
    <definedName name="_srot" localSheetId="29" hidden="1">#REF!</definedName>
    <definedName name="_srot" localSheetId="7" hidden="1">#REF!</definedName>
    <definedName name="_srot" localSheetId="19" hidden="1">#REF!</definedName>
    <definedName name="_srot" localSheetId="32" hidden="1">#REF!</definedName>
    <definedName name="_srot" localSheetId="6" hidden="1">#REF!</definedName>
    <definedName name="_srot" localSheetId="18" hidden="1">#REF!</definedName>
    <definedName name="_srot" localSheetId="31" hidden="1">#REF!</definedName>
    <definedName name="_srot" localSheetId="12" hidden="1">#REF!</definedName>
    <definedName name="_srot" localSheetId="37" hidden="1">#REF!</definedName>
    <definedName name="_srot" localSheetId="0" hidden="1">#REF!</definedName>
    <definedName name="_srot" localSheetId="24" hidden="1">#REF!</definedName>
    <definedName name="_srot" localSheetId="11" hidden="1">#REF!</definedName>
    <definedName name="_srot" localSheetId="36" hidden="1">#REF!</definedName>
    <definedName name="_srot" localSheetId="23" hidden="1">#REF!</definedName>
    <definedName name="_srot" localSheetId="8" hidden="1">#REF!</definedName>
    <definedName name="_srot" localSheetId="20" hidden="1">#REF!</definedName>
    <definedName name="_srot" localSheetId="33" hidden="1">#REF!</definedName>
    <definedName name="_srot" localSheetId="10" hidden="1">#REF!</definedName>
    <definedName name="_srot" localSheetId="22" hidden="1">#REF!</definedName>
    <definedName name="_srot" localSheetId="35" hidden="1">#REF!</definedName>
    <definedName name="_srot" localSheetId="4" hidden="1">#REF!</definedName>
    <definedName name="_srot" localSheetId="16" hidden="1">#REF!</definedName>
    <definedName name="_srot" localSheetId="28" hidden="1">#REF!</definedName>
    <definedName name="_srot" localSheetId="3" hidden="1">#REF!</definedName>
    <definedName name="_srot" localSheetId="15" hidden="1">#REF!</definedName>
    <definedName name="_srot" localSheetId="27" hidden="1">#REF!</definedName>
    <definedName name="_srot" localSheetId="40" hidden="1">#REF!</definedName>
    <definedName name="_srot" localSheetId="14" hidden="1">#REF!</definedName>
    <definedName name="_srot" localSheetId="39" hidden="1">#REF!</definedName>
    <definedName name="_srot" localSheetId="2" hidden="1">#REF!</definedName>
    <definedName name="_srot" localSheetId="26" hidden="1">#REF!</definedName>
    <definedName name="a" localSheetId="38">#REF!</definedName>
    <definedName name="a" localSheetId="34">#REF!</definedName>
    <definedName name="a" localSheetId="32">#REF!</definedName>
    <definedName name="a" localSheetId="31">#REF!</definedName>
    <definedName name="a" localSheetId="37">#REF!</definedName>
    <definedName name="a" localSheetId="36">#REF!</definedName>
    <definedName name="a" localSheetId="33">#REF!</definedName>
    <definedName name="a" localSheetId="35">#REF!</definedName>
    <definedName name="a" localSheetId="40">#REF!</definedName>
    <definedName name="a" localSheetId="39">#REF!</definedName>
    <definedName name="a">#REF!</definedName>
    <definedName name="Bangsri" localSheetId="13" hidden="1">#REF!</definedName>
    <definedName name="Bangsri" localSheetId="25" hidden="1">#REF!</definedName>
    <definedName name="Bangsri" localSheetId="1" hidden="1">#REF!</definedName>
    <definedName name="Bangsri" localSheetId="38" hidden="1">#REF!</definedName>
    <definedName name="Bangsri" localSheetId="9" hidden="1">#REF!</definedName>
    <definedName name="Bangsri" localSheetId="21" hidden="1">#REF!</definedName>
    <definedName name="Bangsri" localSheetId="34" hidden="1">#REF!</definedName>
    <definedName name="Bangsri" localSheetId="5" hidden="1">#REF!</definedName>
    <definedName name="Bangsri" localSheetId="17" hidden="1">#REF!</definedName>
    <definedName name="Bangsri" localSheetId="29" hidden="1">#REF!</definedName>
    <definedName name="Bangsri" localSheetId="7" hidden="1">#REF!</definedName>
    <definedName name="Bangsri" localSheetId="19" hidden="1">#REF!</definedName>
    <definedName name="Bangsri" localSheetId="32" hidden="1">#REF!</definedName>
    <definedName name="Bangsri" localSheetId="6" hidden="1">#REF!</definedName>
    <definedName name="Bangsri" localSheetId="18" hidden="1">#REF!</definedName>
    <definedName name="Bangsri" localSheetId="31" hidden="1">#REF!</definedName>
    <definedName name="Bangsri" localSheetId="12" hidden="1">#REF!</definedName>
    <definedName name="Bangsri" localSheetId="37" hidden="1">#REF!</definedName>
    <definedName name="Bangsri" localSheetId="0" hidden="1">#REF!</definedName>
    <definedName name="Bangsri" localSheetId="24" hidden="1">#REF!</definedName>
    <definedName name="Bangsri" localSheetId="11" hidden="1">#REF!</definedName>
    <definedName name="Bangsri" localSheetId="36" hidden="1">#REF!</definedName>
    <definedName name="Bangsri" localSheetId="23" hidden="1">#REF!</definedName>
    <definedName name="Bangsri" localSheetId="8" hidden="1">#REF!</definedName>
    <definedName name="Bangsri" localSheetId="20" hidden="1">#REF!</definedName>
    <definedName name="Bangsri" localSheetId="33" hidden="1">#REF!</definedName>
    <definedName name="Bangsri" localSheetId="10" hidden="1">#REF!</definedName>
    <definedName name="Bangsri" localSheetId="22" hidden="1">#REF!</definedName>
    <definedName name="Bangsri" localSheetId="35" hidden="1">#REF!</definedName>
    <definedName name="Bangsri" localSheetId="4" hidden="1">#REF!</definedName>
    <definedName name="Bangsri" localSheetId="16" hidden="1">#REF!</definedName>
    <definedName name="Bangsri" localSheetId="28" hidden="1">#REF!</definedName>
    <definedName name="Bangsri" localSheetId="3" hidden="1">#REF!</definedName>
    <definedName name="Bangsri" localSheetId="15" hidden="1">#REF!</definedName>
    <definedName name="Bangsri" localSheetId="27" hidden="1">#REF!</definedName>
    <definedName name="Bangsri" localSheetId="40" hidden="1">#REF!</definedName>
    <definedName name="Bangsri" localSheetId="14" hidden="1">#REF!</definedName>
    <definedName name="Bangsri" localSheetId="39" hidden="1">#REF!</definedName>
    <definedName name="Bangsri" localSheetId="2" hidden="1">#REF!</definedName>
    <definedName name="Bangsri" localSheetId="26" hidden="1">#REF!</definedName>
    <definedName name="BEBAN" localSheetId="38">#REF!</definedName>
    <definedName name="BEBAN" localSheetId="34">#REF!</definedName>
    <definedName name="BEBAN" localSheetId="32">#REF!</definedName>
    <definedName name="BEBAN" localSheetId="31">#REF!</definedName>
    <definedName name="BEBAN" localSheetId="37">#REF!</definedName>
    <definedName name="BEBAN" localSheetId="36">#REF!</definedName>
    <definedName name="BEBAN" localSheetId="33">#REF!</definedName>
    <definedName name="BEBAN" localSheetId="35">#REF!</definedName>
    <definedName name="BEBAN" localSheetId="40">#REF!</definedName>
    <definedName name="BEBAN" localSheetId="39">#REF!</definedName>
    <definedName name="BEBAN">#REF!</definedName>
    <definedName name="beban." localSheetId="38">#REF!</definedName>
    <definedName name="beban." localSheetId="34">#REF!</definedName>
    <definedName name="beban." localSheetId="32">#REF!</definedName>
    <definedName name="beban." localSheetId="31">#REF!</definedName>
    <definedName name="beban." localSheetId="37">#REF!</definedName>
    <definedName name="beban." localSheetId="36">#REF!</definedName>
    <definedName name="beban." localSheetId="33">#REF!</definedName>
    <definedName name="beban." localSheetId="35">#REF!</definedName>
    <definedName name="beban." localSheetId="40">#REF!</definedName>
    <definedName name="beban." localSheetId="39">#REF!</definedName>
    <definedName name="beban.">#REF!</definedName>
    <definedName name="cs" localSheetId="38">#REF!</definedName>
    <definedName name="cs" localSheetId="34">#REF!</definedName>
    <definedName name="cs" localSheetId="32">#REF!</definedName>
    <definedName name="cs" localSheetId="31">#REF!</definedName>
    <definedName name="cs" localSheetId="37">#REF!</definedName>
    <definedName name="cs" localSheetId="36">#REF!</definedName>
    <definedName name="cs" localSheetId="33">#REF!</definedName>
    <definedName name="cs" localSheetId="35">#REF!</definedName>
    <definedName name="cs" localSheetId="40">#REF!</definedName>
    <definedName name="cs" localSheetId="39">#REF!</definedName>
    <definedName name="cs">#REF!</definedName>
    <definedName name="daftar">[5]buku!$A$2:$I$13</definedName>
    <definedName name="F950F833" localSheetId="13">#REF!</definedName>
    <definedName name="F950F833" localSheetId="25">#REF!</definedName>
    <definedName name="F950F833" localSheetId="1">#REF!</definedName>
    <definedName name="F950F833" localSheetId="38">#REF!</definedName>
    <definedName name="F950F833" localSheetId="9">#REF!</definedName>
    <definedName name="F950F833" localSheetId="21">#REF!</definedName>
    <definedName name="F950F833" localSheetId="34">#REF!</definedName>
    <definedName name="F950F833" localSheetId="5">#REF!</definedName>
    <definedName name="F950F833" localSheetId="17">#REF!</definedName>
    <definedName name="F950F833" localSheetId="29">#REF!</definedName>
    <definedName name="F950F833" localSheetId="7">#REF!</definedName>
    <definedName name="F950F833" localSheetId="19">#REF!</definedName>
    <definedName name="F950F833" localSheetId="32">#REF!</definedName>
    <definedName name="F950F833" localSheetId="6">#REF!</definedName>
    <definedName name="F950F833" localSheetId="18">#REF!</definedName>
    <definedName name="F950F833" localSheetId="31">#REF!</definedName>
    <definedName name="F950F833" localSheetId="12">#REF!</definedName>
    <definedName name="F950F833" localSheetId="37">#REF!</definedName>
    <definedName name="F950F833" localSheetId="0">#REF!</definedName>
    <definedName name="F950F833" localSheetId="24">#REF!</definedName>
    <definedName name="F950F833" localSheetId="11">#REF!</definedName>
    <definedName name="F950F833" localSheetId="36">#REF!</definedName>
    <definedName name="F950F833" localSheetId="23">#REF!</definedName>
    <definedName name="F950F833" localSheetId="8">#REF!</definedName>
    <definedName name="F950F833" localSheetId="20">#REF!</definedName>
    <definedName name="F950F833" localSheetId="33">#REF!</definedName>
    <definedName name="F950F833" localSheetId="10">#REF!</definedName>
    <definedName name="F950F833" localSheetId="22">#REF!</definedName>
    <definedName name="F950F833" localSheetId="35">#REF!</definedName>
    <definedName name="F950F833" localSheetId="4">#REF!</definedName>
    <definedName name="F950F833" localSheetId="16">#REF!</definedName>
    <definedName name="F950F833" localSheetId="28">#REF!</definedName>
    <definedName name="F950F833" localSheetId="3">#REF!</definedName>
    <definedName name="F950F833" localSheetId="15">#REF!</definedName>
    <definedName name="F950F833" localSheetId="27">#REF!</definedName>
    <definedName name="F950F833" localSheetId="40">#REF!</definedName>
    <definedName name="F950F833" localSheetId="14">#REF!</definedName>
    <definedName name="F950F833" localSheetId="39">#REF!</definedName>
    <definedName name="F950F833" localSheetId="2">#REF!</definedName>
    <definedName name="F950F833" localSheetId="26">#REF!</definedName>
    <definedName name="FXXHBGH" localSheetId="13" hidden="1">#REF!</definedName>
    <definedName name="FXXHBGH" localSheetId="25" hidden="1">#REF!</definedName>
    <definedName name="FXXHBGH" localSheetId="1" hidden="1">#REF!</definedName>
    <definedName name="FXXHBGH" localSheetId="38" hidden="1">#REF!</definedName>
    <definedName name="FXXHBGH" localSheetId="9" hidden="1">#REF!</definedName>
    <definedName name="FXXHBGH" localSheetId="21" hidden="1">#REF!</definedName>
    <definedName name="FXXHBGH" localSheetId="34" hidden="1">#REF!</definedName>
    <definedName name="FXXHBGH" localSheetId="5" hidden="1">#REF!</definedName>
    <definedName name="FXXHBGH" localSheetId="17" hidden="1">#REF!</definedName>
    <definedName name="FXXHBGH" localSheetId="29" hidden="1">#REF!</definedName>
    <definedName name="FXXHBGH" localSheetId="7" hidden="1">#REF!</definedName>
    <definedName name="FXXHBGH" localSheetId="19" hidden="1">#REF!</definedName>
    <definedName name="FXXHBGH" localSheetId="32" hidden="1">#REF!</definedName>
    <definedName name="FXXHBGH" localSheetId="6" hidden="1">#REF!</definedName>
    <definedName name="FXXHBGH" localSheetId="18" hidden="1">#REF!</definedName>
    <definedName name="FXXHBGH" localSheetId="31" hidden="1">#REF!</definedName>
    <definedName name="FXXHBGH" localSheetId="12" hidden="1">#REF!</definedName>
    <definedName name="FXXHBGH" localSheetId="37" hidden="1">#REF!</definedName>
    <definedName name="FXXHBGH" localSheetId="0" hidden="1">#REF!</definedName>
    <definedName name="FXXHBGH" localSheetId="24" hidden="1">#REF!</definedName>
    <definedName name="FXXHBGH" localSheetId="11" hidden="1">#REF!</definedName>
    <definedName name="FXXHBGH" localSheetId="36" hidden="1">#REF!</definedName>
    <definedName name="FXXHBGH" localSheetId="23" hidden="1">#REF!</definedName>
    <definedName name="FXXHBGH" localSheetId="8" hidden="1">#REF!</definedName>
    <definedName name="FXXHBGH" localSheetId="20" hidden="1">#REF!</definedName>
    <definedName name="FXXHBGH" localSheetId="33" hidden="1">#REF!</definedName>
    <definedName name="FXXHBGH" localSheetId="10" hidden="1">#REF!</definedName>
    <definedName name="FXXHBGH" localSheetId="22" hidden="1">#REF!</definedName>
    <definedName name="FXXHBGH" localSheetId="35" hidden="1">#REF!</definedName>
    <definedName name="FXXHBGH" localSheetId="4" hidden="1">#REF!</definedName>
    <definedName name="FXXHBGH" localSheetId="16" hidden="1">#REF!</definedName>
    <definedName name="FXXHBGH" localSheetId="28" hidden="1">#REF!</definedName>
    <definedName name="FXXHBGH" localSheetId="3" hidden="1">#REF!</definedName>
    <definedName name="FXXHBGH" localSheetId="15" hidden="1">#REF!</definedName>
    <definedName name="FXXHBGH" localSheetId="27" hidden="1">#REF!</definedName>
    <definedName name="FXXHBGH" localSheetId="40" hidden="1">#REF!</definedName>
    <definedName name="FXXHBGH" localSheetId="14" hidden="1">#REF!</definedName>
    <definedName name="FXXHBGH" localSheetId="39" hidden="1">#REF!</definedName>
    <definedName name="FXXHBGH" localSheetId="2" hidden="1">#REF!</definedName>
    <definedName name="FXXHBGH" localSheetId="26" hidden="1">#REF!</definedName>
    <definedName name="load" localSheetId="38">#REF!</definedName>
    <definedName name="load" localSheetId="34">#REF!</definedName>
    <definedName name="load" localSheetId="32">#REF!</definedName>
    <definedName name="load" localSheetId="31">#REF!</definedName>
    <definedName name="load" localSheetId="37">#REF!</definedName>
    <definedName name="load" localSheetId="36">#REF!</definedName>
    <definedName name="load" localSheetId="33">#REF!</definedName>
    <definedName name="load" localSheetId="35">#REF!</definedName>
    <definedName name="load" localSheetId="40">#REF!</definedName>
    <definedName name="load" localSheetId="39">#REF!</definedName>
    <definedName name="load">#REF!</definedName>
    <definedName name="lop" localSheetId="38">#REF!</definedName>
    <definedName name="lop" localSheetId="34">#REF!</definedName>
    <definedName name="lop" localSheetId="32">#REF!</definedName>
    <definedName name="lop" localSheetId="31">#REF!</definedName>
    <definedName name="lop" localSheetId="37">#REF!</definedName>
    <definedName name="lop" localSheetId="36">#REF!</definedName>
    <definedName name="lop" localSheetId="33">#REF!</definedName>
    <definedName name="lop" localSheetId="35">#REF!</definedName>
    <definedName name="lop" localSheetId="40">#REF!</definedName>
    <definedName name="lop" localSheetId="39">#REF!</definedName>
    <definedName name="lop">#REF!</definedName>
    <definedName name="MARET" localSheetId="38">#REF!</definedName>
    <definedName name="MARET" localSheetId="34">#REF!</definedName>
    <definedName name="MARET" localSheetId="32">#REF!</definedName>
    <definedName name="MARET" localSheetId="31">#REF!</definedName>
    <definedName name="MARET" localSheetId="37">#REF!</definedName>
    <definedName name="MARET" localSheetId="36">#REF!</definedName>
    <definedName name="MARET" localSheetId="33">#REF!</definedName>
    <definedName name="MARET" localSheetId="35">#REF!</definedName>
    <definedName name="MARET" localSheetId="40">#REF!</definedName>
    <definedName name="MARET" localSheetId="39">#REF!</definedName>
    <definedName name="MARET">#REF!</definedName>
    <definedName name="Mesin" localSheetId="38">#REF!</definedName>
    <definedName name="Mesin" localSheetId="34">#REF!</definedName>
    <definedName name="Mesin" localSheetId="32">#REF!</definedName>
    <definedName name="Mesin" localSheetId="31">#REF!</definedName>
    <definedName name="Mesin" localSheetId="37">#REF!</definedName>
    <definedName name="Mesin" localSheetId="36">#REF!</definedName>
    <definedName name="Mesin" localSheetId="33">#REF!</definedName>
    <definedName name="Mesin" localSheetId="35">#REF!</definedName>
    <definedName name="Mesin" localSheetId="40">#REF!</definedName>
    <definedName name="Mesin" localSheetId="39">#REF!</definedName>
    <definedName name="Mesin">#REF!</definedName>
    <definedName name="PLN">'[6]1'!$A$12:$BR$40</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_xlnm.Print_Area" localSheetId="13">'AGS 21'!$C$1:$K$55</definedName>
    <definedName name="_xlnm.Print_Area" localSheetId="25">'AGS 22'!$B$1:$L$55</definedName>
    <definedName name="_xlnm.Print_Area" localSheetId="1">'AGST 20'!$B$1:$L$57</definedName>
    <definedName name="_xlnm.Print_Area" localSheetId="38">'AGT 24'!$A$1:$K$56</definedName>
    <definedName name="_xlnm.Print_Area" localSheetId="9">'APR 21'!$C$1:$K$55</definedName>
    <definedName name="_xlnm.Print_Area" localSheetId="21">'APR 22'!$C$1:$K$55</definedName>
    <definedName name="_xlnm.Print_Area" localSheetId="34">'APR 24'!$B$1:$L$55</definedName>
    <definedName name="_xlnm.Print_Area" localSheetId="5">'DES 20'!$B$1:$L$57</definedName>
    <definedName name="_xlnm.Print_Area" localSheetId="17">'DES 21'!$C$1:$K$55</definedName>
    <definedName name="_xlnm.Print_Area" localSheetId="29">'DES 22'!$B$1:$L$55</definedName>
    <definedName name="_xlnm.Print_Area" localSheetId="7">'FEB 21'!$C$1:$K$55</definedName>
    <definedName name="_xlnm.Print_Area" localSheetId="19">'FEB 22'!$C$1:$K$55</definedName>
    <definedName name="_xlnm.Print_Area" localSheetId="32">'FEB 24'!$B$1:$L$55</definedName>
    <definedName name="_xlnm.Print_Area" localSheetId="6">'JAN 21'!$B$1:$L$57</definedName>
    <definedName name="_xlnm.Print_Area" localSheetId="18">'JAN 22'!$C$1:$K$55</definedName>
    <definedName name="_xlnm.Print_Area" localSheetId="31">'JAN 24'!$B$1:$L$55</definedName>
    <definedName name="_xlnm.Print_Area" localSheetId="12">'JUL 21'!$C$1:$K$55</definedName>
    <definedName name="_xlnm.Print_Area" localSheetId="37">'JUL 24'!$A$1:$K$56</definedName>
    <definedName name="_xlnm.Print_Area" localSheetId="0">'JULI 20'!$B$1:$L$57</definedName>
    <definedName name="_xlnm.Print_Area" localSheetId="24">'JULI 22'!$B$1:$L$55</definedName>
    <definedName name="_xlnm.Print_Area" localSheetId="11">'JUN 21'!$C$1:$K$55</definedName>
    <definedName name="_xlnm.Print_Area" localSheetId="36">'JUN 24'!$B$1:$L$55</definedName>
    <definedName name="_xlnm.Print_Area" localSheetId="23">'JUNI 22'!$C$1:$K$55</definedName>
    <definedName name="_xlnm.Print_Area" localSheetId="8">'MAR 21'!$C$1:$K$55</definedName>
    <definedName name="_xlnm.Print_Area" localSheetId="20">'MAR 22'!$C$1:$K$55</definedName>
    <definedName name="_xlnm.Print_Area" localSheetId="33">'MAR 24'!$B$1:$L$55</definedName>
    <definedName name="_xlnm.Print_Area" localSheetId="10">'MEI 21'!$C$1:$K$55</definedName>
    <definedName name="_xlnm.Print_Area" localSheetId="22">'MEI 22'!$C$1:$K$55</definedName>
    <definedName name="_xlnm.Print_Area" localSheetId="35">'MEI 24'!$B$1:$L$55</definedName>
    <definedName name="_xlnm.Print_Area" localSheetId="4">'NOV 20'!$B$1:$L$57</definedName>
    <definedName name="_xlnm.Print_Area" localSheetId="16">'NOV 21'!$C$1:$K$55</definedName>
    <definedName name="_xlnm.Print_Area" localSheetId="28">'NOV 22'!$B$1:$L$55</definedName>
    <definedName name="_xlnm.Print_Area" localSheetId="3">'OKT 20'!$B$1:$L$57</definedName>
    <definedName name="_xlnm.Print_Area" localSheetId="15">'OKT 21'!$C$1:$K$55</definedName>
    <definedName name="_xlnm.Print_Area" localSheetId="27">'OKT 22'!$B$1:$L$55</definedName>
    <definedName name="_xlnm.Print_Area" localSheetId="40">'OKT 24'!$A$1:$K$56</definedName>
    <definedName name="_xlnm.Print_Area" localSheetId="14">'SEP 21'!$C$1:$K$55</definedName>
    <definedName name="_xlnm.Print_Area" localSheetId="39">'SEP 24'!$A$1:$K$56</definedName>
    <definedName name="_xlnm.Print_Area" localSheetId="2">'SEPT 20'!$B$1:$L$57</definedName>
    <definedName name="_xlnm.Print_Area" localSheetId="26">'SEPT 22'!$B$1:$L$55</definedName>
    <definedName name="REKAP" localSheetId="38">#REF!</definedName>
    <definedName name="REKAP" localSheetId="34">#REF!</definedName>
    <definedName name="REKAP" localSheetId="29">#REF!</definedName>
    <definedName name="REKAP" localSheetId="32">#REF!</definedName>
    <definedName name="REKAP" localSheetId="31">#REF!</definedName>
    <definedName name="REKAP" localSheetId="37">#REF!</definedName>
    <definedName name="REKAP" localSheetId="36">#REF!</definedName>
    <definedName name="REKAP" localSheetId="33">#REF!</definedName>
    <definedName name="REKAP" localSheetId="35">#REF!</definedName>
    <definedName name="REKAP" localSheetId="28">#REF!</definedName>
    <definedName name="REKAP" localSheetId="27">#REF!</definedName>
    <definedName name="REKAP" localSheetId="40">#REF!</definedName>
    <definedName name="REKAP" localSheetId="39">#REF!</definedName>
    <definedName name="REKAP" localSheetId="26">#REF!</definedName>
    <definedName name="REKAP">#REF!</definedName>
    <definedName name="RENTAL" localSheetId="38">#REF!</definedName>
    <definedName name="RENTAL" localSheetId="34">#REF!</definedName>
    <definedName name="RENTAL" localSheetId="29">#REF!</definedName>
    <definedName name="RENTAL" localSheetId="32">#REF!</definedName>
    <definedName name="RENTAL" localSheetId="31">#REF!</definedName>
    <definedName name="RENTAL" localSheetId="37">#REF!</definedName>
    <definedName name="RENTAL" localSheetId="36">#REF!</definedName>
    <definedName name="RENTAL" localSheetId="33">#REF!</definedName>
    <definedName name="RENTAL" localSheetId="35">#REF!</definedName>
    <definedName name="RENTAL" localSheetId="28">#REF!</definedName>
    <definedName name="RENTAL" localSheetId="27">#REF!</definedName>
    <definedName name="RENTAL" localSheetId="40">#REF!</definedName>
    <definedName name="RENTAL" localSheetId="39">#REF!</definedName>
    <definedName name="RENTAL" localSheetId="26">#REF!</definedName>
    <definedName name="RENTAL">#REF!</definedName>
    <definedName name="rental." localSheetId="38">#REF!</definedName>
    <definedName name="rental." localSheetId="34">#REF!</definedName>
    <definedName name="rental." localSheetId="29">#REF!</definedName>
    <definedName name="rental." localSheetId="32">#REF!</definedName>
    <definedName name="rental." localSheetId="31">#REF!</definedName>
    <definedName name="rental." localSheetId="37">#REF!</definedName>
    <definedName name="rental." localSheetId="36">#REF!</definedName>
    <definedName name="rental." localSheetId="33">#REF!</definedName>
    <definedName name="rental." localSheetId="35">#REF!</definedName>
    <definedName name="rental." localSheetId="28">#REF!</definedName>
    <definedName name="rental." localSheetId="27">#REF!</definedName>
    <definedName name="rental." localSheetId="40">#REF!</definedName>
    <definedName name="rental." localSheetId="39">#REF!</definedName>
    <definedName name="rental." localSheetId="26">#REF!</definedName>
    <definedName name="rental.">#REF!</definedName>
    <definedName name="SERA" localSheetId="38">#REF!</definedName>
    <definedName name="SERA" localSheetId="34">#REF!</definedName>
    <definedName name="SERA" localSheetId="32">#REF!</definedName>
    <definedName name="SERA" localSheetId="31">#REF!</definedName>
    <definedName name="SERA" localSheetId="37">#REF!</definedName>
    <definedName name="SERA" localSheetId="36">#REF!</definedName>
    <definedName name="SERA" localSheetId="33">#REF!</definedName>
    <definedName name="SERA" localSheetId="35">#REF!</definedName>
    <definedName name="SERA" localSheetId="40">#REF!</definedName>
    <definedName name="SERA" localSheetId="39">#REF!</definedName>
    <definedName name="SERA">#REF!</definedName>
    <definedName name="sera." localSheetId="38">#REF!</definedName>
    <definedName name="sera." localSheetId="34">#REF!</definedName>
    <definedName name="sera." localSheetId="32">#REF!</definedName>
    <definedName name="sera." localSheetId="31">#REF!</definedName>
    <definedName name="sera." localSheetId="37">#REF!</definedName>
    <definedName name="sera." localSheetId="36">#REF!</definedName>
    <definedName name="sera." localSheetId="33">#REF!</definedName>
    <definedName name="sera." localSheetId="35">#REF!</definedName>
    <definedName name="sera." localSheetId="40">#REF!</definedName>
    <definedName name="sera." localSheetId="39">#REF!</definedName>
    <definedName name="sera.">#REF!</definedName>
    <definedName name="SIANTAN" localSheetId="38">#REF!</definedName>
    <definedName name="SIANTAN" localSheetId="34">#REF!</definedName>
    <definedName name="SIANTAN" localSheetId="32">#REF!</definedName>
    <definedName name="SIANTAN" localSheetId="31">#REF!</definedName>
    <definedName name="SIANTAN" localSheetId="37">#REF!</definedName>
    <definedName name="SIANTAN" localSheetId="36">#REF!</definedName>
    <definedName name="SIANTAN" localSheetId="33">#REF!</definedName>
    <definedName name="SIANTAN" localSheetId="35">#REF!</definedName>
    <definedName name="SIANTAN" localSheetId="40">#REF!</definedName>
    <definedName name="SIANTAN" localSheetId="39">#REF!</definedName>
    <definedName name="SIANTAN">#REF!</definedName>
    <definedName name="siantan." localSheetId="38">#REF!</definedName>
    <definedName name="siantan." localSheetId="34">#REF!</definedName>
    <definedName name="siantan." localSheetId="32">#REF!</definedName>
    <definedName name="siantan." localSheetId="31">#REF!</definedName>
    <definedName name="siantan." localSheetId="37">#REF!</definedName>
    <definedName name="siantan." localSheetId="36">#REF!</definedName>
    <definedName name="siantan." localSheetId="33">#REF!</definedName>
    <definedName name="siantan." localSheetId="35">#REF!</definedName>
    <definedName name="siantan." localSheetId="40">#REF!</definedName>
    <definedName name="siantan." localSheetId="39">#REF!</definedName>
    <definedName name="siantan.">#REF!</definedName>
    <definedName name="SKA" localSheetId="13" hidden="1">[2]PkRp!#REF!</definedName>
    <definedName name="SKA" localSheetId="25" hidden="1">[2]PkRp!#REF!</definedName>
    <definedName name="SKA" localSheetId="1" hidden="1">[2]PkRp!#REF!</definedName>
    <definedName name="SKA" localSheetId="38" hidden="1">[2]PkRp!#REF!</definedName>
    <definedName name="SKA" localSheetId="9" hidden="1">[2]PkRp!#REF!</definedName>
    <definedName name="SKA" localSheetId="21" hidden="1">[2]PkRp!#REF!</definedName>
    <definedName name="SKA" localSheetId="34" hidden="1">[2]PkRp!#REF!</definedName>
    <definedName name="SKA" localSheetId="5" hidden="1">[2]PkRp!#REF!</definedName>
    <definedName name="SKA" localSheetId="17" hidden="1">[2]PkRp!#REF!</definedName>
    <definedName name="SKA" localSheetId="29" hidden="1">[2]PkRp!#REF!</definedName>
    <definedName name="SKA" localSheetId="7" hidden="1">[2]PkRp!#REF!</definedName>
    <definedName name="SKA" localSheetId="19" hidden="1">[2]PkRp!#REF!</definedName>
    <definedName name="SKA" localSheetId="32" hidden="1">[2]PkRp!#REF!</definedName>
    <definedName name="SKA" localSheetId="6" hidden="1">[2]PkRp!#REF!</definedName>
    <definedName name="SKA" localSheetId="18" hidden="1">[2]PkRp!#REF!</definedName>
    <definedName name="SKA" localSheetId="31" hidden="1">[2]PkRp!#REF!</definedName>
    <definedName name="SKA" localSheetId="12" hidden="1">[2]PkRp!#REF!</definedName>
    <definedName name="SKA" localSheetId="37" hidden="1">[2]PkRp!#REF!</definedName>
    <definedName name="SKA" localSheetId="0" hidden="1">[2]PkRp!#REF!</definedName>
    <definedName name="SKA" localSheetId="24" hidden="1">[2]PkRp!#REF!</definedName>
    <definedName name="SKA" localSheetId="11" hidden="1">[2]PkRp!#REF!</definedName>
    <definedName name="SKA" localSheetId="36" hidden="1">[2]PkRp!#REF!</definedName>
    <definedName name="SKA" localSheetId="23" hidden="1">[2]PkRp!#REF!</definedName>
    <definedName name="SKA" localSheetId="8" hidden="1">[2]PkRp!#REF!</definedName>
    <definedName name="SKA" localSheetId="20" hidden="1">[2]PkRp!#REF!</definedName>
    <definedName name="SKA" localSheetId="33" hidden="1">[2]PkRp!#REF!</definedName>
    <definedName name="SKA" localSheetId="10" hidden="1">[2]PkRp!#REF!</definedName>
    <definedName name="SKA" localSheetId="22" hidden="1">[2]PkRp!#REF!</definedName>
    <definedName name="SKA" localSheetId="35" hidden="1">[2]PkRp!#REF!</definedName>
    <definedName name="SKA" localSheetId="4" hidden="1">[2]PkRp!#REF!</definedName>
    <definedName name="SKA" localSheetId="16" hidden="1">[2]PkRp!#REF!</definedName>
    <definedName name="SKA" localSheetId="28" hidden="1">[2]PkRp!#REF!</definedName>
    <definedName name="SKA" localSheetId="3" hidden="1">[2]PkRp!#REF!</definedName>
    <definedName name="SKA" localSheetId="15" hidden="1">[2]PkRp!#REF!</definedName>
    <definedName name="SKA" localSheetId="27" hidden="1">[2]PkRp!#REF!</definedName>
    <definedName name="SKA" localSheetId="40" hidden="1">[2]PkRp!#REF!</definedName>
    <definedName name="SKA" localSheetId="14" hidden="1">[2]PkRp!#REF!</definedName>
    <definedName name="SKA" localSheetId="39" hidden="1">[2]PkRp!#REF!</definedName>
    <definedName name="SKA" localSheetId="2" hidden="1">[2]PkRp!#REF!</definedName>
    <definedName name="SKA" localSheetId="26" hidden="1">[2]PkRp!#REF!</definedName>
    <definedName name="SR" localSheetId="38">#REF!</definedName>
    <definedName name="SR" localSheetId="34">#REF!</definedName>
    <definedName name="SR" localSheetId="32">#REF!</definedName>
    <definedName name="SR" localSheetId="31">#REF!</definedName>
    <definedName name="SR" localSheetId="37">#REF!</definedName>
    <definedName name="SR" localSheetId="36">#REF!</definedName>
    <definedName name="SR" localSheetId="33">#REF!</definedName>
    <definedName name="SR" localSheetId="35">#REF!</definedName>
    <definedName name="SR" localSheetId="40">#REF!</definedName>
    <definedName name="SR" localSheetId="39">#REF!</definedName>
    <definedName name="SR">#REF!</definedName>
    <definedName name="sr." localSheetId="38">#REF!</definedName>
    <definedName name="sr." localSheetId="34">#REF!</definedName>
    <definedName name="sr." localSheetId="32">#REF!</definedName>
    <definedName name="sr." localSheetId="31">#REF!</definedName>
    <definedName name="sr." localSheetId="37">#REF!</definedName>
    <definedName name="sr." localSheetId="36">#REF!</definedName>
    <definedName name="sr." localSheetId="33">#REF!</definedName>
    <definedName name="sr." localSheetId="35">#REF!</definedName>
    <definedName name="sr." localSheetId="40">#REF!</definedName>
    <definedName name="sr." localSheetId="39">#REF!</definedName>
    <definedName name="sr.">#REF!</definedName>
    <definedName name="STN" localSheetId="38">#REF!</definedName>
    <definedName name="STN" localSheetId="34">#REF!</definedName>
    <definedName name="STN" localSheetId="32">#REF!</definedName>
    <definedName name="STN" localSheetId="31">#REF!</definedName>
    <definedName name="STN" localSheetId="37">#REF!</definedName>
    <definedName name="STN" localSheetId="36">#REF!</definedName>
    <definedName name="STN" localSheetId="33">#REF!</definedName>
    <definedName name="STN" localSheetId="35">#REF!</definedName>
    <definedName name="STN" localSheetId="40">#REF!</definedName>
    <definedName name="STN" localSheetId="39">#REF!</definedName>
    <definedName name="STN">#REF!</definedName>
    <definedName name="stn." localSheetId="38">#REF!</definedName>
    <definedName name="stn." localSheetId="34">#REF!</definedName>
    <definedName name="stn." localSheetId="32">#REF!</definedName>
    <definedName name="stn." localSheetId="31">#REF!</definedName>
    <definedName name="stn." localSheetId="37">#REF!</definedName>
    <definedName name="stn." localSheetId="36">#REF!</definedName>
    <definedName name="stn." localSheetId="33">#REF!</definedName>
    <definedName name="stn." localSheetId="35">#REF!</definedName>
    <definedName name="stn." localSheetId="40">#REF!</definedName>
    <definedName name="stn." localSheetId="39">#REF!</definedName>
    <definedName name="stn.">#REF!</definedName>
    <definedName name="SUMMARY" localSheetId="38">#REF!</definedName>
    <definedName name="SUMMARY" localSheetId="34">#REF!</definedName>
    <definedName name="SUMMARY" localSheetId="32">#REF!</definedName>
    <definedName name="SUMMARY" localSheetId="31">#REF!</definedName>
    <definedName name="SUMMARY" localSheetId="37">#REF!</definedName>
    <definedName name="SUMMARY" localSheetId="36">#REF!</definedName>
    <definedName name="SUMMARY" localSheetId="33">#REF!</definedName>
    <definedName name="SUMMARY" localSheetId="35">#REF!</definedName>
    <definedName name="SUMMARY" localSheetId="40">#REF!</definedName>
    <definedName name="SUMMARY" localSheetId="39">#REF!</definedName>
    <definedName name="SUMMARY">#REF!</definedName>
    <definedName name="Tyfe" localSheetId="38">#REF!</definedName>
    <definedName name="Tyfe" localSheetId="34">#REF!</definedName>
    <definedName name="Tyfe" localSheetId="32">#REF!</definedName>
    <definedName name="Tyfe" localSheetId="31">#REF!</definedName>
    <definedName name="Tyfe" localSheetId="37">#REF!</definedName>
    <definedName name="Tyfe" localSheetId="36">#REF!</definedName>
    <definedName name="Tyfe" localSheetId="33">#REF!</definedName>
    <definedName name="Tyfe" localSheetId="35">#REF!</definedName>
    <definedName name="Tyfe" localSheetId="40">#REF!</definedName>
    <definedName name="Tyfe" localSheetId="39">#REF!</definedName>
    <definedName name="Tyfe">#REF!</definedName>
    <definedName name="WARSONO">'[6]1'!$A$12:$BR$40</definedName>
    <definedName name="weqw" localSheetId="13" hidden="1">#REF!</definedName>
    <definedName name="weqw" localSheetId="25" hidden="1">#REF!</definedName>
    <definedName name="weqw" localSheetId="1" hidden="1">#REF!</definedName>
    <definedName name="weqw" localSheetId="38" hidden="1">#REF!</definedName>
    <definedName name="weqw" localSheetId="9" hidden="1">#REF!</definedName>
    <definedName name="weqw" localSheetId="21" hidden="1">#REF!</definedName>
    <definedName name="weqw" localSheetId="34" hidden="1">#REF!</definedName>
    <definedName name="weqw" localSheetId="5" hidden="1">#REF!</definedName>
    <definedName name="weqw" localSheetId="17" hidden="1">#REF!</definedName>
    <definedName name="weqw" localSheetId="29" hidden="1">#REF!</definedName>
    <definedName name="weqw" localSheetId="7" hidden="1">#REF!</definedName>
    <definedName name="weqw" localSheetId="19" hidden="1">#REF!</definedName>
    <definedName name="weqw" localSheetId="32" hidden="1">#REF!</definedName>
    <definedName name="weqw" localSheetId="6" hidden="1">#REF!</definedName>
    <definedName name="weqw" localSheetId="18" hidden="1">#REF!</definedName>
    <definedName name="weqw" localSheetId="31" hidden="1">#REF!</definedName>
    <definedName name="weqw" localSheetId="12" hidden="1">#REF!</definedName>
    <definedName name="weqw" localSheetId="37" hidden="1">#REF!</definedName>
    <definedName name="weqw" localSheetId="0" hidden="1">#REF!</definedName>
    <definedName name="weqw" localSheetId="24" hidden="1">#REF!</definedName>
    <definedName name="weqw" localSheetId="11" hidden="1">#REF!</definedName>
    <definedName name="weqw" localSheetId="36" hidden="1">#REF!</definedName>
    <definedName name="weqw" localSheetId="23" hidden="1">#REF!</definedName>
    <definedName name="weqw" localSheetId="8" hidden="1">#REF!</definedName>
    <definedName name="weqw" localSheetId="20" hidden="1">#REF!</definedName>
    <definedName name="weqw" localSheetId="33" hidden="1">#REF!</definedName>
    <definedName name="weqw" localSheetId="10" hidden="1">#REF!</definedName>
    <definedName name="weqw" localSheetId="22" hidden="1">#REF!</definedName>
    <definedName name="weqw" localSheetId="35" hidden="1">#REF!</definedName>
    <definedName name="weqw" localSheetId="4" hidden="1">#REF!</definedName>
    <definedName name="weqw" localSheetId="16" hidden="1">#REF!</definedName>
    <definedName name="weqw" localSheetId="28" hidden="1">#REF!</definedName>
    <definedName name="weqw" localSheetId="3" hidden="1">#REF!</definedName>
    <definedName name="weqw" localSheetId="15" hidden="1">#REF!</definedName>
    <definedName name="weqw" localSheetId="27" hidden="1">#REF!</definedName>
    <definedName name="weqw" localSheetId="40" hidden="1">#REF!</definedName>
    <definedName name="weqw" localSheetId="14" hidden="1">#REF!</definedName>
    <definedName name="weqw" localSheetId="39" hidden="1">#REF!</definedName>
    <definedName name="weqw" localSheetId="2" hidden="1">#REF!</definedName>
    <definedName name="weqw" localSheetId="26"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1" i="71" l="1"/>
  <c r="B30" i="71"/>
  <c r="C29" i="71"/>
  <c r="B29" i="71"/>
  <c r="B27" i="71"/>
  <c r="J24" i="71"/>
  <c r="F24" i="71"/>
  <c r="E24" i="71"/>
  <c r="E33" i="71" s="1"/>
  <c r="D24" i="71"/>
  <c r="D33" i="71" s="1"/>
  <c r="J23" i="71"/>
  <c r="J32" i="71" s="1"/>
  <c r="I23" i="71"/>
  <c r="I32" i="71" s="1"/>
  <c r="H23" i="71"/>
  <c r="H32" i="71" s="1"/>
  <c r="G23" i="71"/>
  <c r="G32" i="71" s="1"/>
  <c r="F23" i="71"/>
  <c r="F32" i="71" s="1"/>
  <c r="E23" i="71"/>
  <c r="E32" i="71" s="1"/>
  <c r="D23" i="71"/>
  <c r="D32" i="71" s="1"/>
  <c r="J22" i="71"/>
  <c r="J31" i="71" s="1"/>
  <c r="I22" i="71"/>
  <c r="I31" i="71" s="1"/>
  <c r="H22" i="71"/>
  <c r="H31" i="71" s="1"/>
  <c r="G22" i="71"/>
  <c r="G31" i="71" s="1"/>
  <c r="F22" i="71"/>
  <c r="F31" i="71" s="1"/>
  <c r="E22" i="71"/>
  <c r="E31" i="71" s="1"/>
  <c r="D22" i="71"/>
  <c r="D31" i="71" s="1"/>
  <c r="J21" i="71"/>
  <c r="J30" i="71" s="1"/>
  <c r="I21" i="71"/>
  <c r="I30" i="71" s="1"/>
  <c r="H21" i="71"/>
  <c r="H30" i="71" s="1"/>
  <c r="G21" i="71"/>
  <c r="G30" i="71" s="1"/>
  <c r="F21" i="71"/>
  <c r="F30" i="71" s="1"/>
  <c r="E21" i="71"/>
  <c r="E30" i="71" s="1"/>
  <c r="D21" i="71"/>
  <c r="D30" i="71" s="1"/>
  <c r="J20" i="71"/>
  <c r="J29" i="71" s="1"/>
  <c r="I20" i="71"/>
  <c r="I24" i="71" s="1"/>
  <c r="H20" i="71"/>
  <c r="H24" i="71" s="1"/>
  <c r="G20" i="71"/>
  <c r="G29" i="71" s="1"/>
  <c r="F20" i="71"/>
  <c r="F29" i="71" s="1"/>
  <c r="E20" i="71"/>
  <c r="E29" i="71" s="1"/>
  <c r="D20" i="71"/>
  <c r="D29" i="71" s="1"/>
  <c r="B18" i="71"/>
  <c r="E15" i="71"/>
  <c r="D15" i="71"/>
  <c r="J14" i="71"/>
  <c r="I14" i="71"/>
  <c r="H14" i="71"/>
  <c r="G14" i="71"/>
  <c r="F14" i="71"/>
  <c r="E14" i="71"/>
  <c r="D14" i="71"/>
  <c r="J13" i="71"/>
  <c r="I13" i="71"/>
  <c r="H13" i="71"/>
  <c r="G13" i="71"/>
  <c r="G15" i="71" s="1"/>
  <c r="F13" i="71"/>
  <c r="F15" i="71" s="1"/>
  <c r="E13" i="71"/>
  <c r="D13" i="71"/>
  <c r="J12" i="71"/>
  <c r="I12" i="71"/>
  <c r="H12" i="71"/>
  <c r="G12" i="71"/>
  <c r="F12" i="71"/>
  <c r="E12" i="71"/>
  <c r="D12" i="71"/>
  <c r="J11" i="71"/>
  <c r="J15" i="71" s="1"/>
  <c r="I11" i="71"/>
  <c r="I15" i="71" s="1"/>
  <c r="H11" i="71"/>
  <c r="H15" i="71" s="1"/>
  <c r="G11" i="71"/>
  <c r="F11" i="71"/>
  <c r="E11" i="71"/>
  <c r="D11" i="71"/>
  <c r="B9" i="71"/>
  <c r="B6" i="71"/>
  <c r="B5" i="71"/>
  <c r="J33" i="70"/>
  <c r="I33" i="70"/>
  <c r="H33" i="70"/>
  <c r="G33" i="70"/>
  <c r="F33" i="70"/>
  <c r="E33" i="70"/>
  <c r="D33" i="70"/>
  <c r="J32" i="70"/>
  <c r="I32" i="70"/>
  <c r="H32" i="70"/>
  <c r="G32" i="70"/>
  <c r="F32" i="70"/>
  <c r="E32" i="70"/>
  <c r="D32" i="70"/>
  <c r="J31" i="70"/>
  <c r="I31" i="70"/>
  <c r="H31" i="70"/>
  <c r="G31" i="70"/>
  <c r="F31" i="70"/>
  <c r="E31" i="70"/>
  <c r="D31" i="70"/>
  <c r="B31" i="70"/>
  <c r="J30" i="70"/>
  <c r="I30" i="70"/>
  <c r="H30" i="70"/>
  <c r="G30" i="70"/>
  <c r="F30" i="70"/>
  <c r="E30" i="70"/>
  <c r="D30" i="70"/>
  <c r="B30" i="70"/>
  <c r="J29" i="70"/>
  <c r="I29" i="70"/>
  <c r="H29" i="70"/>
  <c r="G29" i="70"/>
  <c r="F29" i="70"/>
  <c r="E29" i="70"/>
  <c r="D29" i="70"/>
  <c r="C29" i="70"/>
  <c r="B29" i="70"/>
  <c r="B27" i="70"/>
  <c r="J24" i="70"/>
  <c r="I24" i="70"/>
  <c r="H24" i="70"/>
  <c r="G24" i="70"/>
  <c r="F24" i="70"/>
  <c r="E24" i="70"/>
  <c r="D24" i="70"/>
  <c r="J23" i="70"/>
  <c r="I23" i="70"/>
  <c r="H23" i="70"/>
  <c r="G23" i="70"/>
  <c r="F23" i="70"/>
  <c r="E23" i="70"/>
  <c r="D23" i="70"/>
  <c r="J22" i="70"/>
  <c r="I22" i="70"/>
  <c r="H22" i="70"/>
  <c r="G22" i="70"/>
  <c r="F22" i="70"/>
  <c r="E22" i="70"/>
  <c r="D22" i="70"/>
  <c r="J21" i="70"/>
  <c r="I21" i="70"/>
  <c r="H21" i="70"/>
  <c r="G21" i="70"/>
  <c r="F21" i="70"/>
  <c r="E21" i="70"/>
  <c r="D21" i="70"/>
  <c r="J20" i="70"/>
  <c r="I20" i="70"/>
  <c r="H20" i="70"/>
  <c r="G20" i="70"/>
  <c r="F20" i="70"/>
  <c r="E20" i="70"/>
  <c r="D20" i="70"/>
  <c r="B18" i="70"/>
  <c r="J15" i="70"/>
  <c r="I15" i="70"/>
  <c r="H15" i="70"/>
  <c r="G15" i="70"/>
  <c r="F15" i="70"/>
  <c r="E15" i="70"/>
  <c r="D15" i="70"/>
  <c r="J14" i="70"/>
  <c r="I14" i="70"/>
  <c r="H14" i="70"/>
  <c r="G14" i="70"/>
  <c r="F14" i="70"/>
  <c r="E14" i="70"/>
  <c r="D14" i="70"/>
  <c r="J13" i="70"/>
  <c r="I13" i="70"/>
  <c r="H13" i="70"/>
  <c r="G13" i="70"/>
  <c r="F13" i="70"/>
  <c r="E13" i="70"/>
  <c r="D13" i="70"/>
  <c r="J12" i="70"/>
  <c r="I12" i="70"/>
  <c r="H12" i="70"/>
  <c r="G12" i="70"/>
  <c r="F12" i="70"/>
  <c r="E12" i="70"/>
  <c r="D12" i="70"/>
  <c r="J11" i="70"/>
  <c r="I11" i="70"/>
  <c r="H11" i="70"/>
  <c r="G11" i="70"/>
  <c r="F11" i="70"/>
  <c r="E11" i="70"/>
  <c r="D11" i="70"/>
  <c r="B9" i="70"/>
  <c r="B6" i="70"/>
  <c r="B5" i="70"/>
  <c r="J33" i="69"/>
  <c r="I33" i="69"/>
  <c r="H33" i="69"/>
  <c r="G33" i="69"/>
  <c r="F33" i="69"/>
  <c r="E33" i="69"/>
  <c r="D33" i="69"/>
  <c r="J32" i="69"/>
  <c r="I32" i="69"/>
  <c r="H32" i="69"/>
  <c r="G32" i="69"/>
  <c r="F32" i="69"/>
  <c r="E32" i="69"/>
  <c r="D32" i="69"/>
  <c r="J31" i="69"/>
  <c r="I31" i="69"/>
  <c r="H31" i="69"/>
  <c r="G31" i="69"/>
  <c r="F31" i="69"/>
  <c r="E31" i="69"/>
  <c r="D31" i="69"/>
  <c r="B31" i="69"/>
  <c r="J30" i="69"/>
  <c r="I30" i="69"/>
  <c r="H30" i="69"/>
  <c r="G30" i="69"/>
  <c r="F30" i="69"/>
  <c r="E30" i="69"/>
  <c r="D30" i="69"/>
  <c r="B30" i="69"/>
  <c r="J29" i="69"/>
  <c r="I29" i="69"/>
  <c r="H29" i="69"/>
  <c r="G29" i="69"/>
  <c r="F29" i="69"/>
  <c r="E29" i="69"/>
  <c r="D29" i="69"/>
  <c r="C29" i="69"/>
  <c r="B29" i="69"/>
  <c r="B27" i="69"/>
  <c r="J24" i="69"/>
  <c r="I24" i="69"/>
  <c r="H24" i="69"/>
  <c r="G24" i="69"/>
  <c r="F24" i="69"/>
  <c r="E24" i="69"/>
  <c r="D24" i="69"/>
  <c r="J23" i="69"/>
  <c r="I23" i="69"/>
  <c r="H23" i="69"/>
  <c r="G23" i="69"/>
  <c r="F23" i="69"/>
  <c r="E23" i="69"/>
  <c r="D23" i="69"/>
  <c r="J22" i="69"/>
  <c r="I22" i="69"/>
  <c r="H22" i="69"/>
  <c r="G22" i="69"/>
  <c r="F22" i="69"/>
  <c r="E22" i="69"/>
  <c r="D22" i="69"/>
  <c r="J21" i="69"/>
  <c r="I21" i="69"/>
  <c r="H21" i="69"/>
  <c r="G21" i="69"/>
  <c r="F21" i="69"/>
  <c r="E21" i="69"/>
  <c r="D21" i="69"/>
  <c r="J20" i="69"/>
  <c r="I20" i="69"/>
  <c r="H20" i="69"/>
  <c r="G20" i="69"/>
  <c r="F20" i="69"/>
  <c r="E20" i="69"/>
  <c r="D20" i="69"/>
  <c r="B18" i="69"/>
  <c r="J15" i="69"/>
  <c r="I15" i="69"/>
  <c r="H15" i="69"/>
  <c r="G15" i="69"/>
  <c r="F15" i="69"/>
  <c r="E15" i="69"/>
  <c r="D15" i="69"/>
  <c r="B9" i="69"/>
  <c r="B6" i="69"/>
  <c r="B5" i="69"/>
  <c r="J33" i="68"/>
  <c r="I33" i="68"/>
  <c r="H33" i="68"/>
  <c r="G33" i="68"/>
  <c r="F33" i="68"/>
  <c r="E33" i="68"/>
  <c r="D33" i="68"/>
  <c r="J32" i="68"/>
  <c r="I32" i="68"/>
  <c r="H32" i="68"/>
  <c r="G32" i="68"/>
  <c r="F32" i="68"/>
  <c r="E32" i="68"/>
  <c r="D32" i="68"/>
  <c r="J31" i="68"/>
  <c r="I31" i="68"/>
  <c r="H31" i="68"/>
  <c r="G31" i="68"/>
  <c r="F31" i="68"/>
  <c r="E31" i="68"/>
  <c r="D31" i="68"/>
  <c r="B31" i="68"/>
  <c r="J30" i="68"/>
  <c r="I30" i="68"/>
  <c r="H30" i="68"/>
  <c r="G30" i="68"/>
  <c r="F30" i="68"/>
  <c r="E30" i="68"/>
  <c r="D30" i="68"/>
  <c r="B30" i="68"/>
  <c r="J29" i="68"/>
  <c r="I29" i="68"/>
  <c r="H29" i="68"/>
  <c r="G29" i="68"/>
  <c r="F29" i="68"/>
  <c r="E29" i="68"/>
  <c r="D29" i="68"/>
  <c r="C29" i="68"/>
  <c r="B29" i="68"/>
  <c r="B27" i="68"/>
  <c r="J24" i="68"/>
  <c r="I24" i="68"/>
  <c r="H24" i="68"/>
  <c r="G24" i="68"/>
  <c r="F24" i="68"/>
  <c r="E24" i="68"/>
  <c r="D24" i="68"/>
  <c r="J23" i="68"/>
  <c r="I23" i="68"/>
  <c r="H23" i="68"/>
  <c r="G23" i="68"/>
  <c r="F23" i="68"/>
  <c r="E23" i="68"/>
  <c r="D23" i="68"/>
  <c r="J22" i="68"/>
  <c r="I22" i="68"/>
  <c r="H22" i="68"/>
  <c r="G22" i="68"/>
  <c r="F22" i="68"/>
  <c r="E22" i="68"/>
  <c r="D22" i="68"/>
  <c r="J21" i="68"/>
  <c r="I21" i="68"/>
  <c r="H21" i="68"/>
  <c r="G21" i="68"/>
  <c r="F21" i="68"/>
  <c r="E21" i="68"/>
  <c r="D21" i="68"/>
  <c r="J20" i="68"/>
  <c r="I20" i="68"/>
  <c r="H20" i="68"/>
  <c r="G20" i="68"/>
  <c r="F20" i="68"/>
  <c r="E20" i="68"/>
  <c r="D20" i="68"/>
  <c r="B18" i="68"/>
  <c r="J15" i="68"/>
  <c r="I15" i="68"/>
  <c r="H15" i="68"/>
  <c r="G15" i="68"/>
  <c r="F15" i="68"/>
  <c r="E15" i="68"/>
  <c r="D15" i="68"/>
  <c r="B9" i="68"/>
  <c r="B6" i="68"/>
  <c r="B5" i="68"/>
  <c r="J33" i="67"/>
  <c r="I33" i="67"/>
  <c r="H33" i="67"/>
  <c r="G33" i="67"/>
  <c r="F33" i="67"/>
  <c r="E33" i="67"/>
  <c r="D33" i="67"/>
  <c r="J32" i="67"/>
  <c r="I32" i="67"/>
  <c r="H32" i="67"/>
  <c r="G32" i="67"/>
  <c r="F32" i="67"/>
  <c r="E32" i="67"/>
  <c r="D32" i="67"/>
  <c r="J31" i="67"/>
  <c r="I31" i="67"/>
  <c r="H31" i="67"/>
  <c r="G31" i="67"/>
  <c r="F31" i="67"/>
  <c r="E31" i="67"/>
  <c r="D31" i="67"/>
  <c r="B31" i="67"/>
  <c r="J30" i="67"/>
  <c r="I30" i="67"/>
  <c r="H30" i="67"/>
  <c r="G30" i="67"/>
  <c r="F30" i="67"/>
  <c r="E30" i="67"/>
  <c r="D30" i="67"/>
  <c r="B30" i="67"/>
  <c r="J29" i="67"/>
  <c r="I29" i="67"/>
  <c r="H29" i="67"/>
  <c r="G29" i="67"/>
  <c r="F29" i="67"/>
  <c r="E29" i="67"/>
  <c r="D29" i="67"/>
  <c r="C29" i="67"/>
  <c r="B29" i="67"/>
  <c r="B27" i="67"/>
  <c r="J24" i="67"/>
  <c r="I24" i="67"/>
  <c r="H24" i="67"/>
  <c r="G24" i="67"/>
  <c r="F24" i="67"/>
  <c r="E24" i="67"/>
  <c r="D24" i="67"/>
  <c r="J23" i="67"/>
  <c r="I23" i="67"/>
  <c r="H23" i="67"/>
  <c r="G23" i="67"/>
  <c r="F23" i="67"/>
  <c r="E23" i="67"/>
  <c r="D23" i="67"/>
  <c r="J22" i="67"/>
  <c r="I22" i="67"/>
  <c r="H22" i="67"/>
  <c r="G22" i="67"/>
  <c r="F22" i="67"/>
  <c r="E22" i="67"/>
  <c r="D22" i="67"/>
  <c r="J21" i="67"/>
  <c r="I21" i="67"/>
  <c r="H21" i="67"/>
  <c r="G21" i="67"/>
  <c r="F21" i="67"/>
  <c r="E21" i="67"/>
  <c r="D21" i="67"/>
  <c r="J20" i="67"/>
  <c r="I20" i="67"/>
  <c r="H20" i="67"/>
  <c r="G20" i="67"/>
  <c r="F20" i="67"/>
  <c r="E20" i="67"/>
  <c r="D20" i="67"/>
  <c r="B18" i="67"/>
  <c r="J15" i="67"/>
  <c r="I15" i="67"/>
  <c r="H15" i="67"/>
  <c r="G15" i="67"/>
  <c r="F15" i="67"/>
  <c r="E15" i="67"/>
  <c r="D15" i="67"/>
  <c r="B9" i="67"/>
  <c r="B6" i="67"/>
  <c r="B5" i="67"/>
  <c r="K33" i="65"/>
  <c r="J33" i="65"/>
  <c r="I33" i="65"/>
  <c r="H33" i="65"/>
  <c r="G33" i="65"/>
  <c r="F33" i="65"/>
  <c r="E33" i="65"/>
  <c r="K32" i="65"/>
  <c r="J32" i="65"/>
  <c r="I32" i="65"/>
  <c r="H32" i="65"/>
  <c r="G32" i="65"/>
  <c r="F32" i="65"/>
  <c r="E32" i="65"/>
  <c r="K31" i="65"/>
  <c r="J31" i="65"/>
  <c r="I31" i="65"/>
  <c r="H31" i="65"/>
  <c r="G31" i="65"/>
  <c r="F31" i="65"/>
  <c r="E31" i="65"/>
  <c r="C31" i="65"/>
  <c r="K30" i="65"/>
  <c r="J30" i="65"/>
  <c r="I30" i="65"/>
  <c r="H30" i="65"/>
  <c r="G30" i="65"/>
  <c r="F30" i="65"/>
  <c r="E30" i="65"/>
  <c r="C30" i="65"/>
  <c r="K29" i="65"/>
  <c r="J29" i="65"/>
  <c r="I29" i="65"/>
  <c r="H29" i="65"/>
  <c r="G29" i="65"/>
  <c r="F29" i="65"/>
  <c r="E29" i="65"/>
  <c r="D29" i="65"/>
  <c r="C29" i="65"/>
  <c r="C27" i="65"/>
  <c r="K24" i="65"/>
  <c r="J24" i="65"/>
  <c r="I24" i="65"/>
  <c r="H24" i="65"/>
  <c r="G24" i="65"/>
  <c r="F24" i="65"/>
  <c r="E24" i="65"/>
  <c r="C18" i="65"/>
  <c r="K15" i="65"/>
  <c r="J15" i="65"/>
  <c r="I15" i="65"/>
  <c r="H15" i="65"/>
  <c r="G15" i="65"/>
  <c r="F15" i="65"/>
  <c r="E15" i="65"/>
  <c r="C9" i="65"/>
  <c r="C6" i="65"/>
  <c r="C5" i="65"/>
  <c r="K33" i="64"/>
  <c r="J33" i="64"/>
  <c r="I33" i="64"/>
  <c r="H33" i="64"/>
  <c r="G33" i="64"/>
  <c r="F33" i="64"/>
  <c r="E33" i="64"/>
  <c r="K32" i="64"/>
  <c r="J32" i="64"/>
  <c r="I32" i="64"/>
  <c r="H32" i="64"/>
  <c r="G32" i="64"/>
  <c r="F32" i="64"/>
  <c r="E32" i="64"/>
  <c r="K31" i="64"/>
  <c r="J31" i="64"/>
  <c r="I31" i="64"/>
  <c r="H31" i="64"/>
  <c r="G31" i="64"/>
  <c r="F31" i="64"/>
  <c r="E31" i="64"/>
  <c r="C31" i="64"/>
  <c r="K30" i="64"/>
  <c r="J30" i="64"/>
  <c r="I30" i="64"/>
  <c r="H30" i="64"/>
  <c r="G30" i="64"/>
  <c r="F30" i="64"/>
  <c r="E30" i="64"/>
  <c r="C30" i="64"/>
  <c r="K29" i="64"/>
  <c r="J29" i="64"/>
  <c r="I29" i="64"/>
  <c r="H29" i="64"/>
  <c r="G29" i="64"/>
  <c r="F29" i="64"/>
  <c r="E29" i="64"/>
  <c r="D29" i="64"/>
  <c r="C29" i="64"/>
  <c r="C27" i="64"/>
  <c r="K24" i="64"/>
  <c r="J24" i="64"/>
  <c r="I24" i="64"/>
  <c r="H24" i="64"/>
  <c r="G24" i="64"/>
  <c r="F24" i="64"/>
  <c r="E24" i="64"/>
  <c r="C18" i="64"/>
  <c r="K15" i="64"/>
  <c r="J15" i="64"/>
  <c r="I15" i="64"/>
  <c r="H15" i="64"/>
  <c r="G15" i="64"/>
  <c r="F15" i="64"/>
  <c r="E15" i="64"/>
  <c r="C9" i="64"/>
  <c r="C6" i="64"/>
  <c r="C5" i="64"/>
  <c r="K33" i="63"/>
  <c r="J33" i="63"/>
  <c r="I33" i="63"/>
  <c r="H33" i="63"/>
  <c r="G33" i="63"/>
  <c r="F33" i="63"/>
  <c r="E33" i="63"/>
  <c r="K32" i="63"/>
  <c r="J32" i="63"/>
  <c r="I32" i="63"/>
  <c r="H32" i="63"/>
  <c r="G32" i="63"/>
  <c r="F32" i="63"/>
  <c r="E32" i="63"/>
  <c r="K31" i="63"/>
  <c r="J31" i="63"/>
  <c r="I31" i="63"/>
  <c r="H31" i="63"/>
  <c r="G31" i="63"/>
  <c r="F31" i="63"/>
  <c r="E31" i="63"/>
  <c r="C31" i="63"/>
  <c r="K30" i="63"/>
  <c r="J30" i="63"/>
  <c r="I30" i="63"/>
  <c r="H30" i="63"/>
  <c r="G30" i="63"/>
  <c r="F30" i="63"/>
  <c r="E30" i="63"/>
  <c r="C30" i="63"/>
  <c r="K29" i="63"/>
  <c r="J29" i="63"/>
  <c r="I29" i="63"/>
  <c r="H29" i="63"/>
  <c r="G29" i="63"/>
  <c r="F29" i="63"/>
  <c r="E29" i="63"/>
  <c r="D29" i="63"/>
  <c r="C29" i="63"/>
  <c r="C27" i="63"/>
  <c r="K24" i="63"/>
  <c r="J24" i="63"/>
  <c r="I24" i="63"/>
  <c r="H24" i="63"/>
  <c r="G24" i="63"/>
  <c r="F24" i="63"/>
  <c r="E24" i="63"/>
  <c r="C18" i="63"/>
  <c r="K15" i="63"/>
  <c r="J15" i="63"/>
  <c r="I15" i="63"/>
  <c r="H15" i="63"/>
  <c r="G15" i="63"/>
  <c r="F15" i="63"/>
  <c r="E15" i="63"/>
  <c r="K14" i="63"/>
  <c r="J14" i="63"/>
  <c r="I14" i="63"/>
  <c r="H14" i="63"/>
  <c r="G14" i="63"/>
  <c r="F14" i="63"/>
  <c r="E14" i="63"/>
  <c r="K13" i="63"/>
  <c r="J13" i="63"/>
  <c r="I13" i="63"/>
  <c r="H13" i="63"/>
  <c r="G13" i="63"/>
  <c r="F13" i="63"/>
  <c r="E13" i="63"/>
  <c r="K12" i="63"/>
  <c r="J12" i="63"/>
  <c r="I12" i="63"/>
  <c r="H12" i="63"/>
  <c r="G12" i="63"/>
  <c r="F12" i="63"/>
  <c r="E12" i="63"/>
  <c r="K11" i="63"/>
  <c r="J11" i="63"/>
  <c r="I11" i="63"/>
  <c r="H11" i="63"/>
  <c r="G11" i="63"/>
  <c r="F11" i="63"/>
  <c r="E11" i="63"/>
  <c r="C9" i="63"/>
  <c r="C6" i="63"/>
  <c r="C5" i="63"/>
  <c r="K33" i="62"/>
  <c r="J33" i="62"/>
  <c r="I33" i="62"/>
  <c r="H33" i="62"/>
  <c r="G33" i="62"/>
  <c r="F33" i="62"/>
  <c r="E33" i="62"/>
  <c r="K32" i="62"/>
  <c r="J32" i="62"/>
  <c r="I32" i="62"/>
  <c r="H32" i="62"/>
  <c r="G32" i="62"/>
  <c r="F32" i="62"/>
  <c r="E32" i="62"/>
  <c r="K31" i="62"/>
  <c r="J31" i="62"/>
  <c r="I31" i="62"/>
  <c r="H31" i="62"/>
  <c r="G31" i="62"/>
  <c r="F31" i="62"/>
  <c r="E31" i="62"/>
  <c r="C31" i="62"/>
  <c r="K30" i="62"/>
  <c r="J30" i="62"/>
  <c r="I30" i="62"/>
  <c r="H30" i="62"/>
  <c r="G30" i="62"/>
  <c r="F30" i="62"/>
  <c r="E30" i="62"/>
  <c r="C30" i="62"/>
  <c r="K29" i="62"/>
  <c r="J29" i="62"/>
  <c r="I29" i="62"/>
  <c r="H29" i="62"/>
  <c r="G29" i="62"/>
  <c r="F29" i="62"/>
  <c r="E29" i="62"/>
  <c r="D29" i="62"/>
  <c r="C29" i="62"/>
  <c r="C27" i="62"/>
  <c r="K24" i="62"/>
  <c r="J24" i="62"/>
  <c r="I24" i="62"/>
  <c r="H24" i="62"/>
  <c r="G24" i="62"/>
  <c r="F24" i="62"/>
  <c r="E24" i="62"/>
  <c r="C18" i="62"/>
  <c r="K15" i="62"/>
  <c r="J15" i="62"/>
  <c r="I15" i="62"/>
  <c r="H15" i="62"/>
  <c r="G15" i="62"/>
  <c r="F15" i="62"/>
  <c r="E15" i="62"/>
  <c r="K14" i="62"/>
  <c r="J14" i="62"/>
  <c r="I14" i="62"/>
  <c r="H14" i="62"/>
  <c r="G14" i="62"/>
  <c r="F14" i="62"/>
  <c r="E14" i="62"/>
  <c r="K13" i="62"/>
  <c r="J13" i="62"/>
  <c r="I13" i="62"/>
  <c r="H13" i="62"/>
  <c r="G13" i="62"/>
  <c r="F13" i="62"/>
  <c r="E13" i="62"/>
  <c r="K12" i="62"/>
  <c r="J12" i="62"/>
  <c r="I12" i="62"/>
  <c r="H12" i="62"/>
  <c r="G12" i="62"/>
  <c r="F12" i="62"/>
  <c r="E12" i="62"/>
  <c r="K11" i="62"/>
  <c r="J11" i="62"/>
  <c r="I11" i="62"/>
  <c r="H11" i="62"/>
  <c r="G11" i="62"/>
  <c r="F11" i="62"/>
  <c r="E11" i="62"/>
  <c r="C9" i="62"/>
  <c r="C6" i="62"/>
  <c r="C5" i="62"/>
  <c r="K33" i="61"/>
  <c r="J33" i="61"/>
  <c r="I33" i="61"/>
  <c r="H33" i="61"/>
  <c r="G33" i="61"/>
  <c r="F33" i="61"/>
  <c r="E33" i="61"/>
  <c r="K32" i="61"/>
  <c r="J32" i="61"/>
  <c r="I32" i="61"/>
  <c r="H32" i="61"/>
  <c r="G32" i="61"/>
  <c r="F32" i="61"/>
  <c r="E32" i="61"/>
  <c r="K31" i="61"/>
  <c r="J31" i="61"/>
  <c r="I31" i="61"/>
  <c r="H31" i="61"/>
  <c r="G31" i="61"/>
  <c r="F31" i="61"/>
  <c r="E31" i="61"/>
  <c r="C31" i="61"/>
  <c r="K30" i="61"/>
  <c r="J30" i="61"/>
  <c r="I30" i="61"/>
  <c r="H30" i="61"/>
  <c r="G30" i="61"/>
  <c r="F30" i="61"/>
  <c r="E30" i="61"/>
  <c r="C30" i="61"/>
  <c r="K29" i="61"/>
  <c r="J29" i="61"/>
  <c r="I29" i="61"/>
  <c r="H29" i="61"/>
  <c r="G29" i="61"/>
  <c r="F29" i="61"/>
  <c r="E29" i="61"/>
  <c r="D29" i="61"/>
  <c r="C29" i="61"/>
  <c r="C27" i="61"/>
  <c r="K24" i="61"/>
  <c r="J24" i="61"/>
  <c r="I24" i="61"/>
  <c r="H24" i="61"/>
  <c r="G24" i="61"/>
  <c r="F24" i="61"/>
  <c r="E24" i="61"/>
  <c r="C18" i="61"/>
  <c r="K15" i="61"/>
  <c r="J15" i="61"/>
  <c r="I15" i="61"/>
  <c r="H15" i="61"/>
  <c r="G15" i="61"/>
  <c r="F15" i="61"/>
  <c r="E15" i="61"/>
  <c r="K14" i="61"/>
  <c r="J14" i="61"/>
  <c r="I14" i="61"/>
  <c r="H14" i="61"/>
  <c r="G14" i="61"/>
  <c r="F14" i="61"/>
  <c r="E14" i="61"/>
  <c r="K13" i="61"/>
  <c r="J13" i="61"/>
  <c r="I13" i="61"/>
  <c r="H13" i="61"/>
  <c r="G13" i="61"/>
  <c r="F13" i="61"/>
  <c r="E13" i="61"/>
  <c r="K12" i="61"/>
  <c r="J12" i="61"/>
  <c r="I12" i="61"/>
  <c r="H12" i="61"/>
  <c r="G12" i="61"/>
  <c r="F12" i="61"/>
  <c r="E12" i="61"/>
  <c r="K11" i="61"/>
  <c r="J11" i="61"/>
  <c r="I11" i="61"/>
  <c r="H11" i="61"/>
  <c r="G11" i="61"/>
  <c r="F11" i="61"/>
  <c r="E11" i="61"/>
  <c r="C9" i="61"/>
  <c r="C6" i="61"/>
  <c r="C5" i="61"/>
  <c r="K33" i="60"/>
  <c r="J33" i="60"/>
  <c r="I33" i="60"/>
  <c r="H33" i="60"/>
  <c r="G33" i="60"/>
  <c r="F33" i="60"/>
  <c r="E33" i="60"/>
  <c r="K32" i="60"/>
  <c r="J32" i="60"/>
  <c r="I32" i="60"/>
  <c r="H32" i="60"/>
  <c r="G32" i="60"/>
  <c r="F32" i="60"/>
  <c r="E32" i="60"/>
  <c r="K31" i="60"/>
  <c r="J31" i="60"/>
  <c r="I31" i="60"/>
  <c r="H31" i="60"/>
  <c r="G31" i="60"/>
  <c r="F31" i="60"/>
  <c r="E31" i="60"/>
  <c r="C31" i="60"/>
  <c r="K30" i="60"/>
  <c r="J30" i="60"/>
  <c r="I30" i="60"/>
  <c r="H30" i="60"/>
  <c r="G30" i="60"/>
  <c r="F30" i="60"/>
  <c r="E30" i="60"/>
  <c r="C30" i="60"/>
  <c r="K29" i="60"/>
  <c r="J29" i="60"/>
  <c r="I29" i="60"/>
  <c r="H29" i="60"/>
  <c r="G29" i="60"/>
  <c r="F29" i="60"/>
  <c r="E29" i="60"/>
  <c r="D29" i="60"/>
  <c r="C29" i="60"/>
  <c r="C27" i="60"/>
  <c r="K24" i="60"/>
  <c r="J24" i="60"/>
  <c r="I24" i="60"/>
  <c r="H24" i="60"/>
  <c r="G24" i="60"/>
  <c r="F24" i="60"/>
  <c r="E24" i="60"/>
  <c r="C18" i="60"/>
  <c r="K15" i="60"/>
  <c r="J15" i="60"/>
  <c r="I15" i="60"/>
  <c r="H15" i="60"/>
  <c r="G15" i="60"/>
  <c r="F15" i="60"/>
  <c r="E15" i="60"/>
  <c r="C9" i="60"/>
  <c r="C6" i="60"/>
  <c r="C5" i="60"/>
  <c r="K33" i="47"/>
  <c r="J33" i="47"/>
  <c r="I33" i="47"/>
  <c r="H33" i="47"/>
  <c r="G33" i="47"/>
  <c r="F33" i="47"/>
  <c r="E33" i="47"/>
  <c r="K32" i="47"/>
  <c r="J32" i="47"/>
  <c r="I32" i="47"/>
  <c r="H32" i="47"/>
  <c r="G32" i="47"/>
  <c r="F32" i="47"/>
  <c r="E32" i="47"/>
  <c r="K31" i="47"/>
  <c r="J31" i="47"/>
  <c r="I31" i="47"/>
  <c r="H31" i="47"/>
  <c r="G31" i="47"/>
  <c r="F31" i="47"/>
  <c r="E31" i="47"/>
  <c r="C31" i="47"/>
  <c r="K30" i="47"/>
  <c r="J30" i="47"/>
  <c r="I30" i="47"/>
  <c r="H30" i="47"/>
  <c r="G30" i="47"/>
  <c r="F30" i="47"/>
  <c r="E30" i="47"/>
  <c r="C30" i="47"/>
  <c r="K29" i="47"/>
  <c r="J29" i="47"/>
  <c r="I29" i="47"/>
  <c r="H29" i="47"/>
  <c r="G29" i="47"/>
  <c r="F29" i="47"/>
  <c r="E29" i="47"/>
  <c r="D29" i="47"/>
  <c r="C29" i="47"/>
  <c r="K24" i="47"/>
  <c r="J24" i="47"/>
  <c r="I24" i="47"/>
  <c r="H24" i="47"/>
  <c r="G24" i="47"/>
  <c r="F24" i="47"/>
  <c r="E24" i="47"/>
  <c r="K15" i="47"/>
  <c r="J15" i="47"/>
  <c r="I15" i="47"/>
  <c r="H15" i="47"/>
  <c r="G15" i="47"/>
  <c r="F15" i="47"/>
  <c r="E15" i="47"/>
  <c r="K33" i="46"/>
  <c r="J33" i="46"/>
  <c r="I33" i="46"/>
  <c r="H33" i="46"/>
  <c r="G33" i="46"/>
  <c r="F33" i="46"/>
  <c r="E33" i="46"/>
  <c r="K32" i="46"/>
  <c r="J32" i="46"/>
  <c r="I32" i="46"/>
  <c r="H32" i="46"/>
  <c r="G32" i="46"/>
  <c r="F32" i="46"/>
  <c r="E32" i="46"/>
  <c r="K31" i="46"/>
  <c r="J31" i="46"/>
  <c r="I31" i="46"/>
  <c r="H31" i="46"/>
  <c r="G31" i="46"/>
  <c r="F31" i="46"/>
  <c r="E31" i="46"/>
  <c r="C31" i="46"/>
  <c r="K30" i="46"/>
  <c r="J30" i="46"/>
  <c r="I30" i="46"/>
  <c r="H30" i="46"/>
  <c r="G30" i="46"/>
  <c r="F30" i="46"/>
  <c r="E30" i="46"/>
  <c r="C30" i="46"/>
  <c r="K29" i="46"/>
  <c r="J29" i="46"/>
  <c r="I29" i="46"/>
  <c r="H29" i="46"/>
  <c r="G29" i="46"/>
  <c r="F29" i="46"/>
  <c r="E29" i="46"/>
  <c r="D29" i="46"/>
  <c r="C29" i="46"/>
  <c r="K24" i="46"/>
  <c r="J24" i="46"/>
  <c r="I24" i="46"/>
  <c r="H24" i="46"/>
  <c r="G24" i="46"/>
  <c r="F24" i="46"/>
  <c r="E24" i="46"/>
  <c r="K15" i="46"/>
  <c r="J15" i="46"/>
  <c r="I15" i="46"/>
  <c r="H15" i="46"/>
  <c r="G15" i="46"/>
  <c r="F15" i="46"/>
  <c r="E15" i="46"/>
  <c r="K33" i="45"/>
  <c r="J33" i="45"/>
  <c r="I33" i="45"/>
  <c r="H33" i="45"/>
  <c r="G33" i="45"/>
  <c r="F33" i="45"/>
  <c r="E33" i="45"/>
  <c r="K32" i="45"/>
  <c r="J32" i="45"/>
  <c r="I32" i="45"/>
  <c r="H32" i="45"/>
  <c r="G32" i="45"/>
  <c r="F32" i="45"/>
  <c r="E32" i="45"/>
  <c r="K31" i="45"/>
  <c r="J31" i="45"/>
  <c r="I31" i="45"/>
  <c r="H31" i="45"/>
  <c r="G31" i="45"/>
  <c r="F31" i="45"/>
  <c r="E31" i="45"/>
  <c r="C31" i="45"/>
  <c r="K30" i="45"/>
  <c r="J30" i="45"/>
  <c r="I30" i="45"/>
  <c r="H30" i="45"/>
  <c r="G30" i="45"/>
  <c r="F30" i="45"/>
  <c r="E30" i="45"/>
  <c r="C30" i="45"/>
  <c r="K29" i="45"/>
  <c r="J29" i="45"/>
  <c r="I29" i="45"/>
  <c r="H29" i="45"/>
  <c r="G29" i="45"/>
  <c r="F29" i="45"/>
  <c r="E29" i="45"/>
  <c r="D29" i="45"/>
  <c r="C29" i="45"/>
  <c r="K24" i="45"/>
  <c r="J24" i="45"/>
  <c r="I24" i="45"/>
  <c r="H24" i="45"/>
  <c r="G24" i="45"/>
  <c r="F24" i="45"/>
  <c r="E24" i="45"/>
  <c r="K15" i="45"/>
  <c r="J15" i="45"/>
  <c r="I15" i="45"/>
  <c r="H15" i="45"/>
  <c r="G15" i="45"/>
  <c r="F15" i="45"/>
  <c r="E15" i="45"/>
  <c r="K33" i="44"/>
  <c r="J33" i="44"/>
  <c r="I33" i="44"/>
  <c r="H33" i="44"/>
  <c r="G33" i="44"/>
  <c r="F33" i="44"/>
  <c r="E33" i="44"/>
  <c r="K32" i="44"/>
  <c r="J32" i="44"/>
  <c r="I32" i="44"/>
  <c r="H32" i="44"/>
  <c r="G32" i="44"/>
  <c r="F32" i="44"/>
  <c r="E32" i="44"/>
  <c r="K31" i="44"/>
  <c r="J31" i="44"/>
  <c r="I31" i="44"/>
  <c r="H31" i="44"/>
  <c r="G31" i="44"/>
  <c r="F31" i="44"/>
  <c r="E31" i="44"/>
  <c r="C31" i="44"/>
  <c r="K30" i="44"/>
  <c r="J30" i="44"/>
  <c r="I30" i="44"/>
  <c r="H30" i="44"/>
  <c r="G30" i="44"/>
  <c r="F30" i="44"/>
  <c r="E30" i="44"/>
  <c r="C30" i="44"/>
  <c r="K29" i="44"/>
  <c r="J29" i="44"/>
  <c r="I29" i="44"/>
  <c r="H29" i="44"/>
  <c r="G29" i="44"/>
  <c r="F29" i="44"/>
  <c r="E29" i="44"/>
  <c r="D29" i="44"/>
  <c r="C29" i="44"/>
  <c r="K24" i="44"/>
  <c r="J24" i="44"/>
  <c r="I24" i="44"/>
  <c r="H24" i="44"/>
  <c r="G24" i="44"/>
  <c r="F24" i="44"/>
  <c r="E24" i="44"/>
  <c r="K15" i="44"/>
  <c r="J15" i="44"/>
  <c r="I15" i="44"/>
  <c r="H15" i="44"/>
  <c r="G15" i="44"/>
  <c r="F15" i="44"/>
  <c r="E15" i="44"/>
  <c r="K33" i="43"/>
  <c r="J33" i="43"/>
  <c r="I33" i="43"/>
  <c r="H33" i="43"/>
  <c r="G33" i="43"/>
  <c r="F33" i="43"/>
  <c r="E33" i="43"/>
  <c r="K32" i="43"/>
  <c r="J32" i="43"/>
  <c r="I32" i="43"/>
  <c r="H32" i="43"/>
  <c r="G32" i="43"/>
  <c r="F32" i="43"/>
  <c r="E32" i="43"/>
  <c r="K31" i="43"/>
  <c r="J31" i="43"/>
  <c r="I31" i="43"/>
  <c r="H31" i="43"/>
  <c r="G31" i="43"/>
  <c r="F31" i="43"/>
  <c r="E31" i="43"/>
  <c r="C31" i="43"/>
  <c r="K30" i="43"/>
  <c r="J30" i="43"/>
  <c r="I30" i="43"/>
  <c r="H30" i="43"/>
  <c r="G30" i="43"/>
  <c r="F30" i="43"/>
  <c r="E30" i="43"/>
  <c r="C30" i="43"/>
  <c r="K29" i="43"/>
  <c r="J29" i="43"/>
  <c r="I29" i="43"/>
  <c r="H29" i="43"/>
  <c r="G29" i="43"/>
  <c r="F29" i="43"/>
  <c r="E29" i="43"/>
  <c r="D29" i="43"/>
  <c r="C29" i="43"/>
  <c r="K24" i="43"/>
  <c r="J24" i="43"/>
  <c r="I24" i="43"/>
  <c r="H24" i="43"/>
  <c r="G24" i="43"/>
  <c r="F24" i="43"/>
  <c r="E24" i="43"/>
  <c r="I15" i="43"/>
  <c r="K33" i="42"/>
  <c r="J33" i="42"/>
  <c r="I33" i="42"/>
  <c r="H33" i="42"/>
  <c r="G33" i="42"/>
  <c r="F33" i="42"/>
  <c r="E33" i="42"/>
  <c r="K32" i="42"/>
  <c r="J32" i="42"/>
  <c r="I32" i="42"/>
  <c r="H32" i="42"/>
  <c r="G32" i="42"/>
  <c r="F32" i="42"/>
  <c r="E32" i="42"/>
  <c r="K31" i="42"/>
  <c r="J31" i="42"/>
  <c r="I31" i="42"/>
  <c r="H31" i="42"/>
  <c r="G31" i="42"/>
  <c r="F31" i="42"/>
  <c r="E31" i="42"/>
  <c r="C31" i="42"/>
  <c r="K30" i="42"/>
  <c r="J30" i="42"/>
  <c r="I30" i="42"/>
  <c r="H30" i="42"/>
  <c r="G30" i="42"/>
  <c r="F30" i="42"/>
  <c r="E30" i="42"/>
  <c r="C30" i="42"/>
  <c r="K29" i="42"/>
  <c r="J29" i="42"/>
  <c r="I29" i="42"/>
  <c r="H29" i="42"/>
  <c r="G29" i="42"/>
  <c r="F29" i="42"/>
  <c r="E29" i="42"/>
  <c r="D29" i="42"/>
  <c r="C29" i="42"/>
  <c r="I24" i="42"/>
  <c r="K15" i="42"/>
  <c r="J15" i="42"/>
  <c r="I15" i="42"/>
  <c r="H15" i="42"/>
  <c r="G15" i="42"/>
  <c r="F15" i="42"/>
  <c r="E15" i="42"/>
  <c r="K33" i="41"/>
  <c r="J33" i="41"/>
  <c r="I33" i="41"/>
  <c r="H33" i="41"/>
  <c r="G33" i="41"/>
  <c r="F33" i="41"/>
  <c r="E33" i="41"/>
  <c r="K32" i="41"/>
  <c r="J32" i="41"/>
  <c r="I32" i="41"/>
  <c r="H32" i="41"/>
  <c r="G32" i="41"/>
  <c r="F32" i="41"/>
  <c r="E32" i="41"/>
  <c r="K31" i="41"/>
  <c r="J31" i="41"/>
  <c r="I31" i="41"/>
  <c r="H31" i="41"/>
  <c r="G31" i="41"/>
  <c r="F31" i="41"/>
  <c r="E31" i="41"/>
  <c r="C31" i="41"/>
  <c r="K30" i="41"/>
  <c r="J30" i="41"/>
  <c r="I30" i="41"/>
  <c r="H30" i="41"/>
  <c r="G30" i="41"/>
  <c r="F30" i="41"/>
  <c r="E30" i="41"/>
  <c r="C30" i="41"/>
  <c r="K29" i="41"/>
  <c r="J29" i="41"/>
  <c r="I29" i="41"/>
  <c r="H29" i="41"/>
  <c r="G29" i="41"/>
  <c r="F29" i="41"/>
  <c r="E29" i="41"/>
  <c r="D29" i="41"/>
  <c r="C29" i="41"/>
  <c r="K24" i="41"/>
  <c r="J24" i="41"/>
  <c r="I24" i="41"/>
  <c r="H24" i="41"/>
  <c r="G24" i="41"/>
  <c r="F24" i="41"/>
  <c r="E24" i="41"/>
  <c r="K15" i="41"/>
  <c r="J15" i="41"/>
  <c r="I15" i="41"/>
  <c r="H15" i="41"/>
  <c r="G15" i="41"/>
  <c r="F15" i="41"/>
  <c r="E15" i="41"/>
  <c r="K33" i="40"/>
  <c r="J33" i="40"/>
  <c r="I33" i="40"/>
  <c r="H33" i="40"/>
  <c r="G33" i="40"/>
  <c r="F33" i="40"/>
  <c r="E33" i="40"/>
  <c r="K32" i="40"/>
  <c r="J32" i="40"/>
  <c r="I32" i="40"/>
  <c r="H32" i="40"/>
  <c r="G32" i="40"/>
  <c r="F32" i="40"/>
  <c r="E32" i="40"/>
  <c r="K31" i="40"/>
  <c r="J31" i="40"/>
  <c r="I31" i="40"/>
  <c r="H31" i="40"/>
  <c r="G31" i="40"/>
  <c r="F31" i="40"/>
  <c r="E31" i="40"/>
  <c r="C31" i="40"/>
  <c r="K30" i="40"/>
  <c r="J30" i="40"/>
  <c r="I30" i="40"/>
  <c r="H30" i="40"/>
  <c r="G30" i="40"/>
  <c r="F30" i="40"/>
  <c r="E30" i="40"/>
  <c r="C30" i="40"/>
  <c r="K29" i="40"/>
  <c r="J29" i="40"/>
  <c r="I29" i="40"/>
  <c r="H29" i="40"/>
  <c r="G29" i="40"/>
  <c r="F29" i="40"/>
  <c r="E29" i="40"/>
  <c r="D29" i="40"/>
  <c r="C29" i="40"/>
  <c r="K24" i="40"/>
  <c r="J24" i="40"/>
  <c r="I24" i="40"/>
  <c r="H24" i="40"/>
  <c r="G24" i="40"/>
  <c r="F24" i="40"/>
  <c r="E24" i="40"/>
  <c r="K15" i="40"/>
  <c r="J15" i="40"/>
  <c r="I15" i="40"/>
  <c r="H15" i="40"/>
  <c r="G15" i="40"/>
  <c r="F15" i="40"/>
  <c r="E15" i="40"/>
  <c r="K33" i="39"/>
  <c r="J33" i="39"/>
  <c r="I33" i="39"/>
  <c r="H33" i="39"/>
  <c r="G33" i="39"/>
  <c r="F33" i="39"/>
  <c r="E33" i="39"/>
  <c r="K32" i="39"/>
  <c r="J32" i="39"/>
  <c r="I32" i="39"/>
  <c r="H32" i="39"/>
  <c r="G32" i="39"/>
  <c r="F32" i="39"/>
  <c r="E32" i="39"/>
  <c r="K31" i="39"/>
  <c r="J31" i="39"/>
  <c r="I31" i="39"/>
  <c r="H31" i="39"/>
  <c r="G31" i="39"/>
  <c r="F31" i="39"/>
  <c r="E31" i="39"/>
  <c r="C31" i="39"/>
  <c r="K30" i="39"/>
  <c r="J30" i="39"/>
  <c r="I30" i="39"/>
  <c r="H30" i="39"/>
  <c r="G30" i="39"/>
  <c r="F30" i="39"/>
  <c r="E30" i="39"/>
  <c r="C30" i="39"/>
  <c r="K29" i="39"/>
  <c r="J29" i="39"/>
  <c r="I29" i="39"/>
  <c r="H29" i="39"/>
  <c r="G29" i="39"/>
  <c r="F29" i="39"/>
  <c r="E29" i="39"/>
  <c r="D29" i="39"/>
  <c r="C29" i="39"/>
  <c r="I24" i="39"/>
  <c r="K15" i="39"/>
  <c r="J15" i="39"/>
  <c r="I15" i="39"/>
  <c r="H15" i="39"/>
  <c r="G15" i="39"/>
  <c r="F15" i="39"/>
  <c r="E15" i="39"/>
  <c r="K33" i="38"/>
  <c r="J33" i="38"/>
  <c r="I33" i="38"/>
  <c r="H33" i="38"/>
  <c r="G33" i="38"/>
  <c r="F33" i="38"/>
  <c r="E33" i="38"/>
  <c r="K32" i="38"/>
  <c r="J32" i="38"/>
  <c r="I32" i="38"/>
  <c r="H32" i="38"/>
  <c r="G32" i="38"/>
  <c r="F32" i="38"/>
  <c r="E32" i="38"/>
  <c r="K31" i="38"/>
  <c r="J31" i="38"/>
  <c r="I31" i="38"/>
  <c r="H31" i="38"/>
  <c r="G31" i="38"/>
  <c r="F31" i="38"/>
  <c r="E31" i="38"/>
  <c r="C31" i="38"/>
  <c r="K30" i="38"/>
  <c r="J30" i="38"/>
  <c r="I30" i="38"/>
  <c r="H30" i="38"/>
  <c r="G30" i="38"/>
  <c r="F30" i="38"/>
  <c r="E30" i="38"/>
  <c r="C30" i="38"/>
  <c r="K29" i="38"/>
  <c r="J29" i="38"/>
  <c r="I29" i="38"/>
  <c r="H29" i="38"/>
  <c r="G29" i="38"/>
  <c r="F29" i="38"/>
  <c r="E29" i="38"/>
  <c r="D29" i="38"/>
  <c r="C29" i="38"/>
  <c r="K24" i="38"/>
  <c r="J24" i="38"/>
  <c r="I24" i="38"/>
  <c r="H24" i="38"/>
  <c r="G24" i="38"/>
  <c r="F24" i="38"/>
  <c r="E24" i="38"/>
  <c r="I15" i="38"/>
  <c r="K33" i="37"/>
  <c r="J33" i="37"/>
  <c r="I33" i="37"/>
  <c r="H33" i="37"/>
  <c r="G33" i="37"/>
  <c r="F33" i="37"/>
  <c r="E33" i="37"/>
  <c r="K32" i="37"/>
  <c r="J32" i="37"/>
  <c r="I32" i="37"/>
  <c r="H32" i="37"/>
  <c r="G32" i="37"/>
  <c r="F32" i="37"/>
  <c r="E32" i="37"/>
  <c r="K31" i="37"/>
  <c r="J31" i="37"/>
  <c r="I31" i="37"/>
  <c r="H31" i="37"/>
  <c r="G31" i="37"/>
  <c r="F31" i="37"/>
  <c r="E31" i="37"/>
  <c r="C31" i="37"/>
  <c r="K30" i="37"/>
  <c r="J30" i="37"/>
  <c r="I30" i="37"/>
  <c r="H30" i="37"/>
  <c r="G30" i="37"/>
  <c r="F30" i="37"/>
  <c r="E30" i="37"/>
  <c r="C30" i="37"/>
  <c r="K29" i="37"/>
  <c r="J29" i="37"/>
  <c r="I29" i="37"/>
  <c r="H29" i="37"/>
  <c r="G29" i="37"/>
  <c r="F29" i="37"/>
  <c r="E29" i="37"/>
  <c r="D29" i="37"/>
  <c r="C29" i="37"/>
  <c r="I24" i="37"/>
  <c r="K15" i="37"/>
  <c r="J15" i="37"/>
  <c r="I15" i="37"/>
  <c r="H15" i="37"/>
  <c r="G15" i="37"/>
  <c r="F15" i="37"/>
  <c r="E15" i="37"/>
  <c r="K33" i="36"/>
  <c r="J33" i="36"/>
  <c r="I33" i="36"/>
  <c r="H33" i="36"/>
  <c r="G33" i="36"/>
  <c r="F33" i="36"/>
  <c r="E33" i="36"/>
  <c r="K32" i="36"/>
  <c r="J32" i="36"/>
  <c r="I32" i="36"/>
  <c r="H32" i="36"/>
  <c r="G32" i="36"/>
  <c r="F32" i="36"/>
  <c r="E32" i="36"/>
  <c r="K31" i="36"/>
  <c r="J31" i="36"/>
  <c r="I31" i="36"/>
  <c r="H31" i="36"/>
  <c r="G31" i="36"/>
  <c r="F31" i="36"/>
  <c r="E31" i="36"/>
  <c r="C31" i="36"/>
  <c r="K30" i="36"/>
  <c r="J30" i="36"/>
  <c r="I30" i="36"/>
  <c r="H30" i="36"/>
  <c r="G30" i="36"/>
  <c r="F30" i="36"/>
  <c r="E30" i="36"/>
  <c r="C30" i="36"/>
  <c r="K29" i="36"/>
  <c r="J29" i="36"/>
  <c r="I29" i="36"/>
  <c r="H29" i="36"/>
  <c r="G29" i="36"/>
  <c r="F29" i="36"/>
  <c r="E29" i="36"/>
  <c r="D29" i="36"/>
  <c r="C29" i="36"/>
  <c r="K24" i="36"/>
  <c r="J24" i="36"/>
  <c r="I24" i="36"/>
  <c r="H24" i="36"/>
  <c r="G24" i="36"/>
  <c r="F24" i="36"/>
  <c r="E24" i="36"/>
  <c r="K33" i="35"/>
  <c r="J33" i="35"/>
  <c r="I33" i="35"/>
  <c r="H33" i="35"/>
  <c r="G33" i="35"/>
  <c r="F33" i="35"/>
  <c r="E33" i="35"/>
  <c r="K32" i="35"/>
  <c r="J32" i="35"/>
  <c r="I32" i="35"/>
  <c r="H32" i="35"/>
  <c r="G32" i="35"/>
  <c r="F32" i="35"/>
  <c r="E32" i="35"/>
  <c r="K31" i="35"/>
  <c r="J31" i="35"/>
  <c r="I31" i="35"/>
  <c r="H31" i="35"/>
  <c r="G31" i="35"/>
  <c r="F31" i="35"/>
  <c r="E31" i="35"/>
  <c r="C31" i="35"/>
  <c r="K30" i="35"/>
  <c r="J30" i="35"/>
  <c r="I30" i="35"/>
  <c r="H30" i="35"/>
  <c r="G30" i="35"/>
  <c r="F30" i="35"/>
  <c r="E30" i="35"/>
  <c r="C30" i="35"/>
  <c r="K29" i="35"/>
  <c r="J29" i="35"/>
  <c r="I29" i="35"/>
  <c r="H29" i="35"/>
  <c r="G29" i="35"/>
  <c r="F29" i="35"/>
  <c r="E29" i="35"/>
  <c r="D29" i="35"/>
  <c r="C29" i="35"/>
  <c r="K24" i="35"/>
  <c r="J24" i="35"/>
  <c r="I24" i="35"/>
  <c r="H24" i="35"/>
  <c r="G24" i="35"/>
  <c r="F24" i="35"/>
  <c r="E24" i="35"/>
  <c r="K15" i="35"/>
  <c r="J15" i="35"/>
  <c r="I15" i="35"/>
  <c r="H15" i="35"/>
  <c r="G15" i="35"/>
  <c r="F15" i="35"/>
  <c r="E15" i="35"/>
  <c r="K33" i="34"/>
  <c r="J33" i="34"/>
  <c r="I33" i="34"/>
  <c r="H33" i="34"/>
  <c r="G33" i="34"/>
  <c r="F33" i="34"/>
  <c r="E33" i="34"/>
  <c r="K32" i="34"/>
  <c r="J32" i="34"/>
  <c r="I32" i="34"/>
  <c r="H32" i="34"/>
  <c r="G32" i="34"/>
  <c r="F32" i="34"/>
  <c r="E32" i="34"/>
  <c r="K31" i="34"/>
  <c r="J31" i="34"/>
  <c r="I31" i="34"/>
  <c r="H31" i="34"/>
  <c r="G31" i="34"/>
  <c r="F31" i="34"/>
  <c r="E31" i="34"/>
  <c r="C31" i="34"/>
  <c r="K30" i="34"/>
  <c r="J30" i="34"/>
  <c r="I30" i="34"/>
  <c r="H30" i="34"/>
  <c r="G30" i="34"/>
  <c r="F30" i="34"/>
  <c r="E30" i="34"/>
  <c r="C30" i="34"/>
  <c r="K29" i="34"/>
  <c r="J29" i="34"/>
  <c r="I29" i="34"/>
  <c r="H29" i="34"/>
  <c r="G29" i="34"/>
  <c r="F29" i="34"/>
  <c r="E29" i="34"/>
  <c r="D29" i="34"/>
  <c r="C29" i="34"/>
  <c r="K24" i="34"/>
  <c r="J24" i="34"/>
  <c r="I24" i="34"/>
  <c r="H24" i="34"/>
  <c r="G24" i="34"/>
  <c r="F24" i="34"/>
  <c r="E24" i="34"/>
  <c r="K15" i="34"/>
  <c r="J15" i="34"/>
  <c r="I15" i="34"/>
  <c r="H15" i="34"/>
  <c r="G15" i="34"/>
  <c r="F15" i="34"/>
  <c r="E15" i="34"/>
  <c r="K33" i="33"/>
  <c r="J33" i="33"/>
  <c r="I33" i="33"/>
  <c r="H33" i="33"/>
  <c r="G33" i="33"/>
  <c r="F33" i="33"/>
  <c r="E33" i="33"/>
  <c r="K32" i="33"/>
  <c r="J32" i="33"/>
  <c r="I32" i="33"/>
  <c r="H32" i="33"/>
  <c r="G32" i="33"/>
  <c r="F32" i="33"/>
  <c r="E32" i="33"/>
  <c r="K31" i="33"/>
  <c r="J31" i="33"/>
  <c r="I31" i="33"/>
  <c r="H31" i="33"/>
  <c r="G31" i="33"/>
  <c r="F31" i="33"/>
  <c r="E31" i="33"/>
  <c r="C31" i="33"/>
  <c r="K30" i="33"/>
  <c r="J30" i="33"/>
  <c r="I30" i="33"/>
  <c r="H30" i="33"/>
  <c r="G30" i="33"/>
  <c r="F30" i="33"/>
  <c r="E30" i="33"/>
  <c r="C30" i="33"/>
  <c r="K29" i="33"/>
  <c r="J29" i="33"/>
  <c r="I29" i="33"/>
  <c r="H29" i="33"/>
  <c r="G29" i="33"/>
  <c r="F29" i="33"/>
  <c r="E29" i="33"/>
  <c r="D29" i="33"/>
  <c r="C29" i="33"/>
  <c r="K24" i="33"/>
  <c r="J24" i="33"/>
  <c r="I24" i="33"/>
  <c r="H24" i="33"/>
  <c r="G24" i="33"/>
  <c r="F24" i="33"/>
  <c r="E24" i="33"/>
  <c r="K15" i="33"/>
  <c r="J15" i="33"/>
  <c r="I15" i="33"/>
  <c r="H15" i="33"/>
  <c r="G15" i="33"/>
  <c r="F15" i="33"/>
  <c r="E15" i="33"/>
  <c r="K33" i="32"/>
  <c r="J33" i="32"/>
  <c r="I33" i="32"/>
  <c r="H33" i="32"/>
  <c r="G33" i="32"/>
  <c r="F33" i="32"/>
  <c r="E33" i="32"/>
  <c r="K32" i="32"/>
  <c r="J32" i="32"/>
  <c r="I32" i="32"/>
  <c r="H32" i="32"/>
  <c r="G32" i="32"/>
  <c r="F32" i="32"/>
  <c r="E32" i="32"/>
  <c r="K31" i="32"/>
  <c r="J31" i="32"/>
  <c r="I31" i="32"/>
  <c r="H31" i="32"/>
  <c r="G31" i="32"/>
  <c r="F31" i="32"/>
  <c r="E31" i="32"/>
  <c r="C31" i="32"/>
  <c r="K30" i="32"/>
  <c r="J30" i="32"/>
  <c r="I30" i="32"/>
  <c r="H30" i="32"/>
  <c r="G30" i="32"/>
  <c r="F30" i="32"/>
  <c r="E30" i="32"/>
  <c r="C30" i="32"/>
  <c r="K29" i="32"/>
  <c r="J29" i="32"/>
  <c r="I29" i="32"/>
  <c r="H29" i="32"/>
  <c r="G29" i="32"/>
  <c r="F29" i="32"/>
  <c r="E29" i="32"/>
  <c r="D29" i="32"/>
  <c r="C29" i="32"/>
  <c r="K24" i="32"/>
  <c r="J24" i="32"/>
  <c r="I24" i="32"/>
  <c r="H24" i="32"/>
  <c r="G24" i="32"/>
  <c r="F24" i="32"/>
  <c r="E24" i="32"/>
  <c r="K15" i="32"/>
  <c r="J15" i="32"/>
  <c r="I15" i="32"/>
  <c r="H15" i="32"/>
  <c r="G15" i="32"/>
  <c r="F15" i="32"/>
  <c r="E15" i="32"/>
  <c r="K33" i="29"/>
  <c r="J33" i="29"/>
  <c r="I33" i="29"/>
  <c r="H33" i="29"/>
  <c r="G33" i="29"/>
  <c r="F33" i="29"/>
  <c r="E33" i="29"/>
  <c r="K32" i="29"/>
  <c r="J32" i="29"/>
  <c r="I32" i="29"/>
  <c r="H32" i="29"/>
  <c r="G32" i="29"/>
  <c r="F32" i="29"/>
  <c r="E32" i="29"/>
  <c r="K31" i="29"/>
  <c r="J31" i="29"/>
  <c r="I31" i="29"/>
  <c r="H31" i="29"/>
  <c r="G31" i="29"/>
  <c r="F31" i="29"/>
  <c r="E31" i="29"/>
  <c r="C31" i="29"/>
  <c r="K30" i="29"/>
  <c r="J30" i="29"/>
  <c r="I30" i="29"/>
  <c r="H30" i="29"/>
  <c r="G30" i="29"/>
  <c r="F30" i="29"/>
  <c r="E30" i="29"/>
  <c r="C30" i="29"/>
  <c r="K29" i="29"/>
  <c r="J29" i="29"/>
  <c r="I29" i="29"/>
  <c r="H29" i="29"/>
  <c r="G29" i="29"/>
  <c r="F29" i="29"/>
  <c r="E29" i="29"/>
  <c r="D29" i="29"/>
  <c r="C29" i="29"/>
  <c r="M24" i="29"/>
  <c r="L24" i="29"/>
  <c r="K24" i="29"/>
  <c r="J24" i="29"/>
  <c r="I24" i="29"/>
  <c r="H24" i="29"/>
  <c r="G24" i="29"/>
  <c r="F24" i="29"/>
  <c r="E24" i="29"/>
  <c r="M23" i="29"/>
  <c r="L23" i="29"/>
  <c r="M22" i="29"/>
  <c r="L22" i="29"/>
  <c r="M21" i="29"/>
  <c r="L21" i="29"/>
  <c r="M20" i="29"/>
  <c r="L20" i="29"/>
  <c r="K15" i="29"/>
  <c r="J15" i="29"/>
  <c r="I15" i="29"/>
  <c r="H15" i="29"/>
  <c r="G15" i="29"/>
  <c r="F15" i="29"/>
  <c r="E15" i="29"/>
  <c r="K33" i="28"/>
  <c r="J33" i="28"/>
  <c r="I33" i="28"/>
  <c r="H33" i="28"/>
  <c r="G33" i="28"/>
  <c r="F33" i="28"/>
  <c r="E33" i="28"/>
  <c r="K32" i="28"/>
  <c r="J32" i="28"/>
  <c r="I32" i="28"/>
  <c r="H32" i="28"/>
  <c r="G32" i="28"/>
  <c r="F32" i="28"/>
  <c r="E32" i="28"/>
  <c r="K31" i="28"/>
  <c r="J31" i="28"/>
  <c r="I31" i="28"/>
  <c r="H31" i="28"/>
  <c r="G31" i="28"/>
  <c r="F31" i="28"/>
  <c r="E31" i="28"/>
  <c r="C31" i="28"/>
  <c r="K30" i="28"/>
  <c r="J30" i="28"/>
  <c r="I30" i="28"/>
  <c r="H30" i="28"/>
  <c r="G30" i="28"/>
  <c r="F30" i="28"/>
  <c r="E30" i="28"/>
  <c r="C30" i="28"/>
  <c r="K29" i="28"/>
  <c r="J29" i="28"/>
  <c r="I29" i="28"/>
  <c r="H29" i="28"/>
  <c r="G29" i="28"/>
  <c r="F29" i="28"/>
  <c r="E29" i="28"/>
  <c r="D29" i="28"/>
  <c r="C29" i="28"/>
  <c r="K24" i="28"/>
  <c r="J24" i="28"/>
  <c r="I24" i="28"/>
  <c r="H24" i="28"/>
  <c r="G24" i="28"/>
  <c r="F24" i="28"/>
  <c r="E24" i="28"/>
  <c r="K33" i="27"/>
  <c r="J33" i="27"/>
  <c r="I33" i="27"/>
  <c r="H33" i="27"/>
  <c r="G33" i="27"/>
  <c r="F33" i="27"/>
  <c r="E33" i="27"/>
  <c r="K32" i="27"/>
  <c r="J32" i="27"/>
  <c r="I32" i="27"/>
  <c r="H32" i="27"/>
  <c r="G32" i="27"/>
  <c r="F32" i="27"/>
  <c r="E32" i="27"/>
  <c r="K31" i="27"/>
  <c r="J31" i="27"/>
  <c r="I31" i="27"/>
  <c r="H31" i="27"/>
  <c r="G31" i="27"/>
  <c r="F31" i="27"/>
  <c r="E31" i="27"/>
  <c r="C31" i="27"/>
  <c r="K30" i="27"/>
  <c r="J30" i="27"/>
  <c r="I30" i="27"/>
  <c r="H30" i="27"/>
  <c r="G30" i="27"/>
  <c r="F30" i="27"/>
  <c r="E30" i="27"/>
  <c r="C30" i="27"/>
  <c r="K29" i="27"/>
  <c r="J29" i="27"/>
  <c r="I29" i="27"/>
  <c r="H29" i="27"/>
  <c r="G29" i="27"/>
  <c r="F29" i="27"/>
  <c r="E29" i="27"/>
  <c r="D29" i="27"/>
  <c r="C29" i="27"/>
  <c r="K24" i="27"/>
  <c r="J24" i="27"/>
  <c r="I24" i="27"/>
  <c r="H24" i="27"/>
  <c r="G24" i="27"/>
  <c r="F24" i="27"/>
  <c r="E24" i="27"/>
  <c r="K15" i="27"/>
  <c r="J15" i="27"/>
  <c r="I15" i="27"/>
  <c r="H15" i="27"/>
  <c r="G15" i="27"/>
  <c r="F15" i="27"/>
  <c r="E15" i="27"/>
  <c r="K33" i="26"/>
  <c r="J33" i="26"/>
  <c r="I33" i="26"/>
  <c r="H33" i="26"/>
  <c r="G33" i="26"/>
  <c r="F33" i="26"/>
  <c r="E33" i="26"/>
  <c r="K32" i="26"/>
  <c r="J32" i="26"/>
  <c r="I32" i="26"/>
  <c r="H32" i="26"/>
  <c r="G32" i="26"/>
  <c r="F32" i="26"/>
  <c r="E32" i="26"/>
  <c r="K31" i="26"/>
  <c r="J31" i="26"/>
  <c r="I31" i="26"/>
  <c r="H31" i="26"/>
  <c r="G31" i="26"/>
  <c r="F31" i="26"/>
  <c r="E31" i="26"/>
  <c r="C31" i="26"/>
  <c r="K30" i="26"/>
  <c r="J30" i="26"/>
  <c r="I30" i="26"/>
  <c r="H30" i="26"/>
  <c r="G30" i="26"/>
  <c r="F30" i="26"/>
  <c r="E30" i="26"/>
  <c r="C30" i="26"/>
  <c r="K29" i="26"/>
  <c r="J29" i="26"/>
  <c r="I29" i="26"/>
  <c r="H29" i="26"/>
  <c r="G29" i="26"/>
  <c r="F29" i="26"/>
  <c r="E29" i="26"/>
  <c r="D29" i="26"/>
  <c r="C29" i="26"/>
  <c r="K24" i="26"/>
  <c r="J24" i="26"/>
  <c r="I24" i="26"/>
  <c r="H24" i="26"/>
  <c r="G24" i="26"/>
  <c r="F24" i="26"/>
  <c r="E24" i="26"/>
  <c r="K33" i="25"/>
  <c r="J33" i="25"/>
  <c r="I33" i="25"/>
  <c r="H33" i="25"/>
  <c r="G33" i="25"/>
  <c r="F33" i="25"/>
  <c r="E33" i="25"/>
  <c r="K32" i="25"/>
  <c r="J32" i="25"/>
  <c r="I32" i="25"/>
  <c r="H32" i="25"/>
  <c r="G32" i="25"/>
  <c r="F32" i="25"/>
  <c r="E32" i="25"/>
  <c r="K31" i="25"/>
  <c r="J31" i="25"/>
  <c r="I31" i="25"/>
  <c r="H31" i="25"/>
  <c r="G31" i="25"/>
  <c r="F31" i="25"/>
  <c r="E31" i="25"/>
  <c r="C31" i="25"/>
  <c r="K30" i="25"/>
  <c r="J30" i="25"/>
  <c r="I30" i="25"/>
  <c r="H30" i="25"/>
  <c r="G30" i="25"/>
  <c r="F30" i="25"/>
  <c r="E30" i="25"/>
  <c r="C30" i="25"/>
  <c r="K29" i="25"/>
  <c r="J29" i="25"/>
  <c r="I29" i="25"/>
  <c r="H29" i="25"/>
  <c r="G29" i="25"/>
  <c r="F29" i="25"/>
  <c r="E29" i="25"/>
  <c r="D29" i="25"/>
  <c r="C29" i="25"/>
  <c r="K24" i="25"/>
  <c r="J24" i="25"/>
  <c r="I24" i="25"/>
  <c r="H24" i="25"/>
  <c r="G24" i="25"/>
  <c r="F24" i="25"/>
  <c r="E24" i="25"/>
  <c r="K15" i="25"/>
  <c r="J15" i="25"/>
  <c r="I15" i="25"/>
  <c r="H15" i="25"/>
  <c r="G15" i="25"/>
  <c r="F15" i="25"/>
  <c r="E15" i="25"/>
  <c r="K33" i="24"/>
  <c r="J33" i="24"/>
  <c r="I33" i="24"/>
  <c r="H33" i="24"/>
  <c r="G33" i="24"/>
  <c r="F33" i="24"/>
  <c r="E33" i="24"/>
  <c r="K32" i="24"/>
  <c r="J32" i="24"/>
  <c r="I32" i="24"/>
  <c r="H32" i="24"/>
  <c r="G32" i="24"/>
  <c r="F32" i="24"/>
  <c r="E32" i="24"/>
  <c r="K31" i="24"/>
  <c r="J31" i="24"/>
  <c r="I31" i="24"/>
  <c r="H31" i="24"/>
  <c r="G31" i="24"/>
  <c r="F31" i="24"/>
  <c r="E31" i="24"/>
  <c r="C31" i="24"/>
  <c r="K30" i="24"/>
  <c r="J30" i="24"/>
  <c r="I30" i="24"/>
  <c r="H30" i="24"/>
  <c r="G30" i="24"/>
  <c r="F30" i="24"/>
  <c r="E30" i="24"/>
  <c r="C30" i="24"/>
  <c r="K29" i="24"/>
  <c r="J29" i="24"/>
  <c r="I29" i="24"/>
  <c r="H29" i="24"/>
  <c r="G29" i="24"/>
  <c r="F29" i="24"/>
  <c r="E29" i="24"/>
  <c r="D29" i="24"/>
  <c r="C29" i="24"/>
  <c r="K24" i="24"/>
  <c r="J24" i="24"/>
  <c r="I24" i="24"/>
  <c r="H24" i="24"/>
  <c r="G24" i="24"/>
  <c r="F24" i="24"/>
  <c r="E24" i="24"/>
  <c r="K15" i="24"/>
  <c r="J15" i="24"/>
  <c r="I15" i="24"/>
  <c r="H15" i="24"/>
  <c r="G15" i="24"/>
  <c r="F15" i="24"/>
  <c r="E15" i="24"/>
  <c r="K33" i="23"/>
  <c r="J33" i="23"/>
  <c r="I33" i="23"/>
  <c r="H33" i="23"/>
  <c r="G33" i="23"/>
  <c r="F33" i="23"/>
  <c r="E33" i="23"/>
  <c r="K32" i="23"/>
  <c r="J32" i="23"/>
  <c r="I32" i="23"/>
  <c r="H32" i="23"/>
  <c r="G32" i="23"/>
  <c r="F32" i="23"/>
  <c r="E32" i="23"/>
  <c r="K31" i="23"/>
  <c r="J31" i="23"/>
  <c r="I31" i="23"/>
  <c r="H31" i="23"/>
  <c r="G31" i="23"/>
  <c r="F31" i="23"/>
  <c r="E31" i="23"/>
  <c r="C31" i="23"/>
  <c r="K30" i="23"/>
  <c r="J30" i="23"/>
  <c r="I30" i="23"/>
  <c r="H30" i="23"/>
  <c r="G30" i="23"/>
  <c r="F30" i="23"/>
  <c r="E30" i="23"/>
  <c r="C30" i="23"/>
  <c r="K29" i="23"/>
  <c r="J29" i="23"/>
  <c r="I29" i="23"/>
  <c r="H29" i="23"/>
  <c r="G29" i="23"/>
  <c r="F29" i="23"/>
  <c r="E29" i="23"/>
  <c r="D29" i="23"/>
  <c r="C29" i="23"/>
  <c r="K24" i="23"/>
  <c r="J24" i="23"/>
  <c r="I24" i="23"/>
  <c r="H24" i="23"/>
  <c r="G24" i="23"/>
  <c r="F24" i="23"/>
  <c r="E24" i="23"/>
  <c r="K15" i="23"/>
  <c r="J15" i="23"/>
  <c r="I15" i="23"/>
  <c r="H15" i="23"/>
  <c r="G15" i="23"/>
  <c r="F15" i="23"/>
  <c r="E15" i="23"/>
  <c r="K33" i="22"/>
  <c r="J33" i="22"/>
  <c r="I33" i="22"/>
  <c r="H33" i="22"/>
  <c r="G33" i="22"/>
  <c r="F33" i="22"/>
  <c r="E33" i="22"/>
  <c r="K32" i="22"/>
  <c r="J32" i="22"/>
  <c r="I32" i="22"/>
  <c r="H32" i="22"/>
  <c r="G32" i="22"/>
  <c r="F32" i="22"/>
  <c r="E32" i="22"/>
  <c r="K31" i="22"/>
  <c r="J31" i="22"/>
  <c r="I31" i="22"/>
  <c r="H31" i="22"/>
  <c r="G31" i="22"/>
  <c r="F31" i="22"/>
  <c r="E31" i="22"/>
  <c r="C31" i="22"/>
  <c r="K30" i="22"/>
  <c r="J30" i="22"/>
  <c r="I30" i="22"/>
  <c r="H30" i="22"/>
  <c r="G30" i="22"/>
  <c r="F30" i="22"/>
  <c r="E30" i="22"/>
  <c r="C30" i="22"/>
  <c r="K29" i="22"/>
  <c r="J29" i="22"/>
  <c r="I29" i="22"/>
  <c r="H29" i="22"/>
  <c r="G29" i="22"/>
  <c r="F29" i="22"/>
  <c r="E29" i="22"/>
  <c r="D29" i="22"/>
  <c r="C29" i="22"/>
  <c r="K24" i="22"/>
  <c r="J24" i="22"/>
  <c r="I24" i="22"/>
  <c r="H24" i="22"/>
  <c r="G24" i="22"/>
  <c r="F24" i="22"/>
  <c r="E24" i="22"/>
  <c r="K33" i="21"/>
  <c r="J33" i="21"/>
  <c r="I33" i="21"/>
  <c r="H33" i="21"/>
  <c r="G33" i="21"/>
  <c r="F33" i="21"/>
  <c r="E33" i="21"/>
  <c r="K32" i="21"/>
  <c r="J32" i="21"/>
  <c r="I32" i="21"/>
  <c r="H32" i="21"/>
  <c r="G32" i="21"/>
  <c r="F32" i="21"/>
  <c r="E32" i="21"/>
  <c r="K31" i="21"/>
  <c r="J31" i="21"/>
  <c r="I31" i="21"/>
  <c r="H31" i="21"/>
  <c r="G31" i="21"/>
  <c r="F31" i="21"/>
  <c r="E31" i="21"/>
  <c r="C31" i="21"/>
  <c r="K30" i="21"/>
  <c r="J30" i="21"/>
  <c r="I30" i="21"/>
  <c r="H30" i="21"/>
  <c r="G30" i="21"/>
  <c r="F30" i="21"/>
  <c r="E30" i="21"/>
  <c r="C30" i="21"/>
  <c r="K29" i="21"/>
  <c r="J29" i="21"/>
  <c r="I29" i="21"/>
  <c r="H29" i="21"/>
  <c r="G29" i="21"/>
  <c r="F29" i="21"/>
  <c r="E29" i="21"/>
  <c r="D29" i="21"/>
  <c r="C29" i="21"/>
  <c r="K24" i="21"/>
  <c r="J24" i="21"/>
  <c r="I24" i="21"/>
  <c r="H24" i="21"/>
  <c r="G24" i="21"/>
  <c r="F24" i="21"/>
  <c r="E24" i="21"/>
  <c r="K15" i="21"/>
  <c r="J15" i="21"/>
  <c r="I15" i="21"/>
  <c r="H15" i="21"/>
  <c r="G15" i="21"/>
  <c r="F15" i="21"/>
  <c r="E15" i="21"/>
  <c r="K33" i="20"/>
  <c r="J33" i="20"/>
  <c r="I33" i="20"/>
  <c r="H33" i="20"/>
  <c r="G33" i="20"/>
  <c r="F33" i="20"/>
  <c r="E33" i="20"/>
  <c r="K32" i="20"/>
  <c r="J32" i="20"/>
  <c r="I32" i="20"/>
  <c r="H32" i="20"/>
  <c r="G32" i="20"/>
  <c r="F32" i="20"/>
  <c r="E32" i="20"/>
  <c r="K31" i="20"/>
  <c r="J31" i="20"/>
  <c r="I31" i="20"/>
  <c r="H31" i="20"/>
  <c r="G31" i="20"/>
  <c r="F31" i="20"/>
  <c r="E31" i="20"/>
  <c r="C31" i="20"/>
  <c r="K30" i="20"/>
  <c r="J30" i="20"/>
  <c r="I30" i="20"/>
  <c r="H30" i="20"/>
  <c r="G30" i="20"/>
  <c r="F30" i="20"/>
  <c r="E30" i="20"/>
  <c r="C30" i="20"/>
  <c r="K29" i="20"/>
  <c r="J29" i="20"/>
  <c r="I29" i="20"/>
  <c r="H29" i="20"/>
  <c r="G29" i="20"/>
  <c r="F29" i="20"/>
  <c r="E29" i="20"/>
  <c r="D29" i="20"/>
  <c r="C29" i="20"/>
  <c r="K24" i="20"/>
  <c r="J24" i="20"/>
  <c r="I24" i="20"/>
  <c r="H24" i="20"/>
  <c r="G24" i="20"/>
  <c r="F24" i="20"/>
  <c r="E24" i="20"/>
  <c r="K33" i="19"/>
  <c r="J33" i="19"/>
  <c r="I33" i="19"/>
  <c r="H33" i="19"/>
  <c r="G33" i="19"/>
  <c r="F33" i="19"/>
  <c r="E33" i="19"/>
  <c r="K32" i="19"/>
  <c r="J32" i="19"/>
  <c r="I32" i="19"/>
  <c r="H32" i="19"/>
  <c r="G32" i="19"/>
  <c r="F32" i="19"/>
  <c r="E32" i="19"/>
  <c r="K31" i="19"/>
  <c r="J31" i="19"/>
  <c r="I31" i="19"/>
  <c r="H31" i="19"/>
  <c r="G31" i="19"/>
  <c r="F31" i="19"/>
  <c r="E31" i="19"/>
  <c r="C31" i="19"/>
  <c r="K30" i="19"/>
  <c r="J30" i="19"/>
  <c r="I30" i="19"/>
  <c r="H30" i="19"/>
  <c r="G30" i="19"/>
  <c r="F30" i="19"/>
  <c r="E30" i="19"/>
  <c r="C30" i="19"/>
  <c r="K29" i="19"/>
  <c r="J29" i="19"/>
  <c r="I29" i="19"/>
  <c r="H29" i="19"/>
  <c r="G29" i="19"/>
  <c r="F29" i="19"/>
  <c r="E29" i="19"/>
  <c r="D29" i="19"/>
  <c r="C29" i="19"/>
  <c r="K24" i="19"/>
  <c r="J24" i="19"/>
  <c r="I24" i="19"/>
  <c r="H24" i="19"/>
  <c r="G24" i="19"/>
  <c r="F24" i="19"/>
  <c r="E24" i="19"/>
  <c r="K15" i="19"/>
  <c r="J15" i="19"/>
  <c r="I15" i="19"/>
  <c r="H15" i="19"/>
  <c r="G15" i="19"/>
  <c r="F15" i="19"/>
  <c r="E15" i="19"/>
  <c r="K33" i="18"/>
  <c r="J33" i="18"/>
  <c r="I33" i="18"/>
  <c r="H33" i="18"/>
  <c r="G33" i="18"/>
  <c r="F33" i="18"/>
  <c r="E33" i="18"/>
  <c r="K32" i="18"/>
  <c r="J32" i="18"/>
  <c r="I32" i="18"/>
  <c r="H32" i="18"/>
  <c r="F32" i="18"/>
  <c r="E32" i="18"/>
  <c r="K31" i="18"/>
  <c r="J31" i="18"/>
  <c r="I31" i="18"/>
  <c r="H31" i="18"/>
  <c r="G31" i="18"/>
  <c r="F31" i="18"/>
  <c r="E31" i="18"/>
  <c r="C31" i="18"/>
  <c r="K30" i="18"/>
  <c r="J30" i="18"/>
  <c r="I30" i="18"/>
  <c r="H30" i="18"/>
  <c r="G30" i="18"/>
  <c r="F30" i="18"/>
  <c r="E30" i="18"/>
  <c r="C30" i="18"/>
  <c r="K29" i="18"/>
  <c r="J29" i="18"/>
  <c r="I29" i="18"/>
  <c r="H29" i="18"/>
  <c r="G29" i="18"/>
  <c r="F29" i="18"/>
  <c r="E29" i="18"/>
  <c r="D29" i="18"/>
  <c r="C29" i="18"/>
  <c r="K24" i="18"/>
  <c r="J24" i="18"/>
  <c r="I24" i="18"/>
  <c r="H24" i="18"/>
  <c r="G24" i="18"/>
  <c r="F24" i="18"/>
  <c r="E24" i="18"/>
  <c r="K15" i="18"/>
  <c r="J15" i="18"/>
  <c r="I15" i="18"/>
  <c r="H15" i="18"/>
  <c r="G15" i="18"/>
  <c r="F15" i="18"/>
  <c r="E15" i="18"/>
  <c r="K33" i="17"/>
  <c r="J33" i="17"/>
  <c r="I33" i="17"/>
  <c r="H33" i="17"/>
  <c r="G33" i="17"/>
  <c r="F33" i="17"/>
  <c r="E33" i="17"/>
  <c r="K32" i="17"/>
  <c r="J32" i="17"/>
  <c r="I32" i="17"/>
  <c r="H32" i="17"/>
  <c r="G32" i="17"/>
  <c r="F32" i="17"/>
  <c r="E32" i="17"/>
  <c r="K31" i="17"/>
  <c r="J31" i="17"/>
  <c r="I31" i="17"/>
  <c r="H31" i="17"/>
  <c r="G31" i="17"/>
  <c r="F31" i="17"/>
  <c r="E31" i="17"/>
  <c r="C31" i="17"/>
  <c r="K30" i="17"/>
  <c r="J30" i="17"/>
  <c r="I30" i="17"/>
  <c r="H30" i="17"/>
  <c r="G30" i="17"/>
  <c r="F30" i="17"/>
  <c r="E30" i="17"/>
  <c r="C30" i="17"/>
  <c r="K29" i="17"/>
  <c r="J29" i="17"/>
  <c r="I29" i="17"/>
  <c r="H29" i="17"/>
  <c r="G29" i="17"/>
  <c r="F29" i="17"/>
  <c r="E29" i="17"/>
  <c r="D29" i="17"/>
  <c r="C29" i="17"/>
  <c r="K24" i="17"/>
  <c r="J24" i="17"/>
  <c r="I24" i="17"/>
  <c r="H24" i="17"/>
  <c r="G24" i="17"/>
  <c r="F24" i="17"/>
  <c r="E24" i="17"/>
  <c r="K15" i="17"/>
  <c r="J15" i="17"/>
  <c r="I15" i="17"/>
  <c r="H15" i="17"/>
  <c r="G15" i="17"/>
  <c r="F15" i="17"/>
  <c r="E15" i="17"/>
  <c r="K33" i="10"/>
  <c r="J33" i="10"/>
  <c r="I33" i="10"/>
  <c r="H33" i="10"/>
  <c r="G33" i="10"/>
  <c r="F33" i="10"/>
  <c r="E33" i="10"/>
  <c r="K32" i="10"/>
  <c r="J32" i="10"/>
  <c r="I32" i="10"/>
  <c r="H32" i="10"/>
  <c r="G32" i="10"/>
  <c r="F32" i="10"/>
  <c r="E32" i="10"/>
  <c r="K31" i="10"/>
  <c r="J31" i="10"/>
  <c r="I31" i="10"/>
  <c r="H31" i="10"/>
  <c r="G31" i="10"/>
  <c r="F31" i="10"/>
  <c r="E31" i="10"/>
  <c r="D31" i="10"/>
  <c r="C31" i="10"/>
  <c r="K30" i="10"/>
  <c r="J30" i="10"/>
  <c r="I30" i="10"/>
  <c r="H30" i="10"/>
  <c r="G30" i="10"/>
  <c r="F30" i="10"/>
  <c r="E30" i="10"/>
  <c r="D30" i="10"/>
  <c r="C30" i="10"/>
  <c r="K29" i="10"/>
  <c r="J29" i="10"/>
  <c r="I29" i="10"/>
  <c r="H29" i="10"/>
  <c r="G29" i="10"/>
  <c r="F29" i="10"/>
  <c r="E29" i="10"/>
  <c r="D29" i="10"/>
  <c r="C29" i="10"/>
  <c r="K24" i="10"/>
  <c r="J24" i="10"/>
  <c r="I24" i="10"/>
  <c r="H24" i="10"/>
  <c r="G24" i="10"/>
  <c r="F24" i="10"/>
  <c r="E24" i="10"/>
  <c r="K15" i="10"/>
  <c r="J15" i="10"/>
  <c r="I15" i="10"/>
  <c r="H15" i="10"/>
  <c r="G15" i="10"/>
  <c r="F15" i="10"/>
  <c r="E15" i="10"/>
  <c r="H33" i="71" l="1"/>
  <c r="I33" i="71"/>
  <c r="F33" i="71"/>
  <c r="J33" i="71"/>
  <c r="H29" i="71"/>
  <c r="G24" i="71"/>
  <c r="G33" i="71" s="1"/>
  <c r="I29" i="71"/>
</calcChain>
</file>

<file path=xl/sharedStrings.xml><?xml version="1.0" encoding="utf-8"?>
<sst xmlns="http://schemas.openxmlformats.org/spreadsheetml/2006/main" count="2221" uniqueCount="161">
  <si>
    <t xml:space="preserve">               </t>
  </si>
  <si>
    <t>PT PLN (PERSERO)</t>
  </si>
  <si>
    <t>UNIT INDUK DISTRIBUSI JAWA TENGAH DAN DI YOGYAKARTA</t>
  </si>
  <si>
    <t>RESUME LAPORAN ASET UP3 DEMAK PERIODE BULAN JULI</t>
  </si>
  <si>
    <t>TAHUN 2020</t>
  </si>
  <si>
    <t>Data hasil verifikasi aset bulan JUNI 2020 :</t>
  </si>
  <si>
    <t>NO</t>
  </si>
  <si>
    <t>ULP</t>
  </si>
  <si>
    <t>KMS JTM</t>
  </si>
  <si>
    <t>KMS JTR</t>
  </si>
  <si>
    <t>JUMLAH TRAFO</t>
  </si>
  <si>
    <t>TOTAL DAYA TRAFO</t>
  </si>
  <si>
    <t>SR</t>
  </si>
  <si>
    <t>JUMLAH TIANG TM</t>
  </si>
  <si>
    <t>JUMLAH TIANG TR</t>
  </si>
  <si>
    <t>ULP Demak</t>
  </si>
  <si>
    <t>ULP Purwodadi</t>
  </si>
  <si>
    <t>ULP Tegowanu</t>
  </si>
  <si>
    <t>ULP Wirosari</t>
  </si>
  <si>
    <t>Jumlah</t>
  </si>
  <si>
    <t>Data hasil verifikasi aset bulan JULI 2020 :</t>
  </si>
  <si>
    <t>Perubahan Aset Periode JUNI 2020 - JULI 2020 :</t>
  </si>
  <si>
    <t>Demak,  5 Agustus 2020</t>
  </si>
  <si>
    <t xml:space="preserve">SPV. OPS </t>
  </si>
  <si>
    <t>SPV. MAPPING</t>
  </si>
  <si>
    <t>RESUME LAPORAN ASET UP3 DEMAK PERIODE BULAN AGUSTUS</t>
  </si>
  <si>
    <t>Data hasil verifikasi aset bulan AGUSTUS 2020 :</t>
  </si>
  <si>
    <t>Perubahan Aset Periode JULI 2020 - AGUSTUS 2020 :</t>
  </si>
  <si>
    <t>Demak,  2 September 2020</t>
  </si>
  <si>
    <t>RESUME LAPORAN ASET UP3 DEMAK PERIODE BULAN SEPTEMBER</t>
  </si>
  <si>
    <t>Data hasil verifikasi aset bulan SEPTEMBER 2020 :</t>
  </si>
  <si>
    <t>Perubahan Aset Periode AGUSTUS 2020 - SEPTEMBER 2020 :</t>
  </si>
  <si>
    <t xml:space="preserve"> </t>
  </si>
  <si>
    <t>Demak,  1 Oktober 2020</t>
  </si>
  <si>
    <t>RESUME LAPORAN ASET UP3 DEMAK PERIODE BULAN OKTOBER</t>
  </si>
  <si>
    <t>Data hasil verifikasi aset bulan OKTOBER 2020 :</t>
  </si>
  <si>
    <t>Perubahan Aset Periode SEPTEMBER 2020 - OKTOBER 2020 :</t>
  </si>
  <si>
    <t>Demak,  2 November 2020</t>
  </si>
  <si>
    <t>RESUME LAPORAN ASET UP3 DEMAK PERIODE BULAN NOVEMBER</t>
  </si>
  <si>
    <t>Data hasil verifikasi aset bulan NOVEMBER 2020 :</t>
  </si>
  <si>
    <t>Perubahan Aset Periode OKTOBER 2020 - NOVEMBER 2020 :</t>
  </si>
  <si>
    <t>Demak,  2 Desember 2020</t>
  </si>
  <si>
    <t>RESUME LAPORAN ASET UP3 DEMAK PERIODE BULAN DESEMBER</t>
  </si>
  <si>
    <t>Data hasil verifikasi aset bulan DESEMBER 2020 :</t>
  </si>
  <si>
    <t>Perubahan Aset Periode NOVEMBER 2020 - DESEMBER 2020 :</t>
  </si>
  <si>
    <t>Demak,  4 Januari 2021</t>
  </si>
  <si>
    <t>RESUME LAPORAN ASET UP3 DEMAK PERIODE BULAN JANUARI</t>
  </si>
  <si>
    <t>TAHUN 2021</t>
  </si>
  <si>
    <t>Data hasil verifikasi aset bulan JANUARI 2021 :</t>
  </si>
  <si>
    <t>Perubahan Aset Periode DESEMBER 2020 - JANUARI 2021 :</t>
  </si>
  <si>
    <t>Demak,  1 Februari 2021</t>
  </si>
  <si>
    <t>RESUME LAPORAN ASET UP3 DEMAK PERIODE BULAN FEBRUARI</t>
  </si>
  <si>
    <t>Data hasil verifikasi aset bulan FEBRUARI 2021 :</t>
  </si>
  <si>
    <t>Perubahan Aset Periode JANUARI 2021 - FEBRUARI 2021 :</t>
  </si>
  <si>
    <t>Demak,  2 Maret 2021</t>
  </si>
  <si>
    <t>RESUME LAPORAN ASET UP3 DEMAK PERIODE BULAN MARET</t>
  </si>
  <si>
    <t>Data hasil verifikasi aset bulan MARET 2021 :</t>
  </si>
  <si>
    <t>Perubahan Aset Periode FEBRUARI 2021 - MARET 2021 :</t>
  </si>
  <si>
    <t>Demak,  1 April 2021</t>
  </si>
  <si>
    <t>RESUME LAPORAN ASET UP3 DEMAK PERIODE BULAN APRIL</t>
  </si>
  <si>
    <t>Data hasil verifikasi aset bulan APRIL 2021 :</t>
  </si>
  <si>
    <t>Perubahan Aset Periode MARET 2021 - APRIL 2021 :</t>
  </si>
  <si>
    <t>Demak,  3 Mei 2021</t>
  </si>
  <si>
    <t>RESUME LAPORAN ASET UP3 DEMAK PERIODE BULAN MEI</t>
  </si>
  <si>
    <t>Data hasil verifikasi aset bulan MEI 2021 :</t>
  </si>
  <si>
    <t>Perubahan Aset Periode APRIL 2021 - MEI 2021 :</t>
  </si>
  <si>
    <t>Demak,  2 Juni 2021</t>
  </si>
  <si>
    <t>RESUME LAPORAN ASET UP3 DEMAK PERIODE BULAN JUNI</t>
  </si>
  <si>
    <t>Data hasil verifikasi aset bulan JUNI 2021 :</t>
  </si>
  <si>
    <t>Perubahan Aset Periode MEI 2021 - JUNI 2021 :</t>
  </si>
  <si>
    <t>Demak,  1 Juli 2021</t>
  </si>
  <si>
    <t>Data hasil verifikasi aset bulan JULI 2021 :</t>
  </si>
  <si>
    <t>Perubahan Aset Periode JUNI 2021 - JULI 2021 :</t>
  </si>
  <si>
    <t>Demak,  3 Agustus 2021</t>
  </si>
  <si>
    <t>Data hasil verifikasi aset bulan AGUSTUS 2021 :</t>
  </si>
  <si>
    <t>Perubahan Aset Periode JULI 2021 - AGUSTUS 2021 :</t>
  </si>
  <si>
    <t>Demak, 1 September 2021</t>
  </si>
  <si>
    <t>Data hasil verifikasi aset bulan SEPTEMBER 2021 :</t>
  </si>
  <si>
    <t>Perubahan Aset Periode AGUSTUS 2021 - SEPTEMBER 2021 :</t>
  </si>
  <si>
    <t>Demak, 4 Oktober 2021</t>
  </si>
  <si>
    <t>Data hasil verifikasi aset bulan OKTOBER 2021 :</t>
  </si>
  <si>
    <t>Perubahan Aset Periode SEPTEMBER 2021 - OKTOBER 2021 :</t>
  </si>
  <si>
    <t>Demak, 2 November 2021</t>
  </si>
  <si>
    <t>Data hasil verifikasi aset bulan NOVEMBER 2021 :</t>
  </si>
  <si>
    <t>Perubahan Aset Periode OKTOBER 2021 - NOVEMBER 2021 :</t>
  </si>
  <si>
    <t>Demak, 2 Desember 2021</t>
  </si>
  <si>
    <t>Data hasil verifikasi aset bulan DESEMBER 2021 :</t>
  </si>
  <si>
    <t>Perubahan Aset Periode NOVEMBER 2021 - DESEMBER 2021 :</t>
  </si>
  <si>
    <t>Demak, 4 Januari 2022</t>
  </si>
  <si>
    <t>TAHUN 2022</t>
  </si>
  <si>
    <t>Data hasil verifikasi aset bulan JANUARI 2022</t>
  </si>
  <si>
    <t>Perubahan Aset Periode DESEMBER 2021 - JANUARI 2022 :</t>
  </si>
  <si>
    <t>Demak, 2 Februari 2022</t>
  </si>
  <si>
    <t>Data hasil verifikasi aset bulan FEBRUARI 2022</t>
  </si>
  <si>
    <t>Perubahan Aset Periode JANUARI 2022 - FEBRUARI 2022 :</t>
  </si>
  <si>
    <t>Demak, 4 MARET 2022</t>
  </si>
  <si>
    <t>Data hasil verifikasi aset bulan MARET 2022</t>
  </si>
  <si>
    <t>Perubahan Aset Periode FEBRUARI 2022 - MARET 2022 :</t>
  </si>
  <si>
    <t>Demak, 4 APRIL 2022</t>
  </si>
  <si>
    <t>Data hasil verifikasi aset bulan APRIL 2022</t>
  </si>
  <si>
    <t>Perubahan Aset Periode MARET 2022 - APRIL 2022 :</t>
  </si>
  <si>
    <t>Demak, 5 MEI 2022</t>
  </si>
  <si>
    <t>Data hasil verifikasi aset bulan MEI 2022</t>
  </si>
  <si>
    <t>Perubahan Aset Periode APRIL 2022 - MEI 2022 :</t>
  </si>
  <si>
    <t>Demak, 3 JUNI 2022</t>
  </si>
  <si>
    <t>Data hasil verifikasi aset bulan JUNI 2022</t>
  </si>
  <si>
    <t>Perubahan Aset Periode MEI 2022 - JUNI 2022 :</t>
  </si>
  <si>
    <t>Demak, 4 JULI 2022</t>
  </si>
  <si>
    <t>Data hasil verifikasi aset bulan JULI 2022</t>
  </si>
  <si>
    <t>Perubahan Aset Periode JUNI 2022 - JULI 2022 :</t>
  </si>
  <si>
    <t>Demak, 4 Agustus 2022</t>
  </si>
  <si>
    <t>MENGETAHUI,</t>
  </si>
  <si>
    <t>PENGELOLA ASET,</t>
  </si>
  <si>
    <t>MANAGER BAGIAN JARINGAN</t>
  </si>
  <si>
    <t>(AGUS TRI YULIANTO)</t>
  </si>
  <si>
    <t>(RYAN KUSUMA PRADANA)</t>
  </si>
  <si>
    <t>(I PUTU KRISNA DARMAPUTRA)</t>
  </si>
  <si>
    <t>Data hasil verifikasi aset bulan AGUSTUS 2022</t>
  </si>
  <si>
    <t>Perubahan Aset Periode JULI 2022 - AGUSTUS 2022 :</t>
  </si>
  <si>
    <t>Demak, 5 September 2022</t>
  </si>
  <si>
    <t>(BAYU MAHENDRA)</t>
  </si>
  <si>
    <t>Data hasil verifikasi aset bulan SEPTEMBER 2022</t>
  </si>
  <si>
    <t>Perubahan Aset Periode AGUSTUS 2022 - SEPTEMBER 2022 :</t>
  </si>
  <si>
    <t>Demak, 04 Oktober 2022</t>
  </si>
  <si>
    <t>Data hasil verifikasi aset bulan OKTOBER 2022</t>
  </si>
  <si>
    <t>Perubahan Aset Periode SEPTEMBER 2022 - OKTOBER 2022 :</t>
  </si>
  <si>
    <t>Demak, 04 November 2022</t>
  </si>
  <si>
    <t>Data hasil verifikasi aset bulan NOVEMBER 2022</t>
  </si>
  <si>
    <t>Perubahan Aset Periode OKTOBER 2022 - NOVEMBER 2022 :</t>
  </si>
  <si>
    <t>Demak, 02 Desember 2022</t>
  </si>
  <si>
    <t>Data hasil verifikasi aset bulan DESEMBER 2022</t>
  </si>
  <si>
    <t>Perubahan Aset Periode NOVEMBER 2022 - DESEMBER 2022 :</t>
  </si>
  <si>
    <t>Demak, 03 Januari 2023</t>
  </si>
  <si>
    <t>UP3 DEMAK</t>
  </si>
  <si>
    <t>JANUARI</t>
  </si>
  <si>
    <t>FEBRUARI</t>
  </si>
  <si>
    <t>MARET</t>
  </si>
  <si>
    <t>APRIL</t>
  </si>
  <si>
    <t>MEI</t>
  </si>
  <si>
    <t>JUNI</t>
  </si>
  <si>
    <t>JULI</t>
  </si>
  <si>
    <t>AGUSTUS</t>
  </si>
  <si>
    <t>SEPTEMBER</t>
  </si>
  <si>
    <t>Demak, 3 Oktober 2024</t>
  </si>
  <si>
    <t>ASSISTANT MANAGER JARINGAN</t>
  </si>
  <si>
    <t xml:space="preserve">TL. OPS </t>
  </si>
  <si>
    <t>TL. MAPPING</t>
  </si>
  <si>
    <t>(JUN HELMUT PANJAITAN)</t>
  </si>
  <si>
    <t>(EKO WINARNO)</t>
  </si>
  <si>
    <t>DESEMBER</t>
  </si>
  <si>
    <t>Demak, 05 Februari 2024</t>
  </si>
  <si>
    <t>Demak, 05 Maret 2024</t>
  </si>
  <si>
    <t>Demak, 02 April 2024</t>
  </si>
  <si>
    <t>Demak, 02 Mei 2024</t>
  </si>
  <si>
    <t>Demak, 03 Juni 2024</t>
  </si>
  <si>
    <t>Demak, 04 Juli 2024</t>
  </si>
  <si>
    <t>JUL</t>
  </si>
  <si>
    <t>Demak, 02 Agustus 2024</t>
  </si>
  <si>
    <t>Demak, 04 September 2024</t>
  </si>
  <si>
    <t>OKTOBER</t>
  </si>
  <si>
    <t>Demak, 5 November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</si>
</sst>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2">
    <numFmt numFmtId="41" formatCode="_-* #,##0_-;\-* #,##0_-;_-* &quot;-&quot;_-;_-@_-"/>
    <numFmt numFmtId="43" formatCode="_-* #,##0.00_-;\-* #,##0.00_-;_-* &quot;-&quot;??_-;_-@_-"/>
    <numFmt numFmtId="164" formatCode="_(* #,##0.00_);_(* \(#,##0.00\);_(* &quot;-&quot;??_);_(@_)"/>
    <numFmt numFmtId="165" formatCode="_(* #,##0_);_(* \(#,##0\);_(* &quot;-&quot;_);_(@_)"/>
    <numFmt numFmtId="166" formatCode="General_)"/>
    <numFmt numFmtId="167" formatCode="#,##0;\-#,##0;&quot;-&quot;"/>
    <numFmt numFmtId="168" formatCode="0.000000%"/>
    <numFmt numFmtId="169" formatCode="_(&quot;$&quot;* #,##0.0_);_(&quot;$&quot;* \(#,##0.0\);_(&quot;$&quot;* &quot;-&quot;?_);_(@_)"/>
    <numFmt numFmtId="170" formatCode="00000"/>
    <numFmt numFmtId="171" formatCode="m/d"/>
    <numFmt numFmtId="172" formatCode="0.0000000000"/>
    <numFmt numFmtId="173" formatCode="d\ayy"/>
    <numFmt numFmtId="174" formatCode="dd/mm/yy;@"/>
    <numFmt numFmtId="175" formatCode="&quot;Rp&quot;#,##0.00_);\(&quot;Rp&quot;#,##0.00\)"/>
    <numFmt numFmtId="176" formatCode="_([$Rp-421]* #,##0_);_([$Rp-421]* \(#,##0\);_([$Rp-421]* &quot;-&quot;??_);_(@_)"/>
    <numFmt numFmtId="177" formatCode="_-* #,##0.000_-;\-* #,##0.000_-;_-* &quot;-&quot;_-;_-@_-"/>
    <numFmt numFmtId="178" formatCode="_(* #,##0.000_);_(* \(#,##0.000\);_(* &quot;-&quot;??_);_(@_)"/>
    <numFmt numFmtId="179" formatCode="[$-409]d\-mmm\-yy;@"/>
    <numFmt numFmtId="180" formatCode="0.0"/>
    <numFmt numFmtId="181" formatCode="_(* #,##0.000_);_(* \(#,##0.000\);_(* &quot;-&quot;_);_(@_)"/>
    <numFmt numFmtId="182" formatCode="&quot;IR£&quot;#,##0.00;[Red]\-&quot;IR£&quot;#,##0.00"/>
    <numFmt numFmtId="183" formatCode="_(&quot;$&quot;* #,##0_);_(&quot;$&quot;* \(#,##0\);_(&quot;$&quot;* &quot;-&quot;_);_(@_)"/>
    <numFmt numFmtId="184" formatCode="_(&quot;$&quot;* #,##0.00_);_(&quot;$&quot;* \(#,##0.00\);_(&quot;$&quot;* &quot;-&quot;??_);_(@_)"/>
    <numFmt numFmtId="185" formatCode="&quot;$&quot;#,##0\ ;\(&quot;$&quot;#,##0\)"/>
    <numFmt numFmtId="186" formatCode="m\o\n\th\ \D\,\ \y\y\y\y"/>
    <numFmt numFmtId="187" formatCode="#."/>
    <numFmt numFmtId="188" formatCode="#,#00"/>
    <numFmt numFmtId="189" formatCode="_-* #,##0\ _€_-;\-* #,##0\ _€_-;_-* &quot;-&quot;\ _€_-;_-@_-"/>
    <numFmt numFmtId="190" formatCode="&quot;Rp.&quot;#,##0.00;&quot;Rp.&quot;\-#,##0.00"/>
    <numFmt numFmtId="191" formatCode="0.00_)"/>
    <numFmt numFmtId="192" formatCode="[$-421]dd\ mmmm\ yyyy;@"/>
    <numFmt numFmtId="193" formatCode="_([$Rp-421]* #,##0.00_);_([$Rp-421]* \(#,##0.00\);_([$Rp-421]* &quot;-&quot;??_);_(@_)"/>
    <numFmt numFmtId="194" formatCode="_-&quot;£&quot;* #,##0_-;\-&quot;£&quot;* #,##0_-;_-&quot;£&quot;* &quot;-&quot;_-;_-@_-"/>
    <numFmt numFmtId="195" formatCode="_(* #,##0.0000_);_(* \(#,##0.0000\);_(* &quot;-&quot;??_);_(@_)"/>
    <numFmt numFmtId="196" formatCode="[$-409]d\-mmm\-yyyy;@"/>
    <numFmt numFmtId="197" formatCode="#,##0&quot;NT$&quot;;[Red]\-#,##0&quot;NT$&quot;"/>
    <numFmt numFmtId="198" formatCode="mm/dd/yy"/>
    <numFmt numFmtId="199" formatCode="dddd"/>
    <numFmt numFmtId="200" formatCode="ddd"/>
    <numFmt numFmtId="201" formatCode="#.##0_);\(#.##\)"/>
    <numFmt numFmtId="202" formatCode="_(* #,##0.00_);_(* \(#,##0.00\);_(* &quot;-&quot;_);_(@_)"/>
    <numFmt numFmtId="203" formatCode="_(* #,##0_);_(* \(#,##0\);_(* &quot;-&quot;??_);_(@_)"/>
  </numFmts>
  <fonts count="65">
    <font>
      <sz val="11"/>
      <color theme="1"/>
      <name val="Calibri"/>
      <charset val="134"/>
      <scheme val="minor"/>
    </font>
    <font>
      <sz val="12"/>
      <name val="Calibri"/>
      <family val="2"/>
      <scheme val="minor"/>
    </font>
    <font>
      <b/>
      <sz val="12"/>
      <name val="Calibri"/>
      <family val="2"/>
      <scheme val="minor"/>
    </font>
    <font>
      <sz val="12"/>
      <name val="Calibri"/>
      <family val="2"/>
    </font>
    <font>
      <b/>
      <sz val="14"/>
      <name val="Calibri"/>
      <family val="2"/>
      <scheme val="minor"/>
    </font>
    <font>
      <b/>
      <sz val="14"/>
      <color theme="1"/>
      <name val="Calibri"/>
      <family val="2"/>
      <scheme val="minor"/>
    </font>
    <font>
      <sz val="12"/>
      <color theme="1"/>
      <name val="Calibri"/>
      <family val="2"/>
      <scheme val="minor"/>
    </font>
    <font>
      <sz val="14"/>
      <color theme="1"/>
      <name val="Calibri"/>
      <family val="2"/>
      <scheme val="minor"/>
    </font>
    <font>
      <sz val="10"/>
      <name val="Arial"/>
      <family val="2"/>
    </font>
    <font>
      <sz val="11"/>
      <color theme="1"/>
      <name val="Calibri"/>
      <family val="2"/>
      <scheme val="minor"/>
    </font>
    <font>
      <sz val="10"/>
      <name val="Times New Roman"/>
      <family val="1"/>
    </font>
    <font>
      <sz val="11"/>
      <color indexed="8"/>
      <name val="Calibri"/>
      <family val="2"/>
    </font>
    <font>
      <sz val="11"/>
      <color indexed="9"/>
      <name val="Calibri"/>
      <family val="2"/>
    </font>
    <font>
      <sz val="11"/>
      <color indexed="20"/>
      <name val="Calibri"/>
      <family val="2"/>
    </font>
    <font>
      <sz val="10"/>
      <color indexed="8"/>
      <name val="Arial"/>
      <family val="2"/>
    </font>
    <font>
      <b/>
      <sz val="11"/>
      <color indexed="52"/>
      <name val="Calibri"/>
      <family val="2"/>
    </font>
    <font>
      <b/>
      <sz val="11"/>
      <color indexed="9"/>
      <name val="Calibri"/>
      <family val="2"/>
    </font>
    <font>
      <sz val="12"/>
      <name val="Helv"/>
      <charset val="134"/>
    </font>
    <font>
      <sz val="11"/>
      <color theme="1"/>
      <name val="Calibri"/>
      <family val="2"/>
      <scheme val="minor"/>
    </font>
    <font>
      <sz val="11"/>
      <color indexed="8"/>
      <name val="Calibri"/>
      <family val="2"/>
    </font>
    <font>
      <sz val="11"/>
      <color indexed="8"/>
      <name val="Trebuchet MS"/>
      <family val="2"/>
    </font>
    <font>
      <sz val="12"/>
      <name val="Arial Narrow"/>
      <family val="2"/>
    </font>
    <font>
      <sz val="10"/>
      <color indexed="22"/>
      <name val="MS Sans Serif"/>
      <charset val="134"/>
    </font>
    <font>
      <sz val="10"/>
      <name val="MS Serif"/>
      <charset val="134"/>
    </font>
    <font>
      <sz val="1"/>
      <color indexed="8"/>
      <name val="Courier"/>
      <charset val="134"/>
    </font>
    <font>
      <sz val="1"/>
      <color indexed="16"/>
      <name val="Courier"/>
      <charset val="134"/>
    </font>
    <font>
      <sz val="10"/>
      <name val="Courier"/>
      <charset val="134"/>
    </font>
    <font>
      <sz val="24"/>
      <color indexed="13"/>
      <name val="Arial"/>
      <family val="2"/>
    </font>
    <font>
      <sz val="10"/>
      <color indexed="16"/>
      <name val="MS Serif"/>
      <charset val="134"/>
    </font>
    <font>
      <i/>
      <sz val="11"/>
      <color indexed="23"/>
      <name val="Calibri"/>
      <family val="2"/>
    </font>
    <font>
      <i/>
      <sz val="11"/>
      <color rgb="FF7F7F7F"/>
      <name val="Calibri"/>
      <family val="2"/>
      <scheme val="minor"/>
    </font>
    <font>
      <b/>
      <sz val="1"/>
      <color indexed="8"/>
      <name val="Courier"/>
      <charset val="134"/>
    </font>
    <font>
      <i/>
      <sz val="1"/>
      <color indexed="8"/>
      <name val="Courier"/>
      <charset val="134"/>
    </font>
    <font>
      <b/>
      <sz val="14"/>
      <name val="Arial"/>
      <family val="2"/>
    </font>
    <font>
      <sz val="11"/>
      <color indexed="17"/>
      <name val="Calibri"/>
      <family val="2"/>
    </font>
    <font>
      <sz val="10"/>
      <color indexed="10"/>
      <name val="Arial MT Black"/>
      <charset val="134"/>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u/>
      <sz val="11"/>
      <color theme="10"/>
      <name val="Calibri"/>
      <family val="2"/>
    </font>
    <font>
      <u/>
      <sz val="6.8"/>
      <color theme="10"/>
      <name val="Arial"/>
      <family val="2"/>
    </font>
    <font>
      <u/>
      <sz val="10"/>
      <color indexed="12"/>
      <name val="Arial"/>
      <family val="2"/>
    </font>
    <font>
      <sz val="11"/>
      <color indexed="62"/>
      <name val="Calibri"/>
      <family val="2"/>
    </font>
    <font>
      <sz val="11"/>
      <color indexed="52"/>
      <name val="Calibri"/>
      <family val="2"/>
    </font>
    <font>
      <sz val="11"/>
      <color indexed="60"/>
      <name val="Calibri"/>
      <family val="2"/>
    </font>
    <font>
      <sz val="7"/>
      <name val="Small Fonts"/>
      <charset val="134"/>
    </font>
    <font>
      <sz val="9"/>
      <name val="Helv"/>
      <charset val="134"/>
    </font>
    <font>
      <sz val="10"/>
      <name val="Helv"/>
      <charset val="134"/>
    </font>
    <font>
      <sz val="10"/>
      <color indexed="0"/>
      <name val="Arial"/>
      <family val="2"/>
    </font>
    <font>
      <sz val="12"/>
      <color indexed="8"/>
      <name val="Calibri"/>
      <family val="2"/>
    </font>
    <font>
      <sz val="12"/>
      <name val="Arial"/>
      <family val="2"/>
    </font>
    <font>
      <sz val="11"/>
      <color indexed="8"/>
      <name val="Cambria"/>
      <family val="1"/>
    </font>
    <font>
      <b/>
      <sz val="11"/>
      <color indexed="63"/>
      <name val="Calibri"/>
      <family val="2"/>
    </font>
    <font>
      <sz val="12"/>
      <name val="Times New Roman"/>
      <family val="1"/>
    </font>
    <font>
      <sz val="8"/>
      <name val="Helv"/>
      <charset val="134"/>
    </font>
    <font>
      <b/>
      <i/>
      <sz val="8"/>
      <name val="Arial"/>
      <family val="2"/>
    </font>
    <font>
      <b/>
      <sz val="9"/>
      <name val="Arial"/>
      <family val="2"/>
    </font>
    <font>
      <b/>
      <sz val="8"/>
      <color indexed="8"/>
      <name val="Helv"/>
      <charset val="134"/>
    </font>
    <font>
      <sz val="9"/>
      <name val="Tms Rmn"/>
      <charset val="134"/>
    </font>
    <font>
      <b/>
      <sz val="18"/>
      <color indexed="56"/>
      <name val="Cambria"/>
      <family val="1"/>
    </font>
    <font>
      <b/>
      <sz val="11"/>
      <color indexed="8"/>
      <name val="Calibri"/>
      <family val="2"/>
    </font>
    <font>
      <sz val="11"/>
      <color indexed="10"/>
      <name val="Calibri"/>
      <family val="2"/>
    </font>
    <font>
      <sz val="8"/>
      <name val="Calibri"/>
      <family val="2"/>
      <scheme val="minor"/>
    </font>
  </fonts>
  <fills count="32">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3" tint="0.79995117038483843"/>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12"/>
        <bgColor indexed="12"/>
      </patternFill>
    </fill>
    <fill>
      <patternFill patternType="solid">
        <fgColor indexed="13"/>
        <bgColor indexed="13"/>
      </patternFill>
    </fill>
    <fill>
      <patternFill patternType="solid">
        <fgColor indexed="26"/>
        <bgColor indexed="64"/>
      </patternFill>
    </fill>
    <fill>
      <patternFill patternType="solid">
        <fgColor indexed="43"/>
        <bgColor indexed="64"/>
      </patternFill>
    </fill>
    <fill>
      <patternFill patternType="solid">
        <fgColor indexed="26"/>
        <bgColor indexed="9"/>
      </patternFill>
    </fill>
  </fills>
  <borders count="41">
    <border>
      <left/>
      <right/>
      <top/>
      <bottom/>
      <diagonal/>
    </border>
    <border>
      <left style="double">
        <color theme="0" tint="-0.499984740745262"/>
      </left>
      <right style="thin">
        <color theme="0" tint="-0.499984740745262"/>
      </right>
      <top style="double">
        <color theme="0" tint="-0.499984740745262"/>
      </top>
      <bottom style="double">
        <color theme="0" tint="-0.499984740745262"/>
      </bottom>
      <diagonal/>
    </border>
    <border>
      <left style="thin">
        <color theme="0" tint="-0.499984740745262"/>
      </left>
      <right/>
      <top style="double">
        <color theme="0" tint="-0.499984740745262"/>
      </top>
      <bottom style="double">
        <color theme="0" tint="-0.499984740745262"/>
      </bottom>
      <diagonal/>
    </border>
    <border>
      <left style="thin">
        <color theme="0" tint="-0.499984740745262"/>
      </left>
      <right style="thin">
        <color theme="0" tint="-0.499984740745262"/>
      </right>
      <top style="double">
        <color theme="0" tint="-0.499984740745262"/>
      </top>
      <bottom style="double">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style="double">
        <color theme="0" tint="-0.499984740745262"/>
      </bottom>
      <diagonal/>
    </border>
    <border>
      <left style="double">
        <color theme="0" tint="-0.499984740745262"/>
      </left>
      <right/>
      <top style="double">
        <color theme="0" tint="-0.499984740745262"/>
      </top>
      <bottom style="double">
        <color theme="0" tint="-0.499984740745262"/>
      </bottom>
      <diagonal/>
    </border>
    <border>
      <left/>
      <right style="thin">
        <color theme="0" tint="-0.499984740745262"/>
      </right>
      <top style="double">
        <color theme="0" tint="-0.499984740745262"/>
      </top>
      <bottom style="double">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double">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double">
        <color theme="0" tint="-0.499984740745262"/>
      </left>
      <right style="thin">
        <color auto="1"/>
      </right>
      <top style="thin">
        <color theme="0" tint="-0.499984740745262"/>
      </top>
      <bottom style="double">
        <color theme="0" tint="-0.499984740745262"/>
      </bottom>
      <diagonal/>
    </border>
    <border>
      <left style="thin">
        <color theme="0" tint="-0.499984740745262"/>
      </left>
      <right style="double">
        <color auto="1"/>
      </right>
      <top style="double">
        <color theme="0" tint="-0.499984740745262"/>
      </top>
      <bottom style="thin">
        <color theme="0" tint="-0.499984740745262"/>
      </bottom>
      <diagonal/>
    </border>
    <border>
      <left style="double">
        <color auto="1"/>
      </left>
      <right/>
      <top/>
      <bottom/>
      <diagonal/>
    </border>
    <border>
      <left style="thin">
        <color theme="0" tint="-0.499984740745262"/>
      </left>
      <right style="double">
        <color auto="1"/>
      </right>
      <top style="thin">
        <color theme="0" tint="-0.499984740745262"/>
      </top>
      <bottom style="thin">
        <color theme="0" tint="-0.499984740745262"/>
      </bottom>
      <diagonal/>
    </border>
    <border>
      <left style="double">
        <color theme="0" tint="-0.499984740745262"/>
      </left>
      <right/>
      <top/>
      <bottom/>
      <diagonal/>
    </border>
    <border>
      <left style="thin">
        <color theme="0" tint="-0.499984740745262"/>
      </left>
      <right style="double">
        <color theme="0" tint="-0.499984740745262"/>
      </right>
      <top style="thin">
        <color theme="0" tint="-0.499984740745262"/>
      </top>
      <bottom style="double">
        <color theme="0" tint="-0.4999847407452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right/>
      <top style="medium">
        <color auto="1"/>
      </top>
      <bottom style="medium">
        <color auto="1"/>
      </bottom>
      <diagonal/>
    </border>
    <border>
      <left/>
      <right/>
      <top style="thin">
        <color auto="1"/>
      </top>
      <bottom style="thin">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hair">
        <color auto="1"/>
      </left>
      <right style="hair">
        <color auto="1"/>
      </right>
      <top style="thin">
        <color auto="1"/>
      </top>
      <bottom/>
      <diagonal/>
    </border>
    <border>
      <left style="hair">
        <color auto="1"/>
      </left>
      <right style="hair">
        <color auto="1"/>
      </right>
      <top style="double">
        <color auto="1"/>
      </top>
      <bottom/>
      <diagonal/>
    </border>
    <border>
      <left/>
      <right style="thin">
        <color indexed="8"/>
      </right>
      <top/>
      <bottom/>
      <diagonal/>
    </border>
    <border>
      <left/>
      <right/>
      <top style="thin">
        <color indexed="62"/>
      </top>
      <bottom style="double">
        <color indexed="62"/>
      </bottom>
      <diagonal/>
    </border>
  </borders>
  <cellStyleXfs count="2687">
    <xf numFmtId="0" fontId="0" fillId="0" borderId="0"/>
    <xf numFmtId="164" fontId="9" fillId="0" borderId="0" applyFont="0" applyFill="0" applyBorder="0" applyAlignment="0" applyProtection="0"/>
    <xf numFmtId="166" fontId="10" fillId="0" borderId="0">
      <alignment horizontal="centerContinuous"/>
    </xf>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4" fillId="0" borderId="0" applyFill="0" applyBorder="0" applyAlignment="0"/>
    <xf numFmtId="167" fontId="14" fillId="0" borderId="0" applyFill="0" applyBorder="0" applyAlignment="0"/>
    <xf numFmtId="0" fontId="14" fillId="0" borderId="0" applyFill="0" applyBorder="0" applyAlignment="0"/>
    <xf numFmtId="0" fontId="14" fillId="0" borderId="0" applyFill="0" applyBorder="0" applyAlignment="0"/>
    <xf numFmtId="0" fontId="14" fillId="0" borderId="0" applyFill="0" applyBorder="0" applyAlignment="0"/>
    <xf numFmtId="168" fontId="8" fillId="0" borderId="0" applyFill="0" applyBorder="0" applyAlignment="0"/>
    <xf numFmtId="169" fontId="8" fillId="0" borderId="0" applyFill="0" applyBorder="0" applyAlignment="0"/>
    <xf numFmtId="170" fontId="8" fillId="0" borderId="0" applyFill="0" applyBorder="0" applyAlignment="0"/>
    <xf numFmtId="171" fontId="8" fillId="0" borderId="0" applyFill="0" applyBorder="0" applyAlignment="0"/>
    <xf numFmtId="172" fontId="8" fillId="0" borderId="0" applyFill="0" applyBorder="0" applyAlignment="0"/>
    <xf numFmtId="173" fontId="8" fillId="0" borderId="0" applyFill="0" applyBorder="0" applyAlignment="0"/>
    <xf numFmtId="168" fontId="8" fillId="0" borderId="0" applyFill="0" applyBorder="0" applyAlignment="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7" fillId="0" borderId="0"/>
    <xf numFmtId="0" fontId="17" fillId="0" borderId="0"/>
    <xf numFmtId="0" fontId="17" fillId="0" borderId="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4" fontId="8" fillId="0" borderId="0" applyFont="0" applyFill="0" applyBorder="0" applyAlignment="0" applyProtection="0"/>
    <xf numFmtId="41" fontId="9" fillId="0" borderId="0" applyFont="0" applyFill="0" applyBorder="0" applyAlignment="0" applyProtection="0"/>
    <xf numFmtId="174" fontId="8" fillId="0" borderId="0" applyFont="0" applyFill="0" applyBorder="0" applyAlignment="0" applyProtection="0"/>
    <xf numFmtId="174" fontId="8" fillId="0" borderId="0" applyFont="0" applyFill="0" applyBorder="0" applyAlignment="0" applyProtection="0"/>
    <xf numFmtId="165" fontId="8" fillId="0" borderId="0" applyFont="0" applyFill="0" applyBorder="0" applyAlignment="0" applyProtection="0"/>
    <xf numFmtId="174" fontId="8" fillId="0" borderId="0" applyFont="0" applyFill="0" applyBorder="0" applyAlignment="0" applyProtection="0"/>
    <xf numFmtId="165" fontId="11" fillId="0" borderId="0" applyFont="0" applyFill="0" applyBorder="0" applyAlignment="0" applyProtection="0"/>
    <xf numFmtId="17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76" fontId="8" fillId="0" borderId="0" applyFont="0" applyFill="0" applyBorder="0" applyAlignment="0" applyProtection="0"/>
    <xf numFmtId="165" fontId="8" fillId="0" borderId="0" applyFont="0" applyFill="0" applyBorder="0" applyAlignment="0" applyProtection="0"/>
    <xf numFmtId="176"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6" fontId="8" fillId="0" borderId="0" applyFont="0" applyFill="0" applyBorder="0" applyAlignment="0" applyProtection="0"/>
    <xf numFmtId="165"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41" fontId="18" fillId="0" borderId="0" applyFont="0" applyFill="0" applyBorder="0" applyAlignment="0" applyProtection="0"/>
    <xf numFmtId="176" fontId="8" fillId="0" borderId="0" applyFont="0" applyFill="0" applyBorder="0" applyAlignment="0" applyProtection="0"/>
    <xf numFmtId="41"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7" fontId="8" fillId="0" borderId="0" applyFont="0" applyFill="0" applyBorder="0" applyAlignment="0" applyProtection="0"/>
    <xf numFmtId="165" fontId="8" fillId="0" borderId="0" applyFont="0" applyFill="0" applyBorder="0" applyAlignment="0" applyProtection="0"/>
    <xf numFmtId="177"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9" fillId="0" borderId="0" applyFont="0" applyFill="0" applyBorder="0" applyAlignment="0" applyProtection="0"/>
    <xf numFmtId="165" fontId="20"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20"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2"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43" fontId="9"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8" fillId="0" borderId="0" applyFont="0" applyFill="0" applyBorder="0" applyAlignment="0" applyProtection="0"/>
    <xf numFmtId="178"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6" fontId="8" fillId="0" borderId="0" applyFont="0" applyFill="0" applyBorder="0" applyAlignment="0" applyProtection="0"/>
    <xf numFmtId="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0"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81"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0" fontId="8" fillId="0" borderId="0" applyFont="0" applyFill="0" applyBorder="0" applyAlignment="0" applyProtection="0"/>
    <xf numFmtId="43" fontId="9" fillId="0" borderId="0" applyFont="0" applyFill="0" applyBorder="0" applyAlignment="0" applyProtection="0"/>
    <xf numFmtId="0"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21"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8" fillId="0" borderId="0" applyFont="0" applyFill="0" applyBorder="0" applyAlignment="0" applyProtection="0"/>
    <xf numFmtId="164" fontId="2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0" fontId="23" fillId="0" borderId="0" applyNumberFormat="0" applyAlignment="0">
      <alignment horizontal="left"/>
    </xf>
    <xf numFmtId="0" fontId="17" fillId="0" borderId="0"/>
    <xf numFmtId="0" fontId="17" fillId="0" borderId="0"/>
    <xf numFmtId="182" fontId="8" fillId="0" borderId="24"/>
    <xf numFmtId="183" fontId="11" fillId="0" borderId="0" applyFont="0" applyFill="0" applyBorder="0" applyAlignment="0" applyProtection="0"/>
    <xf numFmtId="183" fontId="18" fillId="0" borderId="0" applyFont="0" applyFill="0" applyBorder="0" applyAlignment="0" applyProtection="0"/>
    <xf numFmtId="183" fontId="18" fillId="0" borderId="0" applyFont="0" applyFill="0" applyBorder="0" applyAlignment="0" applyProtection="0"/>
    <xf numFmtId="168" fontId="8" fillId="0" borderId="0" applyFont="0" applyFill="0" applyBorder="0" applyAlignment="0" applyProtection="0"/>
    <xf numFmtId="184" fontId="8"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6" fontId="24" fillId="0" borderId="0">
      <protection locked="0"/>
    </xf>
    <xf numFmtId="14" fontId="14" fillId="0" borderId="0" applyFill="0" applyBorder="0" applyAlignment="0"/>
    <xf numFmtId="187" fontId="25" fillId="0" borderId="0">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7" fillId="27" borderId="0"/>
    <xf numFmtId="172" fontId="8" fillId="0" borderId="0" applyFill="0" applyBorder="0" applyAlignment="0"/>
    <xf numFmtId="168" fontId="8" fillId="0" borderId="0" applyFill="0" applyBorder="0" applyAlignment="0"/>
    <xf numFmtId="172" fontId="8" fillId="0" borderId="0" applyFill="0" applyBorder="0" applyAlignment="0"/>
    <xf numFmtId="173" fontId="8" fillId="0" borderId="0" applyFill="0" applyBorder="0" applyAlignment="0"/>
    <xf numFmtId="168" fontId="8" fillId="0" borderId="0" applyFill="0" applyBorder="0" applyAlignment="0"/>
    <xf numFmtId="0" fontId="28" fillId="0" borderId="0" applyNumberFormat="0" applyAlignment="0">
      <alignment horizontal="left"/>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188" fontId="24" fillId="0" borderId="0">
      <protection locked="0"/>
    </xf>
    <xf numFmtId="0" fontId="33" fillId="0" borderId="28"/>
    <xf numFmtId="0" fontId="33" fillId="0" borderId="28"/>
    <xf numFmtId="0" fontId="33" fillId="0" borderId="27"/>
    <xf numFmtId="0" fontId="33" fillId="28" borderId="27"/>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5" fillId="0" borderId="0" applyNumberFormat="0"/>
    <xf numFmtId="38" fontId="36" fillId="25" borderId="0" applyNumberFormat="0" applyBorder="0" applyAlignment="0" applyProtection="0"/>
    <xf numFmtId="0" fontId="37" fillId="0" borderId="29" applyNumberFormat="0" applyAlignment="0" applyProtection="0">
      <alignment horizontal="left" vertical="center"/>
    </xf>
    <xf numFmtId="0" fontId="37" fillId="0" borderId="30">
      <alignment horizontal="left" vertical="center"/>
    </xf>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187" fontId="31" fillId="0" borderId="0">
      <protection locked="0"/>
    </xf>
    <xf numFmtId="187" fontId="31" fillId="0" borderId="0">
      <protection locked="0"/>
    </xf>
    <xf numFmtId="0" fontId="41"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10" fontId="36" fillId="29" borderId="24" applyNumberFormat="0" applyBorder="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172" fontId="8" fillId="0" borderId="0" applyFill="0" applyBorder="0" applyAlignment="0"/>
    <xf numFmtId="168" fontId="8" fillId="0" borderId="0" applyFill="0" applyBorder="0" applyAlignment="0"/>
    <xf numFmtId="172" fontId="8" fillId="0" borderId="0" applyFill="0" applyBorder="0" applyAlignment="0"/>
    <xf numFmtId="173" fontId="8" fillId="0" borderId="0" applyFill="0" applyBorder="0" applyAlignment="0"/>
    <xf numFmtId="168" fontId="8" fillId="0" borderId="0" applyFill="0" applyBorder="0" applyAlignment="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189" fontId="8" fillId="0" borderId="0" applyFont="0" applyFill="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37" fontId="47" fillId="0" borderId="0"/>
    <xf numFmtId="190" fontId="8" fillId="0" borderId="0"/>
    <xf numFmtId="190" fontId="8" fillId="0" borderId="0"/>
    <xf numFmtId="190" fontId="8" fillId="0" borderId="0"/>
    <xf numFmtId="190" fontId="8" fillId="0" borderId="0"/>
    <xf numFmtId="190" fontId="8" fillId="0" borderId="0"/>
    <xf numFmtId="0" fontId="8" fillId="0" borderId="0"/>
    <xf numFmtId="190" fontId="8" fillId="0" borderId="0"/>
    <xf numFmtId="190" fontId="8" fillId="0" borderId="0"/>
    <xf numFmtId="190" fontId="8" fillId="0" borderId="0"/>
    <xf numFmtId="190" fontId="8" fillId="0" borderId="0"/>
    <xf numFmtId="190" fontId="8" fillId="0" borderId="0"/>
    <xf numFmtId="190" fontId="8" fillId="0" borderId="0"/>
    <xf numFmtId="190" fontId="8" fillId="0" borderId="0"/>
    <xf numFmtId="190" fontId="8" fillId="0" borderId="0"/>
    <xf numFmtId="166" fontId="48" fillId="0" borderId="0"/>
    <xf numFmtId="166" fontId="49" fillId="0" borderId="0"/>
    <xf numFmtId="166" fontId="49" fillId="0" borderId="0"/>
    <xf numFmtId="0" fontId="9" fillId="0" borderId="0"/>
    <xf numFmtId="0" fontId="9" fillId="0" borderId="0"/>
    <xf numFmtId="0" fontId="8" fillId="0" borderId="0"/>
    <xf numFmtId="0" fontId="9" fillId="0" borderId="0"/>
    <xf numFmtId="0" fontId="21" fillId="0" borderId="0"/>
    <xf numFmtId="0" fontId="8" fillId="0" borderId="0"/>
    <xf numFmtId="0" fontId="8" fillId="0" borderId="0"/>
    <xf numFmtId="0" fontId="21" fillId="0" borderId="0"/>
    <xf numFmtId="0" fontId="8" fillId="0" borderId="0"/>
    <xf numFmtId="12" fontId="8" fillId="0" borderId="0"/>
    <xf numFmtId="0" fontId="9" fillId="0" borderId="0"/>
    <xf numFmtId="12" fontId="8" fillId="0" borderId="0"/>
    <xf numFmtId="0" fontId="18" fillId="0" borderId="0"/>
    <xf numFmtId="0" fontId="18" fillId="0" borderId="0"/>
    <xf numFmtId="0" fontId="18" fillId="0" borderId="0"/>
    <xf numFmtId="0" fontId="18" fillId="0" borderId="0"/>
    <xf numFmtId="0" fontId="18" fillId="0" borderId="0"/>
    <xf numFmtId="0" fontId="9" fillId="0" borderId="0"/>
    <xf numFmtId="0" fontId="9" fillId="0" borderId="0"/>
    <xf numFmtId="0" fontId="18" fillId="0" borderId="0"/>
    <xf numFmtId="0" fontId="18" fillId="0" borderId="0"/>
    <xf numFmtId="0" fontId="1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50"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18" fillId="0" borderId="0"/>
    <xf numFmtId="0" fontId="9" fillId="0" borderId="0"/>
    <xf numFmtId="0" fontId="8" fillId="0" borderId="0"/>
    <xf numFmtId="0" fontId="8" fillId="0" borderId="0"/>
    <xf numFmtId="0" fontId="8" fillId="0" borderId="0"/>
    <xf numFmtId="0" fontId="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8" fillId="0" borderId="0"/>
    <xf numFmtId="0" fontId="8" fillId="0" borderId="0"/>
    <xf numFmtId="0" fontId="8" fillId="0" borderId="0" applyProtection="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21" fillId="0" borderId="0"/>
    <xf numFmtId="0" fontId="8" fillId="0" borderId="0"/>
    <xf numFmtId="0" fontId="18" fillId="0" borderId="0"/>
    <xf numFmtId="0" fontId="8" fillId="0" borderId="0"/>
    <xf numFmtId="0" fontId="18" fillId="0" borderId="0"/>
    <xf numFmtId="0" fontId="8" fillId="0" borderId="0"/>
    <xf numFmtId="0" fontId="18" fillId="0" borderId="0"/>
    <xf numFmtId="0" fontId="11" fillId="0" borderId="0"/>
    <xf numFmtId="0" fontId="8" fillId="0" borderId="0"/>
    <xf numFmtId="0" fontId="18" fillId="0" borderId="0"/>
    <xf numFmtId="0" fontId="11" fillId="0" borderId="0"/>
    <xf numFmtId="0" fontId="18" fillId="0" borderId="0"/>
    <xf numFmtId="0" fontId="8" fillId="0" borderId="0"/>
    <xf numFmtId="0" fontId="18" fillId="0" borderId="0"/>
    <xf numFmtId="0" fontId="11" fillId="0" borderId="0"/>
    <xf numFmtId="0" fontId="8" fillId="0" borderId="0"/>
    <xf numFmtId="0" fontId="18" fillId="0" borderId="0"/>
    <xf numFmtId="0" fontId="8" fillId="0" borderId="0"/>
    <xf numFmtId="0" fontId="18" fillId="0" borderId="0"/>
    <xf numFmtId="0" fontId="11" fillId="0" borderId="0"/>
    <xf numFmtId="0" fontId="8" fillId="0" borderId="0"/>
    <xf numFmtId="0" fontId="21" fillId="0" borderId="0"/>
    <xf numFmtId="0" fontId="18" fillId="0" borderId="0"/>
    <xf numFmtId="0" fontId="18" fillId="0" borderId="0"/>
    <xf numFmtId="0" fontId="18" fillId="0" borderId="0"/>
    <xf numFmtId="0" fontId="18"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9" fillId="0" borderId="0"/>
    <xf numFmtId="0" fontId="11" fillId="0" borderId="0"/>
    <xf numFmtId="0" fontId="11" fillId="0" borderId="0"/>
    <xf numFmtId="0" fontId="11" fillId="0" borderId="0"/>
    <xf numFmtId="0" fontId="8"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9" fillId="0" borderId="0"/>
    <xf numFmtId="0" fontId="51" fillId="0" borderId="0"/>
    <xf numFmtId="0" fontId="8" fillId="0" borderId="0"/>
    <xf numFmtId="0" fontId="8" fillId="0" borderId="0"/>
    <xf numFmtId="0" fontId="8" fillId="0" borderId="0"/>
    <xf numFmtId="0" fontId="8" fillId="0" borderId="0"/>
    <xf numFmtId="0" fontId="18" fillId="0" borderId="0"/>
    <xf numFmtId="0" fontId="1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9" fillId="0" borderId="0"/>
    <xf numFmtId="0" fontId="8" fillId="0" borderId="0"/>
    <xf numFmtId="0" fontId="8" fillId="0" borderId="0"/>
    <xf numFmtId="0" fontId="8" fillId="0" borderId="0"/>
    <xf numFmtId="0" fontId="14" fillId="0" borderId="0">
      <alignment vertical="top"/>
    </xf>
    <xf numFmtId="0" fontId="11" fillId="0" borderId="0"/>
    <xf numFmtId="0" fontId="11" fillId="0" borderId="0"/>
    <xf numFmtId="0" fontId="9" fillId="0" borderId="0"/>
    <xf numFmtId="0" fontId="9"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alignment vertical="top"/>
    </xf>
    <xf numFmtId="0" fontId="14" fillId="0" borderId="0">
      <alignment vertical="top"/>
    </xf>
    <xf numFmtId="0" fontId="11" fillId="0" borderId="0"/>
    <xf numFmtId="191" fontId="52" fillId="0" borderId="0"/>
    <xf numFmtId="0" fontId="19" fillId="0" borderId="0"/>
    <xf numFmtId="0" fontId="19" fillId="0" borderId="0"/>
    <xf numFmtId="0" fontId="8" fillId="0" borderId="0"/>
    <xf numFmtId="0" fontId="11" fillId="0" borderId="0"/>
    <xf numFmtId="0" fontId="11" fillId="0" borderId="0"/>
    <xf numFmtId="0" fontId="11" fillId="0" borderId="0"/>
    <xf numFmtId="0" fontId="19" fillId="0" borderId="0"/>
    <xf numFmtId="0" fontId="11" fillId="0" borderId="0"/>
    <xf numFmtId="0" fontId="11" fillId="0" borderId="0"/>
    <xf numFmtId="0" fontId="8" fillId="0" borderId="0"/>
    <xf numFmtId="0" fontId="11"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applyNumberFormat="0" applyFont="0" applyFill="0" applyAlignment="0" applyProtection="0"/>
    <xf numFmtId="0" fontId="8" fillId="0" borderId="0"/>
    <xf numFmtId="0" fontId="18" fillId="0" borderId="0"/>
    <xf numFmtId="0" fontId="18" fillId="0" borderId="0"/>
    <xf numFmtId="0" fontId="18" fillId="0" borderId="0"/>
    <xf numFmtId="0" fontId="18" fillId="0" borderId="0"/>
    <xf numFmtId="0" fontId="49" fillId="0" borderId="0"/>
    <xf numFmtId="0" fontId="4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8" fontId="49" fillId="0" borderId="0"/>
    <xf numFmtId="0" fontId="49" fillId="0" borderId="0"/>
    <xf numFmtId="192" fontId="49" fillId="0" borderId="0"/>
    <xf numFmtId="193" fontId="49" fillId="0" borderId="0"/>
    <xf numFmtId="0" fontId="49" fillId="0" borderId="0"/>
    <xf numFmtId="194" fontId="49" fillId="0" borderId="0"/>
    <xf numFmtId="194" fontId="49" fillId="0" borderId="0"/>
    <xf numFmtId="194" fontId="49" fillId="0" borderId="0"/>
    <xf numFmtId="192" fontId="49" fillId="0" borderId="0"/>
    <xf numFmtId="0" fontId="49" fillId="0" borderId="0"/>
    <xf numFmtId="0" fontId="8" fillId="0" borderId="0"/>
    <xf numFmtId="178" fontId="49" fillId="0" borderId="0"/>
    <xf numFmtId="0" fontId="8"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52"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2" fillId="0" borderId="0"/>
    <xf numFmtId="0" fontId="8" fillId="0" borderId="0"/>
    <xf numFmtId="0" fontId="18" fillId="0" borderId="0"/>
    <xf numFmtId="0" fontId="18" fillId="0" borderId="0"/>
    <xf numFmtId="0" fontId="8" fillId="0" borderId="0"/>
    <xf numFmtId="0" fontId="18" fillId="0" borderId="0"/>
    <xf numFmtId="0" fontId="18" fillId="0" borderId="0"/>
    <xf numFmtId="0" fontId="5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5" fontId="4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9" fillId="0" borderId="0"/>
    <xf numFmtId="0" fontId="49" fillId="0" borderId="0"/>
    <xf numFmtId="0" fontId="49" fillId="0" borderId="0"/>
    <xf numFmtId="0" fontId="49" fillId="0" borderId="0"/>
    <xf numFmtId="194" fontId="49" fillId="0" borderId="0"/>
    <xf numFmtId="194" fontId="49" fillId="0" borderId="0"/>
    <xf numFmtId="194" fontId="49" fillId="0" borderId="0"/>
    <xf numFmtId="194" fontId="49" fillId="0" borderId="0"/>
    <xf numFmtId="196" fontId="4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11" fillId="0" borderId="0"/>
    <xf numFmtId="0" fontId="53" fillId="0" borderId="0"/>
    <xf numFmtId="0" fontId="53" fillId="0" borderId="0"/>
    <xf numFmtId="0" fontId="9" fillId="0" borderId="0"/>
    <xf numFmtId="0" fontId="53" fillId="0" borderId="0"/>
    <xf numFmtId="0" fontId="53" fillId="0" borderId="0"/>
    <xf numFmtId="0" fontId="9" fillId="0" borderId="0"/>
    <xf numFmtId="0" fontId="53" fillId="0" borderId="0"/>
    <xf numFmtId="0" fontId="8" fillId="0" borderId="0"/>
    <xf numFmtId="0" fontId="8" fillId="0" borderId="0"/>
    <xf numFmtId="0" fontId="53" fillId="0" borderId="0"/>
    <xf numFmtId="0" fontId="53" fillId="0" borderId="0"/>
    <xf numFmtId="0" fontId="53" fillId="0" borderId="0"/>
    <xf numFmtId="0" fontId="53" fillId="0" borderId="0"/>
    <xf numFmtId="0" fontId="11" fillId="0" borderId="0"/>
    <xf numFmtId="0" fontId="8" fillId="0" borderId="0"/>
    <xf numFmtId="0" fontId="9" fillId="0" borderId="0"/>
    <xf numFmtId="0" fontId="8" fillId="0" borderId="0"/>
    <xf numFmtId="0" fontId="8" fillId="0" borderId="0"/>
    <xf numFmtId="0" fontId="8" fillId="0" borderId="0"/>
    <xf numFmtId="0" fontId="8" fillId="0" borderId="0"/>
    <xf numFmtId="0" fontId="6" fillId="0" borderId="0"/>
    <xf numFmtId="0" fontId="11" fillId="0" borderId="0"/>
    <xf numFmtId="0" fontId="9" fillId="0" borderId="0"/>
    <xf numFmtId="0" fontId="9" fillId="0" borderId="0"/>
    <xf numFmtId="0" fontId="8" fillId="0" borderId="0"/>
    <xf numFmtId="0" fontId="8" fillId="0" borderId="0"/>
    <xf numFmtId="0" fontId="11" fillId="0" borderId="0"/>
    <xf numFmtId="0" fontId="9" fillId="0" borderId="0"/>
    <xf numFmtId="0" fontId="9" fillId="0" borderId="0"/>
    <xf numFmtId="0" fontId="8" fillId="0" borderId="0"/>
    <xf numFmtId="0" fontId="8" fillId="0" borderId="0"/>
    <xf numFmtId="0" fontId="14" fillId="0" borderId="0">
      <alignment vertical="top"/>
    </xf>
    <xf numFmtId="0" fontId="8" fillId="0" borderId="0"/>
    <xf numFmtId="0" fontId="9"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9" fillId="0" borderId="0"/>
    <xf numFmtId="0" fontId="18" fillId="0" borderId="0"/>
    <xf numFmtId="0" fontId="9" fillId="0" borderId="0"/>
    <xf numFmtId="0" fontId="9" fillId="0" borderId="0"/>
    <xf numFmtId="0" fontId="9" fillId="0" borderId="0"/>
    <xf numFmtId="0" fontId="18" fillId="0" borderId="0"/>
    <xf numFmtId="0" fontId="18" fillId="0" borderId="0"/>
    <xf numFmtId="0" fontId="8" fillId="0" borderId="0"/>
    <xf numFmtId="0" fontId="8" fillId="0" borderId="0"/>
    <xf numFmtId="0" fontId="9" fillId="0" borderId="0"/>
    <xf numFmtId="0" fontId="9" fillId="0" borderId="0"/>
    <xf numFmtId="0" fontId="8" fillId="0" borderId="0"/>
    <xf numFmtId="0" fontId="18" fillId="0" borderId="0"/>
    <xf numFmtId="0" fontId="8" fillId="0" borderId="0"/>
    <xf numFmtId="0" fontId="9" fillId="0" borderId="0"/>
    <xf numFmtId="0" fontId="9" fillId="0" borderId="0"/>
    <xf numFmtId="0" fontId="18" fillId="0" borderId="0"/>
    <xf numFmtId="0" fontId="18" fillId="0" borderId="0"/>
    <xf numFmtId="0" fontId="8" fillId="0" borderId="0"/>
    <xf numFmtId="0" fontId="18" fillId="0" borderId="0"/>
    <xf numFmtId="0" fontId="9" fillId="0" borderId="0"/>
    <xf numFmtId="0" fontId="18" fillId="0" borderId="0"/>
    <xf numFmtId="0" fontId="1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1" fontId="52" fillId="0" borderId="0"/>
    <xf numFmtId="0" fontId="8" fillId="0" borderId="0"/>
    <xf numFmtId="191" fontId="5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10" fillId="0" borderId="0"/>
    <xf numFmtId="0" fontId="9" fillId="0" borderId="0"/>
    <xf numFmtId="0" fontId="10"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9" fillId="0" borderId="0"/>
    <xf numFmtId="0" fontId="18" fillId="0" borderId="0"/>
    <xf numFmtId="0" fontId="8" fillId="0" borderId="0"/>
    <xf numFmtId="0" fontId="8" fillId="0" borderId="0"/>
    <xf numFmtId="0" fontId="9" fillId="0" borderId="0"/>
    <xf numFmtId="0" fontId="18" fillId="0" borderId="0"/>
    <xf numFmtId="0" fontId="1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xf numFmtId="0" fontId="18" fillId="0" borderId="0"/>
    <xf numFmtId="0" fontId="8" fillId="0" borderId="0"/>
    <xf numFmtId="0" fontId="8" fillId="0" borderId="0"/>
    <xf numFmtId="0" fontId="8" fillId="0" borderId="0"/>
    <xf numFmtId="0" fontId="8" fillId="0" borderId="0"/>
    <xf numFmtId="0" fontId="14" fillId="0" borderId="0">
      <alignment vertical="top"/>
    </xf>
    <xf numFmtId="0" fontId="8" fillId="0" borderId="0"/>
    <xf numFmtId="0" fontId="9" fillId="0" borderId="0"/>
    <xf numFmtId="0" fontId="8" fillId="0" borderId="0"/>
    <xf numFmtId="0" fontId="8" fillId="0" borderId="0"/>
    <xf numFmtId="0" fontId="9" fillId="0" borderId="0"/>
    <xf numFmtId="0" fontId="9" fillId="0" borderId="0"/>
    <xf numFmtId="0" fontId="8" fillId="0" borderId="0"/>
    <xf numFmtId="0" fontId="8" fillId="0" borderId="0"/>
    <xf numFmtId="0" fontId="9" fillId="0" borderId="0"/>
    <xf numFmtId="0" fontId="8" fillId="0" borderId="0"/>
    <xf numFmtId="0" fontId="9" fillId="0" borderId="0"/>
    <xf numFmtId="0" fontId="8" fillId="0" borderId="0"/>
    <xf numFmtId="0" fontId="18" fillId="0" borderId="0"/>
    <xf numFmtId="0" fontId="8" fillId="0" borderId="0"/>
    <xf numFmtId="0" fontId="8" fillId="0" borderId="0"/>
    <xf numFmtId="0" fontId="18" fillId="0" borderId="0"/>
    <xf numFmtId="0" fontId="1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11" fillId="0" borderId="0"/>
    <xf numFmtId="0" fontId="8" fillId="0" borderId="0"/>
    <xf numFmtId="0" fontId="8" fillId="0" borderId="0"/>
    <xf numFmtId="0" fontId="8" fillId="0" borderId="0"/>
    <xf numFmtId="0" fontId="8" fillId="0" borderId="0"/>
    <xf numFmtId="0" fontId="18" fillId="0" borderId="0"/>
    <xf numFmtId="0" fontId="8" fillId="0" borderId="0"/>
    <xf numFmtId="0" fontId="18" fillId="0" borderId="0"/>
    <xf numFmtId="0" fontId="18" fillId="0" borderId="0"/>
    <xf numFmtId="0" fontId="18" fillId="0" borderId="0"/>
    <xf numFmtId="0" fontId="8" fillId="0" borderId="0"/>
    <xf numFmtId="0" fontId="8" fillId="0" borderId="0"/>
    <xf numFmtId="0" fontId="18" fillId="0" borderId="0"/>
    <xf numFmtId="0" fontId="18" fillId="0" borderId="0"/>
    <xf numFmtId="0" fontId="18" fillId="0" borderId="0"/>
    <xf numFmtId="0" fontId="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52" fillId="0" borderId="0"/>
    <xf numFmtId="0" fontId="8" fillId="0" borderId="0"/>
    <xf numFmtId="0" fontId="8" fillId="0" borderId="0"/>
    <xf numFmtId="0" fontId="8" fillId="0" borderId="0"/>
    <xf numFmtId="0" fontId="8" fillId="0" borderId="0"/>
    <xf numFmtId="0" fontId="8" fillId="0" borderId="0"/>
    <xf numFmtId="0" fontId="11"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9" fillId="0" borderId="0"/>
    <xf numFmtId="0" fontId="8" fillId="0" borderId="0"/>
    <xf numFmtId="0" fontId="8" fillId="0" borderId="0"/>
    <xf numFmtId="0" fontId="8" fillId="0" borderId="0"/>
    <xf numFmtId="0" fontId="8" fillId="0" borderId="0"/>
    <xf numFmtId="0" fontId="11"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8" fillId="0" borderId="0"/>
    <xf numFmtId="0" fontId="11" fillId="0" borderId="0"/>
    <xf numFmtId="0" fontId="8" fillId="0" borderId="0"/>
    <xf numFmtId="0" fontId="8" fillId="0" borderId="0"/>
    <xf numFmtId="0" fontId="11" fillId="0" borderId="0"/>
    <xf numFmtId="0" fontId="8" fillId="0" borderId="0"/>
    <xf numFmtId="0" fontId="8" fillId="0" borderId="0"/>
    <xf numFmtId="0" fontId="51"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8" fillId="0" borderId="0"/>
    <xf numFmtId="0" fontId="9" fillId="0" borderId="0"/>
    <xf numFmtId="0" fontId="8" fillId="0" borderId="0"/>
    <xf numFmtId="0" fontId="8" fillId="0" borderId="0"/>
    <xf numFmtId="0" fontId="8" fillId="0" borderId="0" applyProtection="0"/>
    <xf numFmtId="0" fontId="9" fillId="0" borderId="0"/>
    <xf numFmtId="0" fontId="9" fillId="0" borderId="0"/>
    <xf numFmtId="0" fontId="8" fillId="0" borderId="0"/>
    <xf numFmtId="0" fontId="8" fillId="0" borderId="0"/>
    <xf numFmtId="0" fontId="9" fillId="0" borderId="0"/>
    <xf numFmtId="0" fontId="8" fillId="0" borderId="0"/>
    <xf numFmtId="191" fontId="52" fillId="0" borderId="0"/>
    <xf numFmtId="191" fontId="52" fillId="0" borderId="0"/>
    <xf numFmtId="0" fontId="18" fillId="0" borderId="0"/>
    <xf numFmtId="191" fontId="52" fillId="0" borderId="0"/>
    <xf numFmtId="0" fontId="18"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11" fillId="0" borderId="0"/>
    <xf numFmtId="0" fontId="11" fillId="0" borderId="0"/>
    <xf numFmtId="0" fontId="11" fillId="0" borderId="0"/>
    <xf numFmtId="0" fontId="8" fillId="0" borderId="0"/>
    <xf numFmtId="0" fontId="8" fillId="0" borderId="0"/>
    <xf numFmtId="0" fontId="11" fillId="0" borderId="0"/>
    <xf numFmtId="0" fontId="11" fillId="0" borderId="0"/>
    <xf numFmtId="0" fontId="11" fillId="0" borderId="0"/>
    <xf numFmtId="0" fontId="8" fillId="0" borderId="0"/>
    <xf numFmtId="0" fontId="8" fillId="0" borderId="0"/>
    <xf numFmtId="0" fontId="14" fillId="0" borderId="0">
      <alignment vertical="top"/>
    </xf>
    <xf numFmtId="0" fontId="8" fillId="0" borderId="0"/>
    <xf numFmtId="0" fontId="18" fillId="0" borderId="0"/>
    <xf numFmtId="0" fontId="8" fillId="0" borderId="0"/>
    <xf numFmtId="0" fontId="18" fillId="0" borderId="0"/>
    <xf numFmtId="0" fontId="8" fillId="0" borderId="0"/>
    <xf numFmtId="0" fontId="1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1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8" fillId="0" borderId="0"/>
    <xf numFmtId="0" fontId="52" fillId="0" borderId="0"/>
    <xf numFmtId="0" fontId="8" fillId="0" borderId="0"/>
    <xf numFmtId="0" fontId="8" fillId="0" borderId="0"/>
    <xf numFmtId="0" fontId="8"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0" fontId="8" fillId="29" borderId="35" applyNumberFormat="0" applyFont="0" applyAlignment="0" applyProtection="0"/>
    <xf numFmtId="0" fontId="8" fillId="29" borderId="35" applyNumberFormat="0" applyFont="0"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171" fontId="8" fillId="0" borderId="0" applyFont="0" applyFill="0" applyBorder="0" applyAlignment="0" applyProtection="0"/>
    <xf numFmtId="197" fontId="8" fillId="0" borderId="0" applyFont="0" applyFill="0" applyBorder="0" applyAlignment="0" applyProtection="0"/>
    <xf numFmtId="10" fontId="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55"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8" fillId="0" borderId="0" applyFont="0" applyFill="0" applyBorder="0" applyAlignment="0" applyProtection="0"/>
    <xf numFmtId="172" fontId="8" fillId="0" borderId="0" applyFill="0" applyBorder="0" applyAlignment="0"/>
    <xf numFmtId="168" fontId="8" fillId="0" borderId="0" applyFill="0" applyBorder="0" applyAlignment="0"/>
    <xf numFmtId="172" fontId="8" fillId="0" borderId="0" applyFill="0" applyBorder="0" applyAlignment="0"/>
    <xf numFmtId="173" fontId="8" fillId="0" borderId="0" applyFill="0" applyBorder="0" applyAlignment="0"/>
    <xf numFmtId="168" fontId="8" fillId="0" borderId="0" applyFill="0" applyBorder="0" applyAlignment="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198" fontId="56" fillId="0" borderId="0" applyNumberFormat="0" applyFill="0" applyBorder="0" applyAlignment="0" applyProtection="0">
      <alignment horizontal="left"/>
    </xf>
    <xf numFmtId="0" fontId="57" fillId="0" borderId="37"/>
    <xf numFmtId="0" fontId="58" fillId="0" borderId="38"/>
    <xf numFmtId="40" fontId="59" fillId="0" borderId="0" applyBorder="0">
      <alignment horizontal="right"/>
    </xf>
    <xf numFmtId="49" fontId="14" fillId="0" borderId="0" applyFill="0" applyBorder="0" applyAlignment="0"/>
    <xf numFmtId="199" fontId="8" fillId="0" borderId="0" applyFill="0" applyBorder="0" applyAlignment="0"/>
    <xf numFmtId="200" fontId="8" fillId="0" borderId="0" applyFill="0" applyBorder="0" applyAlignment="0"/>
    <xf numFmtId="201" fontId="60" fillId="0" borderId="39" applyFont="0" applyBorder="0" applyAlignment="0">
      <alignment horizontal="right"/>
    </xf>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cellStyleXfs>
  <cellXfs count="84">
    <xf numFmtId="0" fontId="0" fillId="0" borderId="0" xfId="0"/>
    <xf numFmtId="0" fontId="1" fillId="0" borderId="0" xfId="2315" applyFont="1"/>
    <xf numFmtId="0" fontId="1" fillId="0" borderId="0" xfId="2315" applyFont="1" applyAlignment="1">
      <alignment horizontal="left"/>
    </xf>
    <xf numFmtId="0" fontId="2" fillId="0" borderId="0" xfId="2314" applyFont="1" applyAlignment="1">
      <alignment horizontal="left"/>
    </xf>
    <xf numFmtId="0" fontId="3" fillId="0" borderId="0" xfId="1666" applyFont="1" applyAlignment="1">
      <alignment horizontal="left" indent="1"/>
    </xf>
    <xf numFmtId="0" fontId="2" fillId="0" borderId="0" xfId="2315" applyFont="1"/>
    <xf numFmtId="0" fontId="2" fillId="2" borderId="1" xfId="2315" applyFont="1" applyFill="1" applyBorder="1" applyAlignment="1">
      <alignment horizontal="center" vertical="center"/>
    </xf>
    <xf numFmtId="0" fontId="2" fillId="2" borderId="2" xfId="2315" applyFont="1" applyFill="1" applyBorder="1" applyAlignment="1">
      <alignment horizontal="center" vertical="center"/>
    </xf>
    <xf numFmtId="0" fontId="2" fillId="2" borderId="3" xfId="2315" applyFont="1" applyFill="1" applyBorder="1" applyAlignment="1">
      <alignment horizontal="center" vertical="center" wrapText="1"/>
    </xf>
    <xf numFmtId="0" fontId="1" fillId="0" borderId="4" xfId="2313" applyFont="1" applyBorder="1" applyAlignment="1">
      <alignment horizontal="center" vertical="top"/>
    </xf>
    <xf numFmtId="0" fontId="1" fillId="0" borderId="5" xfId="2313" applyFont="1" applyBorder="1" applyAlignment="1">
      <alignment horizontal="left" vertical="top"/>
    </xf>
    <xf numFmtId="202" fontId="1" fillId="0" borderId="6" xfId="2315" applyNumberFormat="1" applyFont="1" applyBorder="1" applyAlignment="1">
      <alignment horizontal="center"/>
    </xf>
    <xf numFmtId="0" fontId="1" fillId="0" borderId="7" xfId="2313" applyFont="1" applyBorder="1" applyAlignment="1">
      <alignment horizontal="center" vertical="top"/>
    </xf>
    <xf numFmtId="0" fontId="1" fillId="0" borderId="8" xfId="2313" applyFont="1" applyBorder="1" applyAlignment="1">
      <alignment horizontal="left" vertical="top"/>
    </xf>
    <xf numFmtId="202" fontId="2" fillId="2" borderId="3" xfId="2315" applyNumberFormat="1" applyFont="1" applyFill="1" applyBorder="1"/>
    <xf numFmtId="165" fontId="2" fillId="2" borderId="3" xfId="2315" applyNumberFormat="1" applyFont="1" applyFill="1" applyBorder="1"/>
    <xf numFmtId="164" fontId="2" fillId="2" borderId="3" xfId="2315" applyNumberFormat="1" applyFont="1" applyFill="1" applyBorder="1"/>
    <xf numFmtId="0" fontId="1" fillId="0" borderId="6" xfId="2313" applyFont="1" applyBorder="1" applyAlignment="1">
      <alignment horizontal="left" vertical="top"/>
    </xf>
    <xf numFmtId="202" fontId="1" fillId="0" borderId="11" xfId="2315" applyNumberFormat="1" applyFont="1" applyBorder="1" applyAlignment="1">
      <alignment horizontal="center"/>
    </xf>
    <xf numFmtId="0" fontId="1" fillId="0" borderId="12" xfId="2315" applyFont="1" applyBorder="1" applyAlignment="1">
      <alignment horizontal="left" vertical="top"/>
    </xf>
    <xf numFmtId="165" fontId="1" fillId="0" borderId="6" xfId="2315" applyNumberFormat="1" applyFont="1" applyBorder="1" applyAlignment="1">
      <alignment horizontal="center"/>
    </xf>
    <xf numFmtId="164" fontId="1" fillId="0" borderId="6" xfId="2315" applyNumberFormat="1" applyFont="1" applyBorder="1" applyAlignment="1">
      <alignment horizontal="center"/>
    </xf>
    <xf numFmtId="0" fontId="1" fillId="0" borderId="0" xfId="2315" applyFont="1" applyAlignment="1">
      <alignment horizontal="left" vertical="top"/>
    </xf>
    <xf numFmtId="165" fontId="1" fillId="0" borderId="0" xfId="2315" applyNumberFormat="1" applyFont="1"/>
    <xf numFmtId="0" fontId="4" fillId="0" borderId="0" xfId="2315" applyFont="1" applyAlignment="1">
      <alignment horizontal="center"/>
    </xf>
    <xf numFmtId="0" fontId="4" fillId="0" borderId="0" xfId="2315" applyFont="1" applyAlignment="1">
      <alignment horizontal="right"/>
    </xf>
    <xf numFmtId="0" fontId="5" fillId="3" borderId="0" xfId="2315" applyFont="1" applyFill="1"/>
    <xf numFmtId="0" fontId="6" fillId="3" borderId="0" xfId="2315" applyFont="1" applyFill="1"/>
    <xf numFmtId="0" fontId="6" fillId="0" borderId="0" xfId="2315" applyFont="1"/>
    <xf numFmtId="0" fontId="7" fillId="0" borderId="0" xfId="1877" applyFont="1" applyAlignment="1">
      <alignment horizontal="center"/>
    </xf>
    <xf numFmtId="0" fontId="2" fillId="0" borderId="0" xfId="2315" applyFont="1" applyAlignment="1">
      <alignment horizontal="center"/>
    </xf>
    <xf numFmtId="0" fontId="2" fillId="2" borderId="13" xfId="2315" applyFont="1" applyFill="1" applyBorder="1" applyAlignment="1">
      <alignment horizontal="center" vertical="center" wrapText="1"/>
    </xf>
    <xf numFmtId="165" fontId="2" fillId="2" borderId="13" xfId="2315" applyNumberFormat="1" applyFont="1" applyFill="1" applyBorder="1"/>
    <xf numFmtId="0" fontId="1" fillId="4" borderId="0" xfId="2315" applyFont="1" applyFill="1"/>
    <xf numFmtId="165" fontId="1" fillId="0" borderId="0" xfId="2315" applyNumberFormat="1" applyFont="1" applyAlignment="1">
      <alignment horizontal="center"/>
    </xf>
    <xf numFmtId="0" fontId="1" fillId="5" borderId="0" xfId="2315" applyFont="1" applyFill="1"/>
    <xf numFmtId="165" fontId="1" fillId="0" borderId="14" xfId="2315" applyNumberFormat="1" applyFont="1" applyBorder="1" applyAlignment="1">
      <alignment horizontal="center"/>
    </xf>
    <xf numFmtId="164" fontId="1" fillId="0" borderId="0" xfId="2315" applyNumberFormat="1" applyFont="1"/>
    <xf numFmtId="165" fontId="1" fillId="0" borderId="15" xfId="2315" applyNumberFormat="1" applyFont="1" applyBorder="1" applyAlignment="1">
      <alignment horizontal="center"/>
    </xf>
    <xf numFmtId="0" fontId="4" fillId="0" borderId="0" xfId="2315" applyFont="1"/>
    <xf numFmtId="202" fontId="1" fillId="0" borderId="16" xfId="2315" applyNumberFormat="1" applyFont="1" applyBorder="1"/>
    <xf numFmtId="202" fontId="1" fillId="0" borderId="6" xfId="2315" applyNumberFormat="1" applyFont="1" applyBorder="1"/>
    <xf numFmtId="202" fontId="1" fillId="0" borderId="8" xfId="2315" applyNumberFormat="1" applyFont="1" applyBorder="1"/>
    <xf numFmtId="0" fontId="1" fillId="0" borderId="0" xfId="2315" applyFont="1" applyAlignment="1">
      <alignment horizontal="center"/>
    </xf>
    <xf numFmtId="164" fontId="1" fillId="0" borderId="6" xfId="1" applyFont="1" applyFill="1" applyBorder="1" applyAlignment="1">
      <alignment horizontal="center"/>
    </xf>
    <xf numFmtId="202" fontId="1" fillId="0" borderId="17" xfId="2315" applyNumberFormat="1" applyFont="1" applyBorder="1" applyAlignment="1">
      <alignment horizontal="center"/>
    </xf>
    <xf numFmtId="164" fontId="1" fillId="0" borderId="0" xfId="1" applyFont="1" applyFill="1"/>
    <xf numFmtId="0" fontId="1" fillId="0" borderId="0" xfId="2315" applyFont="1" applyAlignment="1">
      <alignment horizontal="right"/>
    </xf>
    <xf numFmtId="203" fontId="2" fillId="2" borderId="3" xfId="2315" applyNumberFormat="1" applyFont="1" applyFill="1" applyBorder="1"/>
    <xf numFmtId="178" fontId="2" fillId="2" borderId="3" xfId="2315" applyNumberFormat="1" applyFont="1" applyFill="1" applyBorder="1"/>
    <xf numFmtId="0" fontId="1" fillId="0" borderId="18" xfId="2313" applyFont="1" applyBorder="1" applyAlignment="1">
      <alignment horizontal="center" vertical="top"/>
    </xf>
    <xf numFmtId="0" fontId="1" fillId="0" borderId="0" xfId="2313" applyFont="1" applyAlignment="1">
      <alignment horizontal="left" vertical="top"/>
    </xf>
    <xf numFmtId="165" fontId="1" fillId="0" borderId="19" xfId="2315" applyNumberFormat="1" applyFont="1" applyBorder="1" applyAlignment="1">
      <alignment horizontal="center"/>
    </xf>
    <xf numFmtId="165" fontId="1" fillId="0" borderId="12" xfId="2315" applyNumberFormat="1" applyFont="1" applyBorder="1" applyAlignment="1">
      <alignment horizontal="center"/>
    </xf>
    <xf numFmtId="0" fontId="1" fillId="0" borderId="20" xfId="2315" applyFont="1" applyBorder="1"/>
    <xf numFmtId="165" fontId="1" fillId="0" borderId="21" xfId="2315" applyNumberFormat="1" applyFont="1" applyBorder="1" applyAlignment="1">
      <alignment horizontal="center"/>
    </xf>
    <xf numFmtId="165" fontId="2" fillId="2" borderId="2" xfId="2315" applyNumberFormat="1" applyFont="1" applyFill="1" applyBorder="1"/>
    <xf numFmtId="0" fontId="1" fillId="0" borderId="22" xfId="2313" applyFont="1" applyBorder="1" applyAlignment="1">
      <alignment horizontal="center" vertical="top"/>
    </xf>
    <xf numFmtId="181" fontId="1" fillId="0" borderId="6" xfId="2315" applyNumberFormat="1" applyFont="1" applyBorder="1" applyAlignment="1">
      <alignment horizontal="center"/>
    </xf>
    <xf numFmtId="181" fontId="2" fillId="2" borderId="3" xfId="2315" applyNumberFormat="1" applyFont="1" applyFill="1" applyBorder="1"/>
    <xf numFmtId="178" fontId="1" fillId="0" borderId="6" xfId="2315" applyNumberFormat="1" applyFont="1" applyBorder="1" applyAlignment="1">
      <alignment horizontal="center"/>
    </xf>
    <xf numFmtId="0" fontId="1" fillId="0" borderId="16" xfId="2315" applyFont="1" applyBorder="1"/>
    <xf numFmtId="0" fontId="1" fillId="0" borderId="6" xfId="2315" applyFont="1" applyBorder="1"/>
    <xf numFmtId="0" fontId="1" fillId="0" borderId="8" xfId="2315" applyFont="1" applyBorder="1"/>
    <xf numFmtId="181" fontId="1" fillId="0" borderId="15" xfId="2315" applyNumberFormat="1" applyFont="1" applyBorder="1" applyAlignment="1">
      <alignment horizontal="center"/>
    </xf>
    <xf numFmtId="178" fontId="1" fillId="0" borderId="0" xfId="2315" applyNumberFormat="1" applyFont="1"/>
    <xf numFmtId="203" fontId="1" fillId="0" borderId="6" xfId="2315" applyNumberFormat="1" applyFont="1" applyBorder="1" applyAlignment="1">
      <alignment horizontal="center"/>
    </xf>
    <xf numFmtId="203" fontId="1" fillId="0" borderId="14" xfId="2315" applyNumberFormat="1" applyFont="1" applyBorder="1" applyAlignment="1">
      <alignment horizontal="center"/>
    </xf>
    <xf numFmtId="203" fontId="1" fillId="0" borderId="15" xfId="2315" applyNumberFormat="1" applyFont="1" applyBorder="1" applyAlignment="1">
      <alignment horizontal="center"/>
    </xf>
    <xf numFmtId="203" fontId="1" fillId="0" borderId="23" xfId="2315" applyNumberFormat="1" applyFont="1" applyBorder="1" applyAlignment="1">
      <alignment horizontal="center"/>
    </xf>
    <xf numFmtId="203" fontId="2" fillId="2" borderId="13" xfId="2315" applyNumberFormat="1" applyFont="1" applyFill="1" applyBorder="1"/>
    <xf numFmtId="203" fontId="8" fillId="6" borderId="24" xfId="1092" applyNumberFormat="1" applyFont="1" applyFill="1" applyBorder="1" applyAlignment="1"/>
    <xf numFmtId="0" fontId="8" fillId="0" borderId="0" xfId="1570"/>
    <xf numFmtId="0" fontId="8" fillId="0" borderId="0" xfId="1572"/>
    <xf numFmtId="0" fontId="8" fillId="0" borderId="0" xfId="1571"/>
    <xf numFmtId="0" fontId="8" fillId="0" borderId="0" xfId="1573"/>
    <xf numFmtId="0" fontId="4" fillId="0" borderId="0" xfId="2315" applyFont="1" applyAlignment="1">
      <alignment horizontal="center"/>
    </xf>
    <xf numFmtId="0" fontId="5" fillId="3" borderId="0" xfId="2315" applyFont="1" applyFill="1" applyAlignment="1">
      <alignment horizontal="center"/>
    </xf>
    <xf numFmtId="0" fontId="2" fillId="0" borderId="0" xfId="2315" applyFont="1" applyAlignment="1">
      <alignment horizontal="left" wrapText="1"/>
    </xf>
    <xf numFmtId="0" fontId="4" fillId="0" borderId="0" xfId="2312" applyFont="1" applyAlignment="1">
      <alignment horizontal="center"/>
    </xf>
    <xf numFmtId="164" fontId="2" fillId="2" borderId="9" xfId="2315" applyNumberFormat="1" applyFont="1" applyFill="1" applyBorder="1" applyAlignment="1">
      <alignment horizontal="center"/>
    </xf>
    <xf numFmtId="164" fontId="2" fillId="2" borderId="10" xfId="2315" applyNumberFormat="1" applyFont="1" applyFill="1" applyBorder="1" applyAlignment="1">
      <alignment horizontal="center"/>
    </xf>
    <xf numFmtId="0" fontId="1" fillId="0" borderId="0" xfId="2315" applyFont="1" applyAlignment="1">
      <alignment horizontal="center"/>
    </xf>
    <xf numFmtId="0" fontId="2" fillId="0" borderId="0" xfId="2315" applyFont="1" applyAlignment="1">
      <alignment horizontal="center"/>
    </xf>
  </cellXfs>
  <cellStyles count="2687">
    <cellStyle name="&gt;? MK/l" xfId="2" xr:uid="{00000000-0005-0000-0000-000031000000}"/>
    <cellStyle name="20% - Accent1 10" xfId="3" xr:uid="{00000000-0005-0000-0000-000032000000}"/>
    <cellStyle name="20% - Accent1 11" xfId="4" xr:uid="{00000000-0005-0000-0000-000033000000}"/>
    <cellStyle name="20% - Accent1 12" xfId="5" xr:uid="{00000000-0005-0000-0000-000034000000}"/>
    <cellStyle name="20% - Accent1 13" xfId="6" xr:uid="{00000000-0005-0000-0000-000035000000}"/>
    <cellStyle name="20% - Accent1 14" xfId="7" xr:uid="{00000000-0005-0000-0000-000036000000}"/>
    <cellStyle name="20% - Accent1 15" xfId="8" xr:uid="{00000000-0005-0000-0000-000037000000}"/>
    <cellStyle name="20% - Accent1 16" xfId="9" xr:uid="{00000000-0005-0000-0000-000038000000}"/>
    <cellStyle name="20% - Accent1 2" xfId="10" xr:uid="{00000000-0005-0000-0000-000039000000}"/>
    <cellStyle name="20% - Accent1 2 2" xfId="11" xr:uid="{00000000-0005-0000-0000-00003A000000}"/>
    <cellStyle name="20% - Accent1 2 3" xfId="12" xr:uid="{00000000-0005-0000-0000-00003B000000}"/>
    <cellStyle name="20% - Accent1 3" xfId="13" xr:uid="{00000000-0005-0000-0000-00003C000000}"/>
    <cellStyle name="20% - Accent1 4" xfId="14" xr:uid="{00000000-0005-0000-0000-00003D000000}"/>
    <cellStyle name="20% - Accent1 5" xfId="15" xr:uid="{00000000-0005-0000-0000-00003E000000}"/>
    <cellStyle name="20% - Accent1 6" xfId="16" xr:uid="{00000000-0005-0000-0000-00003F000000}"/>
    <cellStyle name="20% - Accent1 7" xfId="17" xr:uid="{00000000-0005-0000-0000-000040000000}"/>
    <cellStyle name="20% - Accent1 8" xfId="18" xr:uid="{00000000-0005-0000-0000-000041000000}"/>
    <cellStyle name="20% - Accent1 9" xfId="19" xr:uid="{00000000-0005-0000-0000-000042000000}"/>
    <cellStyle name="20% - Accent2 10" xfId="20" xr:uid="{00000000-0005-0000-0000-000043000000}"/>
    <cellStyle name="20% - Accent2 11" xfId="21" xr:uid="{00000000-0005-0000-0000-000044000000}"/>
    <cellStyle name="20% - Accent2 12" xfId="22" xr:uid="{00000000-0005-0000-0000-000045000000}"/>
    <cellStyle name="20% - Accent2 13" xfId="23" xr:uid="{00000000-0005-0000-0000-000046000000}"/>
    <cellStyle name="20% - Accent2 14" xfId="24" xr:uid="{00000000-0005-0000-0000-000047000000}"/>
    <cellStyle name="20% - Accent2 15" xfId="25" xr:uid="{00000000-0005-0000-0000-000048000000}"/>
    <cellStyle name="20% - Accent2 16" xfId="26" xr:uid="{00000000-0005-0000-0000-000049000000}"/>
    <cellStyle name="20% - Accent2 2" xfId="27" xr:uid="{00000000-0005-0000-0000-00004A000000}"/>
    <cellStyle name="20% - Accent2 2 2" xfId="28" xr:uid="{00000000-0005-0000-0000-00004B000000}"/>
    <cellStyle name="20% - Accent2 2 3" xfId="29" xr:uid="{00000000-0005-0000-0000-00004C000000}"/>
    <cellStyle name="20% - Accent2 3" xfId="30" xr:uid="{00000000-0005-0000-0000-00004D000000}"/>
    <cellStyle name="20% - Accent2 4" xfId="31" xr:uid="{00000000-0005-0000-0000-00004E000000}"/>
    <cellStyle name="20% - Accent2 5" xfId="32" xr:uid="{00000000-0005-0000-0000-00004F000000}"/>
    <cellStyle name="20% - Accent2 6" xfId="33" xr:uid="{00000000-0005-0000-0000-000050000000}"/>
    <cellStyle name="20% - Accent2 7" xfId="34" xr:uid="{00000000-0005-0000-0000-000051000000}"/>
    <cellStyle name="20% - Accent2 8" xfId="35" xr:uid="{00000000-0005-0000-0000-000052000000}"/>
    <cellStyle name="20% - Accent2 9" xfId="36" xr:uid="{00000000-0005-0000-0000-000053000000}"/>
    <cellStyle name="20% - Accent3 10" xfId="37" xr:uid="{00000000-0005-0000-0000-000054000000}"/>
    <cellStyle name="20% - Accent3 11" xfId="38" xr:uid="{00000000-0005-0000-0000-000055000000}"/>
    <cellStyle name="20% - Accent3 12" xfId="39" xr:uid="{00000000-0005-0000-0000-000056000000}"/>
    <cellStyle name="20% - Accent3 13" xfId="40" xr:uid="{00000000-0005-0000-0000-000057000000}"/>
    <cellStyle name="20% - Accent3 14" xfId="41" xr:uid="{00000000-0005-0000-0000-000058000000}"/>
    <cellStyle name="20% - Accent3 15" xfId="42" xr:uid="{00000000-0005-0000-0000-000059000000}"/>
    <cellStyle name="20% - Accent3 16" xfId="43" xr:uid="{00000000-0005-0000-0000-00005A000000}"/>
    <cellStyle name="20% - Accent3 2" xfId="44" xr:uid="{00000000-0005-0000-0000-00005B000000}"/>
    <cellStyle name="20% - Accent3 2 2" xfId="45" xr:uid="{00000000-0005-0000-0000-00005C000000}"/>
    <cellStyle name="20% - Accent3 2 3" xfId="46" xr:uid="{00000000-0005-0000-0000-00005D000000}"/>
    <cellStyle name="20% - Accent3 3" xfId="47" xr:uid="{00000000-0005-0000-0000-00005E000000}"/>
    <cellStyle name="20% - Accent3 4" xfId="48" xr:uid="{00000000-0005-0000-0000-00005F000000}"/>
    <cellStyle name="20% - Accent3 5" xfId="49" xr:uid="{00000000-0005-0000-0000-000060000000}"/>
    <cellStyle name="20% - Accent3 6" xfId="50" xr:uid="{00000000-0005-0000-0000-000061000000}"/>
    <cellStyle name="20% - Accent3 7" xfId="51" xr:uid="{00000000-0005-0000-0000-000062000000}"/>
    <cellStyle name="20% - Accent3 8" xfId="52" xr:uid="{00000000-0005-0000-0000-000063000000}"/>
    <cellStyle name="20% - Accent3 9" xfId="53" xr:uid="{00000000-0005-0000-0000-000064000000}"/>
    <cellStyle name="20% - Accent4 10" xfId="54" xr:uid="{00000000-0005-0000-0000-000065000000}"/>
    <cellStyle name="20% - Accent4 11" xfId="55" xr:uid="{00000000-0005-0000-0000-000066000000}"/>
    <cellStyle name="20% - Accent4 12" xfId="56" xr:uid="{00000000-0005-0000-0000-000067000000}"/>
    <cellStyle name="20% - Accent4 13" xfId="57" xr:uid="{00000000-0005-0000-0000-000068000000}"/>
    <cellStyle name="20% - Accent4 14" xfId="58" xr:uid="{00000000-0005-0000-0000-000069000000}"/>
    <cellStyle name="20% - Accent4 15" xfId="59" xr:uid="{00000000-0005-0000-0000-00006A000000}"/>
    <cellStyle name="20% - Accent4 16" xfId="60" xr:uid="{00000000-0005-0000-0000-00006B000000}"/>
    <cellStyle name="20% - Accent4 2" xfId="61" xr:uid="{00000000-0005-0000-0000-00006C000000}"/>
    <cellStyle name="20% - Accent4 2 2" xfId="62" xr:uid="{00000000-0005-0000-0000-00006D000000}"/>
    <cellStyle name="20% - Accent4 2 3" xfId="63" xr:uid="{00000000-0005-0000-0000-00006E000000}"/>
    <cellStyle name="20% - Accent4 3" xfId="64" xr:uid="{00000000-0005-0000-0000-00006F000000}"/>
    <cellStyle name="20% - Accent4 4" xfId="65" xr:uid="{00000000-0005-0000-0000-000070000000}"/>
    <cellStyle name="20% - Accent4 5" xfId="66" xr:uid="{00000000-0005-0000-0000-000071000000}"/>
    <cellStyle name="20% - Accent4 6" xfId="67" xr:uid="{00000000-0005-0000-0000-000072000000}"/>
    <cellStyle name="20% - Accent4 7" xfId="68" xr:uid="{00000000-0005-0000-0000-000073000000}"/>
    <cellStyle name="20% - Accent4 8" xfId="69" xr:uid="{00000000-0005-0000-0000-000074000000}"/>
    <cellStyle name="20% - Accent4 9" xfId="70" xr:uid="{00000000-0005-0000-0000-000075000000}"/>
    <cellStyle name="20% - Accent5 10" xfId="71" xr:uid="{00000000-0005-0000-0000-000076000000}"/>
    <cellStyle name="20% - Accent5 11" xfId="72" xr:uid="{00000000-0005-0000-0000-000077000000}"/>
    <cellStyle name="20% - Accent5 12" xfId="73" xr:uid="{00000000-0005-0000-0000-000078000000}"/>
    <cellStyle name="20% - Accent5 13" xfId="74" xr:uid="{00000000-0005-0000-0000-000079000000}"/>
    <cellStyle name="20% - Accent5 14" xfId="75" xr:uid="{00000000-0005-0000-0000-00007A000000}"/>
    <cellStyle name="20% - Accent5 15" xfId="76" xr:uid="{00000000-0005-0000-0000-00007B000000}"/>
    <cellStyle name="20% - Accent5 16" xfId="77" xr:uid="{00000000-0005-0000-0000-00007C000000}"/>
    <cellStyle name="20% - Accent5 2" xfId="78" xr:uid="{00000000-0005-0000-0000-00007D000000}"/>
    <cellStyle name="20% - Accent5 2 2" xfId="79" xr:uid="{00000000-0005-0000-0000-00007E000000}"/>
    <cellStyle name="20% - Accent5 2 3" xfId="80" xr:uid="{00000000-0005-0000-0000-00007F000000}"/>
    <cellStyle name="20% - Accent5 3" xfId="81" xr:uid="{00000000-0005-0000-0000-000080000000}"/>
    <cellStyle name="20% - Accent5 4" xfId="82" xr:uid="{00000000-0005-0000-0000-000081000000}"/>
    <cellStyle name="20% - Accent5 5" xfId="83" xr:uid="{00000000-0005-0000-0000-000082000000}"/>
    <cellStyle name="20% - Accent5 6" xfId="84" xr:uid="{00000000-0005-0000-0000-000083000000}"/>
    <cellStyle name="20% - Accent5 7" xfId="85" xr:uid="{00000000-0005-0000-0000-000084000000}"/>
    <cellStyle name="20% - Accent5 8" xfId="86" xr:uid="{00000000-0005-0000-0000-000085000000}"/>
    <cellStyle name="20% - Accent5 9" xfId="87" xr:uid="{00000000-0005-0000-0000-000086000000}"/>
    <cellStyle name="20% - Accent6 10" xfId="88" xr:uid="{00000000-0005-0000-0000-000087000000}"/>
    <cellStyle name="20% - Accent6 11" xfId="89" xr:uid="{00000000-0005-0000-0000-000088000000}"/>
    <cellStyle name="20% - Accent6 12" xfId="90" xr:uid="{00000000-0005-0000-0000-000089000000}"/>
    <cellStyle name="20% - Accent6 13" xfId="91" xr:uid="{00000000-0005-0000-0000-00008A000000}"/>
    <cellStyle name="20% - Accent6 14" xfId="92" xr:uid="{00000000-0005-0000-0000-00008B000000}"/>
    <cellStyle name="20% - Accent6 15" xfId="93" xr:uid="{00000000-0005-0000-0000-00008C000000}"/>
    <cellStyle name="20% - Accent6 16" xfId="94" xr:uid="{00000000-0005-0000-0000-00008D000000}"/>
    <cellStyle name="20% - Accent6 2" xfId="95" xr:uid="{00000000-0005-0000-0000-00008E000000}"/>
    <cellStyle name="20% - Accent6 2 2" xfId="96" xr:uid="{00000000-0005-0000-0000-00008F000000}"/>
    <cellStyle name="20% - Accent6 2 3" xfId="97" xr:uid="{00000000-0005-0000-0000-000090000000}"/>
    <cellStyle name="20% - Accent6 3" xfId="98" xr:uid="{00000000-0005-0000-0000-000091000000}"/>
    <cellStyle name="20% - Accent6 4" xfId="99" xr:uid="{00000000-0005-0000-0000-000092000000}"/>
    <cellStyle name="20% - Accent6 5" xfId="100" xr:uid="{00000000-0005-0000-0000-000093000000}"/>
    <cellStyle name="20% - Accent6 6" xfId="101" xr:uid="{00000000-0005-0000-0000-000094000000}"/>
    <cellStyle name="20% - Accent6 7" xfId="102" xr:uid="{00000000-0005-0000-0000-000095000000}"/>
    <cellStyle name="20% - Accent6 8" xfId="103" xr:uid="{00000000-0005-0000-0000-000096000000}"/>
    <cellStyle name="20% - Accent6 9" xfId="104" xr:uid="{00000000-0005-0000-0000-000097000000}"/>
    <cellStyle name="40% - Accent1 10" xfId="105" xr:uid="{00000000-0005-0000-0000-000098000000}"/>
    <cellStyle name="40% - Accent1 11" xfId="106" xr:uid="{00000000-0005-0000-0000-000099000000}"/>
    <cellStyle name="40% - Accent1 12" xfId="107" xr:uid="{00000000-0005-0000-0000-00009A000000}"/>
    <cellStyle name="40% - Accent1 13" xfId="108" xr:uid="{00000000-0005-0000-0000-00009B000000}"/>
    <cellStyle name="40% - Accent1 14" xfId="109" xr:uid="{00000000-0005-0000-0000-00009C000000}"/>
    <cellStyle name="40% - Accent1 15" xfId="110" xr:uid="{00000000-0005-0000-0000-00009D000000}"/>
    <cellStyle name="40% - Accent1 16" xfId="111" xr:uid="{00000000-0005-0000-0000-00009E000000}"/>
    <cellStyle name="40% - Accent1 2" xfId="112" xr:uid="{00000000-0005-0000-0000-00009F000000}"/>
    <cellStyle name="40% - Accent1 2 2" xfId="113" xr:uid="{00000000-0005-0000-0000-0000A0000000}"/>
    <cellStyle name="40% - Accent1 2 3" xfId="114" xr:uid="{00000000-0005-0000-0000-0000A1000000}"/>
    <cellStyle name="40% - Accent1 3" xfId="115" xr:uid="{00000000-0005-0000-0000-0000A2000000}"/>
    <cellStyle name="40% - Accent1 4" xfId="116" xr:uid="{00000000-0005-0000-0000-0000A3000000}"/>
    <cellStyle name="40% - Accent1 5" xfId="117" xr:uid="{00000000-0005-0000-0000-0000A4000000}"/>
    <cellStyle name="40% - Accent1 6" xfId="118" xr:uid="{00000000-0005-0000-0000-0000A5000000}"/>
    <cellStyle name="40% - Accent1 7" xfId="119" xr:uid="{00000000-0005-0000-0000-0000A6000000}"/>
    <cellStyle name="40% - Accent1 8" xfId="120" xr:uid="{00000000-0005-0000-0000-0000A7000000}"/>
    <cellStyle name="40% - Accent1 9" xfId="121" xr:uid="{00000000-0005-0000-0000-0000A8000000}"/>
    <cellStyle name="40% - Accent2 10" xfId="122" xr:uid="{00000000-0005-0000-0000-0000A9000000}"/>
    <cellStyle name="40% - Accent2 11" xfId="123" xr:uid="{00000000-0005-0000-0000-0000AA000000}"/>
    <cellStyle name="40% - Accent2 12" xfId="124" xr:uid="{00000000-0005-0000-0000-0000AB000000}"/>
    <cellStyle name="40% - Accent2 13" xfId="125" xr:uid="{00000000-0005-0000-0000-0000AC000000}"/>
    <cellStyle name="40% - Accent2 14" xfId="126" xr:uid="{00000000-0005-0000-0000-0000AD000000}"/>
    <cellStyle name="40% - Accent2 15" xfId="127" xr:uid="{00000000-0005-0000-0000-0000AE000000}"/>
    <cellStyle name="40% - Accent2 16" xfId="128" xr:uid="{00000000-0005-0000-0000-0000AF000000}"/>
    <cellStyle name="40% - Accent2 2" xfId="129" xr:uid="{00000000-0005-0000-0000-0000B0000000}"/>
    <cellStyle name="40% - Accent2 2 2" xfId="130" xr:uid="{00000000-0005-0000-0000-0000B1000000}"/>
    <cellStyle name="40% - Accent2 2 3" xfId="131" xr:uid="{00000000-0005-0000-0000-0000B2000000}"/>
    <cellStyle name="40% - Accent2 3" xfId="132" xr:uid="{00000000-0005-0000-0000-0000B3000000}"/>
    <cellStyle name="40% - Accent2 4" xfId="133" xr:uid="{00000000-0005-0000-0000-0000B4000000}"/>
    <cellStyle name="40% - Accent2 5" xfId="134" xr:uid="{00000000-0005-0000-0000-0000B5000000}"/>
    <cellStyle name="40% - Accent2 6" xfId="135" xr:uid="{00000000-0005-0000-0000-0000B6000000}"/>
    <cellStyle name="40% - Accent2 7" xfId="136" xr:uid="{00000000-0005-0000-0000-0000B7000000}"/>
    <cellStyle name="40% - Accent2 8" xfId="137" xr:uid="{00000000-0005-0000-0000-0000B8000000}"/>
    <cellStyle name="40% - Accent2 9" xfId="138" xr:uid="{00000000-0005-0000-0000-0000B9000000}"/>
    <cellStyle name="40% - Accent3 10" xfId="139" xr:uid="{00000000-0005-0000-0000-0000BA000000}"/>
    <cellStyle name="40% - Accent3 11" xfId="140" xr:uid="{00000000-0005-0000-0000-0000BB000000}"/>
    <cellStyle name="40% - Accent3 12" xfId="141" xr:uid="{00000000-0005-0000-0000-0000BC000000}"/>
    <cellStyle name="40% - Accent3 13" xfId="142" xr:uid="{00000000-0005-0000-0000-0000BD000000}"/>
    <cellStyle name="40% - Accent3 14" xfId="143" xr:uid="{00000000-0005-0000-0000-0000BE000000}"/>
    <cellStyle name="40% - Accent3 15" xfId="144" xr:uid="{00000000-0005-0000-0000-0000BF000000}"/>
    <cellStyle name="40% - Accent3 16" xfId="145" xr:uid="{00000000-0005-0000-0000-0000C0000000}"/>
    <cellStyle name="40% - Accent3 2" xfId="146" xr:uid="{00000000-0005-0000-0000-0000C1000000}"/>
    <cellStyle name="40% - Accent3 2 2" xfId="147" xr:uid="{00000000-0005-0000-0000-0000C2000000}"/>
    <cellStyle name="40% - Accent3 2 3" xfId="148" xr:uid="{00000000-0005-0000-0000-0000C3000000}"/>
    <cellStyle name="40% - Accent3 3" xfId="149" xr:uid="{00000000-0005-0000-0000-0000C4000000}"/>
    <cellStyle name="40% - Accent3 4" xfId="150" xr:uid="{00000000-0005-0000-0000-0000C5000000}"/>
    <cellStyle name="40% - Accent3 5" xfId="151" xr:uid="{00000000-0005-0000-0000-0000C6000000}"/>
    <cellStyle name="40% - Accent3 6" xfId="152" xr:uid="{00000000-0005-0000-0000-0000C7000000}"/>
    <cellStyle name="40% - Accent3 7" xfId="153" xr:uid="{00000000-0005-0000-0000-0000C8000000}"/>
    <cellStyle name="40% - Accent3 8" xfId="154" xr:uid="{00000000-0005-0000-0000-0000C9000000}"/>
    <cellStyle name="40% - Accent3 9" xfId="155" xr:uid="{00000000-0005-0000-0000-0000CA000000}"/>
    <cellStyle name="40% - Accent4 10" xfId="156" xr:uid="{00000000-0005-0000-0000-0000CB000000}"/>
    <cellStyle name="40% - Accent4 11" xfId="157" xr:uid="{00000000-0005-0000-0000-0000CC000000}"/>
    <cellStyle name="40% - Accent4 12" xfId="158" xr:uid="{00000000-0005-0000-0000-0000CD000000}"/>
    <cellStyle name="40% - Accent4 13" xfId="159" xr:uid="{00000000-0005-0000-0000-0000CE000000}"/>
    <cellStyle name="40% - Accent4 14" xfId="160" xr:uid="{00000000-0005-0000-0000-0000CF000000}"/>
    <cellStyle name="40% - Accent4 15" xfId="161" xr:uid="{00000000-0005-0000-0000-0000D0000000}"/>
    <cellStyle name="40% - Accent4 16" xfId="162" xr:uid="{00000000-0005-0000-0000-0000D1000000}"/>
    <cellStyle name="40% - Accent4 2" xfId="163" xr:uid="{00000000-0005-0000-0000-0000D2000000}"/>
    <cellStyle name="40% - Accent4 2 2" xfId="164" xr:uid="{00000000-0005-0000-0000-0000D3000000}"/>
    <cellStyle name="40% - Accent4 2 3" xfId="165" xr:uid="{00000000-0005-0000-0000-0000D4000000}"/>
    <cellStyle name="40% - Accent4 3" xfId="166" xr:uid="{00000000-0005-0000-0000-0000D5000000}"/>
    <cellStyle name="40% - Accent4 4" xfId="167" xr:uid="{00000000-0005-0000-0000-0000D6000000}"/>
    <cellStyle name="40% - Accent4 5" xfId="168" xr:uid="{00000000-0005-0000-0000-0000D7000000}"/>
    <cellStyle name="40% - Accent4 6" xfId="169" xr:uid="{00000000-0005-0000-0000-0000D8000000}"/>
    <cellStyle name="40% - Accent4 7" xfId="170" xr:uid="{00000000-0005-0000-0000-0000D9000000}"/>
    <cellStyle name="40% - Accent4 8" xfId="171" xr:uid="{00000000-0005-0000-0000-0000DA000000}"/>
    <cellStyle name="40% - Accent4 9" xfId="172" xr:uid="{00000000-0005-0000-0000-0000DB000000}"/>
    <cellStyle name="40% - Accent5 10" xfId="173" xr:uid="{00000000-0005-0000-0000-0000DC000000}"/>
    <cellStyle name="40% - Accent5 11" xfId="174" xr:uid="{00000000-0005-0000-0000-0000DD000000}"/>
    <cellStyle name="40% - Accent5 12" xfId="175" xr:uid="{00000000-0005-0000-0000-0000DE000000}"/>
    <cellStyle name="40% - Accent5 13" xfId="176" xr:uid="{00000000-0005-0000-0000-0000DF000000}"/>
    <cellStyle name="40% - Accent5 14" xfId="177" xr:uid="{00000000-0005-0000-0000-0000E0000000}"/>
    <cellStyle name="40% - Accent5 15" xfId="178" xr:uid="{00000000-0005-0000-0000-0000E1000000}"/>
    <cellStyle name="40% - Accent5 16" xfId="179" xr:uid="{00000000-0005-0000-0000-0000E2000000}"/>
    <cellStyle name="40% - Accent5 2" xfId="180" xr:uid="{00000000-0005-0000-0000-0000E3000000}"/>
    <cellStyle name="40% - Accent5 2 2" xfId="181" xr:uid="{00000000-0005-0000-0000-0000E4000000}"/>
    <cellStyle name="40% - Accent5 2 3" xfId="182" xr:uid="{00000000-0005-0000-0000-0000E5000000}"/>
    <cellStyle name="40% - Accent5 3" xfId="183" xr:uid="{00000000-0005-0000-0000-0000E6000000}"/>
    <cellStyle name="40% - Accent5 4" xfId="184" xr:uid="{00000000-0005-0000-0000-0000E7000000}"/>
    <cellStyle name="40% - Accent5 5" xfId="185" xr:uid="{00000000-0005-0000-0000-0000E8000000}"/>
    <cellStyle name="40% - Accent5 6" xfId="186" xr:uid="{00000000-0005-0000-0000-0000E9000000}"/>
    <cellStyle name="40% - Accent5 7" xfId="187" xr:uid="{00000000-0005-0000-0000-0000EA000000}"/>
    <cellStyle name="40% - Accent5 8" xfId="188" xr:uid="{00000000-0005-0000-0000-0000EB000000}"/>
    <cellStyle name="40% - Accent5 9" xfId="189" xr:uid="{00000000-0005-0000-0000-0000EC000000}"/>
    <cellStyle name="40% - Accent6 10" xfId="190" xr:uid="{00000000-0005-0000-0000-0000ED000000}"/>
    <cellStyle name="40% - Accent6 11" xfId="191" xr:uid="{00000000-0005-0000-0000-0000EE000000}"/>
    <cellStyle name="40% - Accent6 12" xfId="192" xr:uid="{00000000-0005-0000-0000-0000EF000000}"/>
    <cellStyle name="40% - Accent6 13" xfId="193" xr:uid="{00000000-0005-0000-0000-0000F0000000}"/>
    <cellStyle name="40% - Accent6 14" xfId="194" xr:uid="{00000000-0005-0000-0000-0000F1000000}"/>
    <cellStyle name="40% - Accent6 15" xfId="195" xr:uid="{00000000-0005-0000-0000-0000F2000000}"/>
    <cellStyle name="40% - Accent6 16" xfId="196" xr:uid="{00000000-0005-0000-0000-0000F3000000}"/>
    <cellStyle name="40% - Accent6 2" xfId="197" xr:uid="{00000000-0005-0000-0000-0000F4000000}"/>
    <cellStyle name="40% - Accent6 2 2" xfId="198" xr:uid="{00000000-0005-0000-0000-0000F5000000}"/>
    <cellStyle name="40% - Accent6 2 3" xfId="199" xr:uid="{00000000-0005-0000-0000-0000F6000000}"/>
    <cellStyle name="40% - Accent6 3" xfId="200" xr:uid="{00000000-0005-0000-0000-0000F7000000}"/>
    <cellStyle name="40% - Accent6 4" xfId="201" xr:uid="{00000000-0005-0000-0000-0000F8000000}"/>
    <cellStyle name="40% - Accent6 5" xfId="202" xr:uid="{00000000-0005-0000-0000-0000F9000000}"/>
    <cellStyle name="40% - Accent6 6" xfId="203" xr:uid="{00000000-0005-0000-0000-0000FA000000}"/>
    <cellStyle name="40% - Accent6 7" xfId="204" xr:uid="{00000000-0005-0000-0000-0000FB000000}"/>
    <cellStyle name="40% - Accent6 8" xfId="205" xr:uid="{00000000-0005-0000-0000-0000FC000000}"/>
    <cellStyle name="40% - Accent6 9" xfId="206" xr:uid="{00000000-0005-0000-0000-0000FD000000}"/>
    <cellStyle name="60% - Accent1 10" xfId="207" xr:uid="{00000000-0005-0000-0000-0000FE000000}"/>
    <cellStyle name="60% - Accent1 11" xfId="208" xr:uid="{00000000-0005-0000-0000-0000FF000000}"/>
    <cellStyle name="60% - Accent1 12" xfId="209" xr:uid="{00000000-0005-0000-0000-000000010000}"/>
    <cellStyle name="60% - Accent1 13" xfId="210" xr:uid="{00000000-0005-0000-0000-000001010000}"/>
    <cellStyle name="60% - Accent1 14" xfId="211" xr:uid="{00000000-0005-0000-0000-000002010000}"/>
    <cellStyle name="60% - Accent1 15" xfId="212" xr:uid="{00000000-0005-0000-0000-000003010000}"/>
    <cellStyle name="60% - Accent1 16" xfId="213" xr:uid="{00000000-0005-0000-0000-000004010000}"/>
    <cellStyle name="60% - Accent1 2" xfId="214" xr:uid="{00000000-0005-0000-0000-000005010000}"/>
    <cellStyle name="60% - Accent1 2 2" xfId="215" xr:uid="{00000000-0005-0000-0000-000006010000}"/>
    <cellStyle name="60% - Accent1 2 3" xfId="216" xr:uid="{00000000-0005-0000-0000-000007010000}"/>
    <cellStyle name="60% - Accent1 3" xfId="217" xr:uid="{00000000-0005-0000-0000-000008010000}"/>
    <cellStyle name="60% - Accent1 4" xfId="218" xr:uid="{00000000-0005-0000-0000-000009010000}"/>
    <cellStyle name="60% - Accent1 5" xfId="219" xr:uid="{00000000-0005-0000-0000-00000A010000}"/>
    <cellStyle name="60% - Accent1 6" xfId="220" xr:uid="{00000000-0005-0000-0000-00000B010000}"/>
    <cellStyle name="60% - Accent1 7" xfId="221" xr:uid="{00000000-0005-0000-0000-00000C010000}"/>
    <cellStyle name="60% - Accent1 8" xfId="222" xr:uid="{00000000-0005-0000-0000-00000D010000}"/>
    <cellStyle name="60% - Accent1 9" xfId="223" xr:uid="{00000000-0005-0000-0000-00000E010000}"/>
    <cellStyle name="60% - Accent2 10" xfId="224" xr:uid="{00000000-0005-0000-0000-00000F010000}"/>
    <cellStyle name="60% - Accent2 11" xfId="225" xr:uid="{00000000-0005-0000-0000-000010010000}"/>
    <cellStyle name="60% - Accent2 12" xfId="226" xr:uid="{00000000-0005-0000-0000-000011010000}"/>
    <cellStyle name="60% - Accent2 13" xfId="227" xr:uid="{00000000-0005-0000-0000-000012010000}"/>
    <cellStyle name="60% - Accent2 14" xfId="228" xr:uid="{00000000-0005-0000-0000-000013010000}"/>
    <cellStyle name="60% - Accent2 15" xfId="229" xr:uid="{00000000-0005-0000-0000-000014010000}"/>
    <cellStyle name="60% - Accent2 16" xfId="230" xr:uid="{00000000-0005-0000-0000-000015010000}"/>
    <cellStyle name="60% - Accent2 2" xfId="231" xr:uid="{00000000-0005-0000-0000-000016010000}"/>
    <cellStyle name="60% - Accent2 2 2" xfId="232" xr:uid="{00000000-0005-0000-0000-000017010000}"/>
    <cellStyle name="60% - Accent2 2 3" xfId="233" xr:uid="{00000000-0005-0000-0000-000018010000}"/>
    <cellStyle name="60% - Accent2 3" xfId="234" xr:uid="{00000000-0005-0000-0000-000019010000}"/>
    <cellStyle name="60% - Accent2 4" xfId="235" xr:uid="{00000000-0005-0000-0000-00001A010000}"/>
    <cellStyle name="60% - Accent2 5" xfId="236" xr:uid="{00000000-0005-0000-0000-00001B010000}"/>
    <cellStyle name="60% - Accent2 6" xfId="237" xr:uid="{00000000-0005-0000-0000-00001C010000}"/>
    <cellStyle name="60% - Accent2 7" xfId="238" xr:uid="{00000000-0005-0000-0000-00001D010000}"/>
    <cellStyle name="60% - Accent2 8" xfId="239" xr:uid="{00000000-0005-0000-0000-00001E010000}"/>
    <cellStyle name="60% - Accent2 9" xfId="240" xr:uid="{00000000-0005-0000-0000-00001F010000}"/>
    <cellStyle name="60% - Accent3 10" xfId="241" xr:uid="{00000000-0005-0000-0000-000020010000}"/>
    <cellStyle name="60% - Accent3 11" xfId="242" xr:uid="{00000000-0005-0000-0000-000021010000}"/>
    <cellStyle name="60% - Accent3 12" xfId="243" xr:uid="{00000000-0005-0000-0000-000022010000}"/>
    <cellStyle name="60% - Accent3 13" xfId="244" xr:uid="{00000000-0005-0000-0000-000023010000}"/>
    <cellStyle name="60% - Accent3 14" xfId="245" xr:uid="{00000000-0005-0000-0000-000024010000}"/>
    <cellStyle name="60% - Accent3 15" xfId="246" xr:uid="{00000000-0005-0000-0000-000025010000}"/>
    <cellStyle name="60% - Accent3 16" xfId="247" xr:uid="{00000000-0005-0000-0000-000026010000}"/>
    <cellStyle name="60% - Accent3 2" xfId="248" xr:uid="{00000000-0005-0000-0000-000027010000}"/>
    <cellStyle name="60% - Accent3 2 2" xfId="249" xr:uid="{00000000-0005-0000-0000-000028010000}"/>
    <cellStyle name="60% - Accent3 2 3" xfId="250" xr:uid="{00000000-0005-0000-0000-000029010000}"/>
    <cellStyle name="60% - Accent3 3" xfId="251" xr:uid="{00000000-0005-0000-0000-00002A010000}"/>
    <cellStyle name="60% - Accent3 4" xfId="252" xr:uid="{00000000-0005-0000-0000-00002B010000}"/>
    <cellStyle name="60% - Accent3 5" xfId="253" xr:uid="{00000000-0005-0000-0000-00002C010000}"/>
    <cellStyle name="60% - Accent3 6" xfId="254" xr:uid="{00000000-0005-0000-0000-00002D010000}"/>
    <cellStyle name="60% - Accent3 7" xfId="255" xr:uid="{00000000-0005-0000-0000-00002E010000}"/>
    <cellStyle name="60% - Accent3 8" xfId="256" xr:uid="{00000000-0005-0000-0000-00002F010000}"/>
    <cellStyle name="60% - Accent3 9" xfId="257" xr:uid="{00000000-0005-0000-0000-000030010000}"/>
    <cellStyle name="60% - Accent4 10" xfId="258" xr:uid="{00000000-0005-0000-0000-000031010000}"/>
    <cellStyle name="60% - Accent4 11" xfId="259" xr:uid="{00000000-0005-0000-0000-000032010000}"/>
    <cellStyle name="60% - Accent4 12" xfId="260" xr:uid="{00000000-0005-0000-0000-000033010000}"/>
    <cellStyle name="60% - Accent4 13" xfId="261" xr:uid="{00000000-0005-0000-0000-000034010000}"/>
    <cellStyle name="60% - Accent4 14" xfId="262" xr:uid="{00000000-0005-0000-0000-000035010000}"/>
    <cellStyle name="60% - Accent4 15" xfId="263" xr:uid="{00000000-0005-0000-0000-000036010000}"/>
    <cellStyle name="60% - Accent4 16" xfId="264" xr:uid="{00000000-0005-0000-0000-000037010000}"/>
    <cellStyle name="60% - Accent4 2" xfId="265" xr:uid="{00000000-0005-0000-0000-000038010000}"/>
    <cellStyle name="60% - Accent4 2 2" xfId="266" xr:uid="{00000000-0005-0000-0000-000039010000}"/>
    <cellStyle name="60% - Accent4 2 3" xfId="267" xr:uid="{00000000-0005-0000-0000-00003A010000}"/>
    <cellStyle name="60% - Accent4 3" xfId="268" xr:uid="{00000000-0005-0000-0000-00003B010000}"/>
    <cellStyle name="60% - Accent4 4" xfId="269" xr:uid="{00000000-0005-0000-0000-00003C010000}"/>
    <cellStyle name="60% - Accent4 5" xfId="270" xr:uid="{00000000-0005-0000-0000-00003D010000}"/>
    <cellStyle name="60% - Accent4 6" xfId="271" xr:uid="{00000000-0005-0000-0000-00003E010000}"/>
    <cellStyle name="60% - Accent4 7" xfId="272" xr:uid="{00000000-0005-0000-0000-00003F010000}"/>
    <cellStyle name="60% - Accent4 8" xfId="273" xr:uid="{00000000-0005-0000-0000-000040010000}"/>
    <cellStyle name="60% - Accent4 9" xfId="274" xr:uid="{00000000-0005-0000-0000-000041010000}"/>
    <cellStyle name="60% - Accent5 10" xfId="275" xr:uid="{00000000-0005-0000-0000-000042010000}"/>
    <cellStyle name="60% - Accent5 11" xfId="276" xr:uid="{00000000-0005-0000-0000-000043010000}"/>
    <cellStyle name="60% - Accent5 12" xfId="277" xr:uid="{00000000-0005-0000-0000-000044010000}"/>
    <cellStyle name="60% - Accent5 13" xfId="278" xr:uid="{00000000-0005-0000-0000-000045010000}"/>
    <cellStyle name="60% - Accent5 14" xfId="279" xr:uid="{00000000-0005-0000-0000-000046010000}"/>
    <cellStyle name="60% - Accent5 15" xfId="280" xr:uid="{00000000-0005-0000-0000-000047010000}"/>
    <cellStyle name="60% - Accent5 16" xfId="281" xr:uid="{00000000-0005-0000-0000-000048010000}"/>
    <cellStyle name="60% - Accent5 2" xfId="282" xr:uid="{00000000-0005-0000-0000-000049010000}"/>
    <cellStyle name="60% - Accent5 2 2" xfId="283" xr:uid="{00000000-0005-0000-0000-00004A010000}"/>
    <cellStyle name="60% - Accent5 2 3" xfId="284" xr:uid="{00000000-0005-0000-0000-00004B010000}"/>
    <cellStyle name="60% - Accent5 3" xfId="285" xr:uid="{00000000-0005-0000-0000-00004C010000}"/>
    <cellStyle name="60% - Accent5 4" xfId="286" xr:uid="{00000000-0005-0000-0000-00004D010000}"/>
    <cellStyle name="60% - Accent5 5" xfId="287" xr:uid="{00000000-0005-0000-0000-00004E010000}"/>
    <cellStyle name="60% - Accent5 6" xfId="288" xr:uid="{00000000-0005-0000-0000-00004F010000}"/>
    <cellStyle name="60% - Accent5 7" xfId="289" xr:uid="{00000000-0005-0000-0000-000050010000}"/>
    <cellStyle name="60% - Accent5 8" xfId="290" xr:uid="{00000000-0005-0000-0000-000051010000}"/>
    <cellStyle name="60% - Accent5 9" xfId="291" xr:uid="{00000000-0005-0000-0000-000052010000}"/>
    <cellStyle name="60% - Accent6 10" xfId="292" xr:uid="{00000000-0005-0000-0000-000053010000}"/>
    <cellStyle name="60% - Accent6 11" xfId="293" xr:uid="{00000000-0005-0000-0000-000054010000}"/>
    <cellStyle name="60% - Accent6 12" xfId="294" xr:uid="{00000000-0005-0000-0000-000055010000}"/>
    <cellStyle name="60% - Accent6 13" xfId="295" xr:uid="{00000000-0005-0000-0000-000056010000}"/>
    <cellStyle name="60% - Accent6 14" xfId="296" xr:uid="{00000000-0005-0000-0000-000057010000}"/>
    <cellStyle name="60% - Accent6 15" xfId="297" xr:uid="{00000000-0005-0000-0000-000058010000}"/>
    <cellStyle name="60% - Accent6 16" xfId="298" xr:uid="{00000000-0005-0000-0000-000059010000}"/>
    <cellStyle name="60% - Accent6 2" xfId="299" xr:uid="{00000000-0005-0000-0000-00005A010000}"/>
    <cellStyle name="60% - Accent6 2 2" xfId="300" xr:uid="{00000000-0005-0000-0000-00005B010000}"/>
    <cellStyle name="60% - Accent6 2 3" xfId="301" xr:uid="{00000000-0005-0000-0000-00005C010000}"/>
    <cellStyle name="60% - Accent6 3" xfId="302" xr:uid="{00000000-0005-0000-0000-00005D010000}"/>
    <cellStyle name="60% - Accent6 4" xfId="303" xr:uid="{00000000-0005-0000-0000-00005E010000}"/>
    <cellStyle name="60% - Accent6 5" xfId="304" xr:uid="{00000000-0005-0000-0000-00005F010000}"/>
    <cellStyle name="60% - Accent6 6" xfId="305" xr:uid="{00000000-0005-0000-0000-000060010000}"/>
    <cellStyle name="60% - Accent6 7" xfId="306" xr:uid="{00000000-0005-0000-0000-000061010000}"/>
    <cellStyle name="60% - Accent6 8" xfId="307" xr:uid="{00000000-0005-0000-0000-000062010000}"/>
    <cellStyle name="60% - Accent6 9" xfId="308" xr:uid="{00000000-0005-0000-0000-000063010000}"/>
    <cellStyle name="Accent1 10" xfId="309" xr:uid="{00000000-0005-0000-0000-000064010000}"/>
    <cellStyle name="Accent1 11" xfId="310" xr:uid="{00000000-0005-0000-0000-000065010000}"/>
    <cellStyle name="Accent1 12" xfId="311" xr:uid="{00000000-0005-0000-0000-000066010000}"/>
    <cellStyle name="Accent1 13" xfId="312" xr:uid="{00000000-0005-0000-0000-000067010000}"/>
    <cellStyle name="Accent1 14" xfId="313" xr:uid="{00000000-0005-0000-0000-000068010000}"/>
    <cellStyle name="Accent1 15" xfId="314" xr:uid="{00000000-0005-0000-0000-000069010000}"/>
    <cellStyle name="Accent1 16" xfId="315" xr:uid="{00000000-0005-0000-0000-00006A010000}"/>
    <cellStyle name="Accent1 2" xfId="316" xr:uid="{00000000-0005-0000-0000-00006B010000}"/>
    <cellStyle name="Accent1 2 2" xfId="317" xr:uid="{00000000-0005-0000-0000-00006C010000}"/>
    <cellStyle name="Accent1 2 3" xfId="318" xr:uid="{00000000-0005-0000-0000-00006D010000}"/>
    <cellStyle name="Accent1 3" xfId="319" xr:uid="{00000000-0005-0000-0000-00006E010000}"/>
    <cellStyle name="Accent1 4" xfId="320" xr:uid="{00000000-0005-0000-0000-00006F010000}"/>
    <cellStyle name="Accent1 5" xfId="321" xr:uid="{00000000-0005-0000-0000-000070010000}"/>
    <cellStyle name="Accent1 6" xfId="322" xr:uid="{00000000-0005-0000-0000-000071010000}"/>
    <cellStyle name="Accent1 7" xfId="323" xr:uid="{00000000-0005-0000-0000-000072010000}"/>
    <cellStyle name="Accent1 8" xfId="324" xr:uid="{00000000-0005-0000-0000-000073010000}"/>
    <cellStyle name="Accent1 9" xfId="325" xr:uid="{00000000-0005-0000-0000-000074010000}"/>
    <cellStyle name="Accent2 10" xfId="326" xr:uid="{00000000-0005-0000-0000-000075010000}"/>
    <cellStyle name="Accent2 11" xfId="327" xr:uid="{00000000-0005-0000-0000-000076010000}"/>
    <cellStyle name="Accent2 12" xfId="328" xr:uid="{00000000-0005-0000-0000-000077010000}"/>
    <cellStyle name="Accent2 13" xfId="329" xr:uid="{00000000-0005-0000-0000-000078010000}"/>
    <cellStyle name="Accent2 14" xfId="330" xr:uid="{00000000-0005-0000-0000-000079010000}"/>
    <cellStyle name="Accent2 15" xfId="331" xr:uid="{00000000-0005-0000-0000-00007A010000}"/>
    <cellStyle name="Accent2 16" xfId="332" xr:uid="{00000000-0005-0000-0000-00007B010000}"/>
    <cellStyle name="Accent2 2" xfId="333" xr:uid="{00000000-0005-0000-0000-00007C010000}"/>
    <cellStyle name="Accent2 2 2" xfId="334" xr:uid="{00000000-0005-0000-0000-00007D010000}"/>
    <cellStyle name="Accent2 2 3" xfId="335" xr:uid="{00000000-0005-0000-0000-00007E010000}"/>
    <cellStyle name="Accent2 3" xfId="336" xr:uid="{00000000-0005-0000-0000-00007F010000}"/>
    <cellStyle name="Accent2 4" xfId="337" xr:uid="{00000000-0005-0000-0000-000080010000}"/>
    <cellStyle name="Accent2 5" xfId="338" xr:uid="{00000000-0005-0000-0000-000081010000}"/>
    <cellStyle name="Accent2 6" xfId="339" xr:uid="{00000000-0005-0000-0000-000082010000}"/>
    <cellStyle name="Accent2 7" xfId="340" xr:uid="{00000000-0005-0000-0000-000083010000}"/>
    <cellStyle name="Accent2 8" xfId="341" xr:uid="{00000000-0005-0000-0000-000084010000}"/>
    <cellStyle name="Accent2 9" xfId="342" xr:uid="{00000000-0005-0000-0000-000085010000}"/>
    <cellStyle name="Accent3 10" xfId="343" xr:uid="{00000000-0005-0000-0000-000086010000}"/>
    <cellStyle name="Accent3 11" xfId="344" xr:uid="{00000000-0005-0000-0000-000087010000}"/>
    <cellStyle name="Accent3 12" xfId="345" xr:uid="{00000000-0005-0000-0000-000088010000}"/>
    <cellStyle name="Accent3 13" xfId="346" xr:uid="{00000000-0005-0000-0000-000089010000}"/>
    <cellStyle name="Accent3 14" xfId="347" xr:uid="{00000000-0005-0000-0000-00008A010000}"/>
    <cellStyle name="Accent3 15" xfId="348" xr:uid="{00000000-0005-0000-0000-00008B010000}"/>
    <cellStyle name="Accent3 16" xfId="349" xr:uid="{00000000-0005-0000-0000-00008C010000}"/>
    <cellStyle name="Accent3 2" xfId="350" xr:uid="{00000000-0005-0000-0000-00008D010000}"/>
    <cellStyle name="Accent3 2 2" xfId="351" xr:uid="{00000000-0005-0000-0000-00008E010000}"/>
    <cellStyle name="Accent3 2 3" xfId="352" xr:uid="{00000000-0005-0000-0000-00008F010000}"/>
    <cellStyle name="Accent3 3" xfId="353" xr:uid="{00000000-0005-0000-0000-000090010000}"/>
    <cellStyle name="Accent3 4" xfId="354" xr:uid="{00000000-0005-0000-0000-000091010000}"/>
    <cellStyle name="Accent3 5" xfId="355" xr:uid="{00000000-0005-0000-0000-000092010000}"/>
    <cellStyle name="Accent3 6" xfId="356" xr:uid="{00000000-0005-0000-0000-000093010000}"/>
    <cellStyle name="Accent3 7" xfId="357" xr:uid="{00000000-0005-0000-0000-000094010000}"/>
    <cellStyle name="Accent3 8" xfId="358" xr:uid="{00000000-0005-0000-0000-000095010000}"/>
    <cellStyle name="Accent3 9" xfId="359" xr:uid="{00000000-0005-0000-0000-000096010000}"/>
    <cellStyle name="Accent4 10" xfId="360" xr:uid="{00000000-0005-0000-0000-000097010000}"/>
    <cellStyle name="Accent4 11" xfId="361" xr:uid="{00000000-0005-0000-0000-000098010000}"/>
    <cellStyle name="Accent4 12" xfId="362" xr:uid="{00000000-0005-0000-0000-000099010000}"/>
    <cellStyle name="Accent4 13" xfId="363" xr:uid="{00000000-0005-0000-0000-00009A010000}"/>
    <cellStyle name="Accent4 14" xfId="364" xr:uid="{00000000-0005-0000-0000-00009B010000}"/>
    <cellStyle name="Accent4 15" xfId="365" xr:uid="{00000000-0005-0000-0000-00009C010000}"/>
    <cellStyle name="Accent4 16" xfId="366" xr:uid="{00000000-0005-0000-0000-00009D010000}"/>
    <cellStyle name="Accent4 2" xfId="367" xr:uid="{00000000-0005-0000-0000-00009E010000}"/>
    <cellStyle name="Accent4 2 2" xfId="368" xr:uid="{00000000-0005-0000-0000-00009F010000}"/>
    <cellStyle name="Accent4 2 3" xfId="369" xr:uid="{00000000-0005-0000-0000-0000A0010000}"/>
    <cellStyle name="Accent4 3" xfId="370" xr:uid="{00000000-0005-0000-0000-0000A1010000}"/>
    <cellStyle name="Accent4 4" xfId="371" xr:uid="{00000000-0005-0000-0000-0000A2010000}"/>
    <cellStyle name="Accent4 5" xfId="372" xr:uid="{00000000-0005-0000-0000-0000A3010000}"/>
    <cellStyle name="Accent4 6" xfId="373" xr:uid="{00000000-0005-0000-0000-0000A4010000}"/>
    <cellStyle name="Accent4 7" xfId="374" xr:uid="{00000000-0005-0000-0000-0000A5010000}"/>
    <cellStyle name="Accent4 8" xfId="375" xr:uid="{00000000-0005-0000-0000-0000A6010000}"/>
    <cellStyle name="Accent4 9" xfId="376" xr:uid="{00000000-0005-0000-0000-0000A7010000}"/>
    <cellStyle name="Accent5 10" xfId="377" xr:uid="{00000000-0005-0000-0000-0000A8010000}"/>
    <cellStyle name="Accent5 11" xfId="378" xr:uid="{00000000-0005-0000-0000-0000A9010000}"/>
    <cellStyle name="Accent5 12" xfId="379" xr:uid="{00000000-0005-0000-0000-0000AA010000}"/>
    <cellStyle name="Accent5 13" xfId="380" xr:uid="{00000000-0005-0000-0000-0000AB010000}"/>
    <cellStyle name="Accent5 14" xfId="381" xr:uid="{00000000-0005-0000-0000-0000AC010000}"/>
    <cellStyle name="Accent5 15" xfId="382" xr:uid="{00000000-0005-0000-0000-0000AD010000}"/>
    <cellStyle name="Accent5 16" xfId="383" xr:uid="{00000000-0005-0000-0000-0000AE010000}"/>
    <cellStyle name="Accent5 2" xfId="384" xr:uid="{00000000-0005-0000-0000-0000AF010000}"/>
    <cellStyle name="Accent5 2 2" xfId="385" xr:uid="{00000000-0005-0000-0000-0000B0010000}"/>
    <cellStyle name="Accent5 2 3" xfId="386" xr:uid="{00000000-0005-0000-0000-0000B1010000}"/>
    <cellStyle name="Accent5 3" xfId="387" xr:uid="{00000000-0005-0000-0000-0000B2010000}"/>
    <cellStyle name="Accent5 4" xfId="388" xr:uid="{00000000-0005-0000-0000-0000B3010000}"/>
    <cellStyle name="Accent5 5" xfId="389" xr:uid="{00000000-0005-0000-0000-0000B4010000}"/>
    <cellStyle name="Accent5 6" xfId="390" xr:uid="{00000000-0005-0000-0000-0000B5010000}"/>
    <cellStyle name="Accent5 7" xfId="391" xr:uid="{00000000-0005-0000-0000-0000B6010000}"/>
    <cellStyle name="Accent5 8" xfId="392" xr:uid="{00000000-0005-0000-0000-0000B7010000}"/>
    <cellStyle name="Accent5 9" xfId="393" xr:uid="{00000000-0005-0000-0000-0000B8010000}"/>
    <cellStyle name="Accent6 10" xfId="394" xr:uid="{00000000-0005-0000-0000-0000B9010000}"/>
    <cellStyle name="Accent6 11" xfId="395" xr:uid="{00000000-0005-0000-0000-0000BA010000}"/>
    <cellStyle name="Accent6 12" xfId="396" xr:uid="{00000000-0005-0000-0000-0000BB010000}"/>
    <cellStyle name="Accent6 13" xfId="397" xr:uid="{00000000-0005-0000-0000-0000BC010000}"/>
    <cellStyle name="Accent6 14" xfId="398" xr:uid="{00000000-0005-0000-0000-0000BD010000}"/>
    <cellStyle name="Accent6 15" xfId="399" xr:uid="{00000000-0005-0000-0000-0000BE010000}"/>
    <cellStyle name="Accent6 16" xfId="400" xr:uid="{00000000-0005-0000-0000-0000BF010000}"/>
    <cellStyle name="Accent6 2" xfId="401" xr:uid="{00000000-0005-0000-0000-0000C0010000}"/>
    <cellStyle name="Accent6 2 2" xfId="402" xr:uid="{00000000-0005-0000-0000-0000C1010000}"/>
    <cellStyle name="Accent6 2 3" xfId="403" xr:uid="{00000000-0005-0000-0000-0000C2010000}"/>
    <cellStyle name="Accent6 3" xfId="404" xr:uid="{00000000-0005-0000-0000-0000C3010000}"/>
    <cellStyle name="Accent6 4" xfId="405" xr:uid="{00000000-0005-0000-0000-0000C4010000}"/>
    <cellStyle name="Accent6 5" xfId="406" xr:uid="{00000000-0005-0000-0000-0000C5010000}"/>
    <cellStyle name="Accent6 6" xfId="407" xr:uid="{00000000-0005-0000-0000-0000C6010000}"/>
    <cellStyle name="Accent6 7" xfId="408" xr:uid="{00000000-0005-0000-0000-0000C7010000}"/>
    <cellStyle name="Accent6 8" xfId="409" xr:uid="{00000000-0005-0000-0000-0000C8010000}"/>
    <cellStyle name="Accent6 9" xfId="410" xr:uid="{00000000-0005-0000-0000-0000C9010000}"/>
    <cellStyle name="Bad 10" xfId="411" xr:uid="{00000000-0005-0000-0000-0000CA010000}"/>
    <cellStyle name="Bad 11" xfId="412" xr:uid="{00000000-0005-0000-0000-0000CB010000}"/>
    <cellStyle name="Bad 12" xfId="413" xr:uid="{00000000-0005-0000-0000-0000CC010000}"/>
    <cellStyle name="Bad 13" xfId="414" xr:uid="{00000000-0005-0000-0000-0000CD010000}"/>
    <cellStyle name="Bad 14" xfId="415" xr:uid="{00000000-0005-0000-0000-0000CE010000}"/>
    <cellStyle name="Bad 15" xfId="416" xr:uid="{00000000-0005-0000-0000-0000CF010000}"/>
    <cellStyle name="Bad 16" xfId="417" xr:uid="{00000000-0005-0000-0000-0000D0010000}"/>
    <cellStyle name="Bad 2" xfId="418" xr:uid="{00000000-0005-0000-0000-0000D1010000}"/>
    <cellStyle name="Bad 2 2" xfId="419" xr:uid="{00000000-0005-0000-0000-0000D2010000}"/>
    <cellStyle name="Bad 2 3" xfId="420" xr:uid="{00000000-0005-0000-0000-0000D3010000}"/>
    <cellStyle name="Bad 3" xfId="421" xr:uid="{00000000-0005-0000-0000-0000D4010000}"/>
    <cellStyle name="Bad 4" xfId="422" xr:uid="{00000000-0005-0000-0000-0000D5010000}"/>
    <cellStyle name="Bad 5" xfId="423" xr:uid="{00000000-0005-0000-0000-0000D6010000}"/>
    <cellStyle name="Bad 6" xfId="424" xr:uid="{00000000-0005-0000-0000-0000D7010000}"/>
    <cellStyle name="Bad 7" xfId="425" xr:uid="{00000000-0005-0000-0000-0000D8010000}"/>
    <cellStyle name="Bad 8" xfId="426" xr:uid="{00000000-0005-0000-0000-0000D9010000}"/>
    <cellStyle name="Bad 9" xfId="427" xr:uid="{00000000-0005-0000-0000-0000DA010000}"/>
    <cellStyle name="Calc Currency (0)" xfId="428" xr:uid="{00000000-0005-0000-0000-0000DB010000}"/>
    <cellStyle name="Calc Currency (0) 2" xfId="429" xr:uid="{00000000-0005-0000-0000-0000DC010000}"/>
    <cellStyle name="Calc Currency (0) 3" xfId="430" xr:uid="{00000000-0005-0000-0000-0000DD010000}"/>
    <cellStyle name="Calc Currency (0) 4" xfId="431" xr:uid="{00000000-0005-0000-0000-0000DE010000}"/>
    <cellStyle name="Calc Currency (0) 5" xfId="432" xr:uid="{00000000-0005-0000-0000-0000DF010000}"/>
    <cellStyle name="Calc Currency (2)" xfId="433" xr:uid="{00000000-0005-0000-0000-0000E0010000}"/>
    <cellStyle name="Calc Percent (0)" xfId="434" xr:uid="{00000000-0005-0000-0000-0000E1010000}"/>
    <cellStyle name="Calc Percent (1)" xfId="435" xr:uid="{00000000-0005-0000-0000-0000E2010000}"/>
    <cellStyle name="Calc Percent (2)" xfId="436" xr:uid="{00000000-0005-0000-0000-0000E3010000}"/>
    <cellStyle name="Calc Units (0)" xfId="437" xr:uid="{00000000-0005-0000-0000-0000E4010000}"/>
    <cellStyle name="Calc Units (1)" xfId="438" xr:uid="{00000000-0005-0000-0000-0000E5010000}"/>
    <cellStyle name="Calc Units (2)" xfId="439" xr:uid="{00000000-0005-0000-0000-0000E6010000}"/>
    <cellStyle name="Calculation 10" xfId="440" xr:uid="{00000000-0005-0000-0000-0000E7010000}"/>
    <cellStyle name="Calculation 11" xfId="441" xr:uid="{00000000-0005-0000-0000-0000E8010000}"/>
    <cellStyle name="Calculation 12" xfId="442" xr:uid="{00000000-0005-0000-0000-0000E9010000}"/>
    <cellStyle name="Calculation 13" xfId="443" xr:uid="{00000000-0005-0000-0000-0000EA010000}"/>
    <cellStyle name="Calculation 14" xfId="444" xr:uid="{00000000-0005-0000-0000-0000EB010000}"/>
    <cellStyle name="Calculation 15" xfId="445" xr:uid="{00000000-0005-0000-0000-0000EC010000}"/>
    <cellStyle name="Calculation 16" xfId="446" xr:uid="{00000000-0005-0000-0000-0000ED010000}"/>
    <cellStyle name="Calculation 2" xfId="447" xr:uid="{00000000-0005-0000-0000-0000EE010000}"/>
    <cellStyle name="Calculation 2 2" xfId="448" xr:uid="{00000000-0005-0000-0000-0000EF010000}"/>
    <cellStyle name="Calculation 2 3" xfId="449" xr:uid="{00000000-0005-0000-0000-0000F0010000}"/>
    <cellStyle name="Calculation 3" xfId="450" xr:uid="{00000000-0005-0000-0000-0000F1010000}"/>
    <cellStyle name="Calculation 4" xfId="451" xr:uid="{00000000-0005-0000-0000-0000F2010000}"/>
    <cellStyle name="Calculation 5" xfId="452" xr:uid="{00000000-0005-0000-0000-0000F3010000}"/>
    <cellStyle name="Calculation 6" xfId="453" xr:uid="{00000000-0005-0000-0000-0000F4010000}"/>
    <cellStyle name="Calculation 7" xfId="454" xr:uid="{00000000-0005-0000-0000-0000F5010000}"/>
    <cellStyle name="Calculation 8" xfId="455" xr:uid="{00000000-0005-0000-0000-0000F6010000}"/>
    <cellStyle name="Calculation 9" xfId="456" xr:uid="{00000000-0005-0000-0000-0000F7010000}"/>
    <cellStyle name="Check Cell 10" xfId="457" xr:uid="{00000000-0005-0000-0000-0000F8010000}"/>
    <cellStyle name="Check Cell 11" xfId="458" xr:uid="{00000000-0005-0000-0000-0000F9010000}"/>
    <cellStyle name="Check Cell 12" xfId="459" xr:uid="{00000000-0005-0000-0000-0000FA010000}"/>
    <cellStyle name="Check Cell 13" xfId="460" xr:uid="{00000000-0005-0000-0000-0000FB010000}"/>
    <cellStyle name="Check Cell 14" xfId="461" xr:uid="{00000000-0005-0000-0000-0000FC010000}"/>
    <cellStyle name="Check Cell 15" xfId="462" xr:uid="{00000000-0005-0000-0000-0000FD010000}"/>
    <cellStyle name="Check Cell 16" xfId="463" xr:uid="{00000000-0005-0000-0000-0000FE010000}"/>
    <cellStyle name="Check Cell 2" xfId="464" xr:uid="{00000000-0005-0000-0000-0000FF010000}"/>
    <cellStyle name="Check Cell 2 2" xfId="465" xr:uid="{00000000-0005-0000-0000-000000020000}"/>
    <cellStyle name="Check Cell 2 3" xfId="466" xr:uid="{00000000-0005-0000-0000-000001020000}"/>
    <cellStyle name="Check Cell 3" xfId="467" xr:uid="{00000000-0005-0000-0000-000002020000}"/>
    <cellStyle name="Check Cell 3 2" xfId="468" xr:uid="{00000000-0005-0000-0000-000003020000}"/>
    <cellStyle name="Check Cell 4" xfId="469" xr:uid="{00000000-0005-0000-0000-000004020000}"/>
    <cellStyle name="Check Cell 4 2" xfId="470" xr:uid="{00000000-0005-0000-0000-000005020000}"/>
    <cellStyle name="Check Cell 5" xfId="471" xr:uid="{00000000-0005-0000-0000-000006020000}"/>
    <cellStyle name="Check Cell 5 2" xfId="472" xr:uid="{00000000-0005-0000-0000-000007020000}"/>
    <cellStyle name="Check Cell 6" xfId="473" xr:uid="{00000000-0005-0000-0000-000008020000}"/>
    <cellStyle name="Check Cell 7" xfId="474" xr:uid="{00000000-0005-0000-0000-000009020000}"/>
    <cellStyle name="Check Cell 8" xfId="475" xr:uid="{00000000-0005-0000-0000-00000A020000}"/>
    <cellStyle name="Check Cell 9" xfId="476" xr:uid="{00000000-0005-0000-0000-00000B020000}"/>
    <cellStyle name="Comma" xfId="1" builtinId="3"/>
    <cellStyle name="Comma  - Style1" xfId="477" xr:uid="{00000000-0005-0000-0000-00000C020000}"/>
    <cellStyle name="Comma  - Style2" xfId="478" xr:uid="{00000000-0005-0000-0000-00000D020000}"/>
    <cellStyle name="Comma  - Style3" xfId="479" xr:uid="{00000000-0005-0000-0000-00000E020000}"/>
    <cellStyle name="Comma [0] 10" xfId="480" xr:uid="{00000000-0005-0000-0000-00000F020000}"/>
    <cellStyle name="Comma [0] 10 2" xfId="481" xr:uid="{00000000-0005-0000-0000-000010020000}"/>
    <cellStyle name="Comma [0] 11" xfId="482" xr:uid="{00000000-0005-0000-0000-000011020000}"/>
    <cellStyle name="Comma [0] 11 2" xfId="483" xr:uid="{00000000-0005-0000-0000-000012020000}"/>
    <cellStyle name="Comma [0] 12" xfId="484" xr:uid="{00000000-0005-0000-0000-000013020000}"/>
    <cellStyle name="Comma [0] 12 2" xfId="485" xr:uid="{00000000-0005-0000-0000-000014020000}"/>
    <cellStyle name="Comma [0] 12 3" xfId="486" xr:uid="{00000000-0005-0000-0000-000015020000}"/>
    <cellStyle name="Comma [0] 13" xfId="487" xr:uid="{00000000-0005-0000-0000-000016020000}"/>
    <cellStyle name="Comma [0] 13 2" xfId="488" xr:uid="{00000000-0005-0000-0000-000017020000}"/>
    <cellStyle name="Comma [0] 13 3" xfId="489" xr:uid="{00000000-0005-0000-0000-000018020000}"/>
    <cellStyle name="Comma [0] 14" xfId="490" xr:uid="{00000000-0005-0000-0000-000019020000}"/>
    <cellStyle name="Comma [0] 14 2" xfId="491" xr:uid="{00000000-0005-0000-0000-00001A020000}"/>
    <cellStyle name="Comma [0] 14 3" xfId="492" xr:uid="{00000000-0005-0000-0000-00001B020000}"/>
    <cellStyle name="Comma [0] 15" xfId="493" xr:uid="{00000000-0005-0000-0000-00001C020000}"/>
    <cellStyle name="Comma [0] 15 2" xfId="494" xr:uid="{00000000-0005-0000-0000-00001D020000}"/>
    <cellStyle name="Comma [0] 15 3" xfId="495" xr:uid="{00000000-0005-0000-0000-00001E020000}"/>
    <cellStyle name="Comma [0] 15 4" xfId="496" xr:uid="{00000000-0005-0000-0000-00001F020000}"/>
    <cellStyle name="Comma [0] 15_Book2" xfId="497" xr:uid="{00000000-0005-0000-0000-000020020000}"/>
    <cellStyle name="Comma [0] 16" xfId="498" xr:uid="{00000000-0005-0000-0000-000021020000}"/>
    <cellStyle name="Comma [0] 16 2" xfId="499" xr:uid="{00000000-0005-0000-0000-000022020000}"/>
    <cellStyle name="Comma [0] 16 3" xfId="500" xr:uid="{00000000-0005-0000-0000-000023020000}"/>
    <cellStyle name="Comma [0] 17" xfId="501" xr:uid="{00000000-0005-0000-0000-000024020000}"/>
    <cellStyle name="Comma [0] 17 2" xfId="502" xr:uid="{00000000-0005-0000-0000-000025020000}"/>
    <cellStyle name="Comma [0] 17 3" xfId="503" xr:uid="{00000000-0005-0000-0000-000026020000}"/>
    <cellStyle name="Comma [0] 18" xfId="504" xr:uid="{00000000-0005-0000-0000-000027020000}"/>
    <cellStyle name="Comma [0] 18 2" xfId="505" xr:uid="{00000000-0005-0000-0000-000028020000}"/>
    <cellStyle name="Comma [0] 19" xfId="506" xr:uid="{00000000-0005-0000-0000-000029020000}"/>
    <cellStyle name="Comma [0] 19 2" xfId="507" xr:uid="{00000000-0005-0000-0000-00002A020000}"/>
    <cellStyle name="Comma [0] 2" xfId="508" xr:uid="{00000000-0005-0000-0000-00002B020000}"/>
    <cellStyle name="Comma [0] 2 10" xfId="509" xr:uid="{00000000-0005-0000-0000-00002C020000}"/>
    <cellStyle name="Comma [0] 2 11" xfId="510" xr:uid="{00000000-0005-0000-0000-00002D020000}"/>
    <cellStyle name="Comma [0] 2 12" xfId="511" xr:uid="{00000000-0005-0000-0000-00002E020000}"/>
    <cellStyle name="Comma [0] 2 13" xfId="512" xr:uid="{00000000-0005-0000-0000-00002F020000}"/>
    <cellStyle name="Comma [0] 2 14" xfId="513" xr:uid="{00000000-0005-0000-0000-000030020000}"/>
    <cellStyle name="Comma [0] 2 15" xfId="514" xr:uid="{00000000-0005-0000-0000-000031020000}"/>
    <cellStyle name="Comma [0] 2 16" xfId="515" xr:uid="{00000000-0005-0000-0000-000032020000}"/>
    <cellStyle name="Comma [0] 2 17" xfId="516" xr:uid="{00000000-0005-0000-0000-000033020000}"/>
    <cellStyle name="Comma [0] 2 17 2" xfId="517" xr:uid="{00000000-0005-0000-0000-000034020000}"/>
    <cellStyle name="Comma [0] 2 2" xfId="518" xr:uid="{00000000-0005-0000-0000-000035020000}"/>
    <cellStyle name="Comma [0] 2 2 10" xfId="519" xr:uid="{00000000-0005-0000-0000-000036020000}"/>
    <cellStyle name="Comma [0] 2 2 11" xfId="520" xr:uid="{00000000-0005-0000-0000-000037020000}"/>
    <cellStyle name="Comma [0] 2 2 2" xfId="521" xr:uid="{00000000-0005-0000-0000-000038020000}"/>
    <cellStyle name="Comma [0] 2 2 2 2" xfId="522" xr:uid="{00000000-0005-0000-0000-000039020000}"/>
    <cellStyle name="Comma [0] 2 2 2 2 2" xfId="523" xr:uid="{00000000-0005-0000-0000-00003A020000}"/>
    <cellStyle name="Comma [0] 2 2 2 2 2 2" xfId="524" xr:uid="{00000000-0005-0000-0000-00003B020000}"/>
    <cellStyle name="Comma [0] 2 2 2 2 2 2 2" xfId="525" xr:uid="{00000000-0005-0000-0000-00003C020000}"/>
    <cellStyle name="Comma [0] 2 2 2 2 2 2 2 2" xfId="526" xr:uid="{00000000-0005-0000-0000-00003D020000}"/>
    <cellStyle name="Comma [0] 2 2 2 2 2 2 2 3" xfId="527" xr:uid="{00000000-0005-0000-0000-00003E020000}"/>
    <cellStyle name="Comma [0] 2 2 2 2 2 2 2 4" xfId="528" xr:uid="{00000000-0005-0000-0000-00003F020000}"/>
    <cellStyle name="Comma [0] 2 2 2 2 2 2 3" xfId="529" xr:uid="{00000000-0005-0000-0000-000040020000}"/>
    <cellStyle name="Comma [0] 2 2 2 2 2 2 3 2" xfId="530" xr:uid="{00000000-0005-0000-0000-000041020000}"/>
    <cellStyle name="Comma [0] 2 2 2 2 2 3" xfId="531" xr:uid="{00000000-0005-0000-0000-000042020000}"/>
    <cellStyle name="Comma [0] 2 2 2 2 2 4" xfId="532" xr:uid="{00000000-0005-0000-0000-000043020000}"/>
    <cellStyle name="Comma [0] 2 2 2 2 2 5" xfId="533" xr:uid="{00000000-0005-0000-0000-000044020000}"/>
    <cellStyle name="Comma [0] 2 2 2 2 3" xfId="534" xr:uid="{00000000-0005-0000-0000-000045020000}"/>
    <cellStyle name="Comma [0] 2 2 2 2 3 2" xfId="535" xr:uid="{00000000-0005-0000-0000-000046020000}"/>
    <cellStyle name="Comma [0] 2 2 2 2 4" xfId="536" xr:uid="{00000000-0005-0000-0000-000047020000}"/>
    <cellStyle name="Comma [0] 2 2 2 2 4 2" xfId="537" xr:uid="{00000000-0005-0000-0000-000048020000}"/>
    <cellStyle name="Comma [0] 2 2 2 3" xfId="538" xr:uid="{00000000-0005-0000-0000-000049020000}"/>
    <cellStyle name="Comma [0] 2 2 2 4" xfId="539" xr:uid="{00000000-0005-0000-0000-00004A020000}"/>
    <cellStyle name="Comma [0] 2 2 2 5" xfId="540" xr:uid="{00000000-0005-0000-0000-00004B020000}"/>
    <cellStyle name="Comma [0] 2 2 3" xfId="541" xr:uid="{00000000-0005-0000-0000-00004C020000}"/>
    <cellStyle name="Comma [0] 2 2 4" xfId="542" xr:uid="{00000000-0005-0000-0000-00004D020000}"/>
    <cellStyle name="Comma [0] 2 2 5" xfId="543" xr:uid="{00000000-0005-0000-0000-00004E020000}"/>
    <cellStyle name="Comma [0] 2 2 6" xfId="544" xr:uid="{00000000-0005-0000-0000-00004F020000}"/>
    <cellStyle name="Comma [0] 2 2 7" xfId="545" xr:uid="{00000000-0005-0000-0000-000050020000}"/>
    <cellStyle name="Comma [0] 2 2 8" xfId="546" xr:uid="{00000000-0005-0000-0000-000051020000}"/>
    <cellStyle name="Comma [0] 2 2 9" xfId="547" xr:uid="{00000000-0005-0000-0000-000052020000}"/>
    <cellStyle name="Comma [0] 2 3" xfId="548" xr:uid="{00000000-0005-0000-0000-000053020000}"/>
    <cellStyle name="Comma [0] 2 3 2" xfId="549" xr:uid="{00000000-0005-0000-0000-000054020000}"/>
    <cellStyle name="Comma [0] 2 3 2 2" xfId="550" xr:uid="{00000000-0005-0000-0000-000055020000}"/>
    <cellStyle name="Comma [0] 2 3 2 2 2" xfId="551" xr:uid="{00000000-0005-0000-0000-000056020000}"/>
    <cellStyle name="Comma [0] 2 3 2 2 3" xfId="552" xr:uid="{00000000-0005-0000-0000-000057020000}"/>
    <cellStyle name="Comma [0] 2 3 2 2 4" xfId="553" xr:uid="{00000000-0005-0000-0000-000058020000}"/>
    <cellStyle name="Comma [0] 2 3 2 3" xfId="554" xr:uid="{00000000-0005-0000-0000-000059020000}"/>
    <cellStyle name="Comma [0] 2 3 2 4" xfId="555" xr:uid="{00000000-0005-0000-0000-00005A020000}"/>
    <cellStyle name="Comma [0] 2 3 2 5" xfId="556" xr:uid="{00000000-0005-0000-0000-00005B020000}"/>
    <cellStyle name="Comma [0] 2 3 3" xfId="557" xr:uid="{00000000-0005-0000-0000-00005C020000}"/>
    <cellStyle name="Comma [0] 2 3 4" xfId="558" xr:uid="{00000000-0005-0000-0000-00005D020000}"/>
    <cellStyle name="Comma [0] 2 3 5" xfId="559" xr:uid="{00000000-0005-0000-0000-00005E020000}"/>
    <cellStyle name="Comma [0] 2 3 6" xfId="560" xr:uid="{00000000-0005-0000-0000-00005F020000}"/>
    <cellStyle name="Comma [0] 2 3 6 2" xfId="561" xr:uid="{00000000-0005-0000-0000-000060020000}"/>
    <cellStyle name="Comma [0] 2 4" xfId="562" xr:uid="{00000000-0005-0000-0000-000061020000}"/>
    <cellStyle name="Comma [0] 2 4 2" xfId="563" xr:uid="{00000000-0005-0000-0000-000062020000}"/>
    <cellStyle name="Comma [0] 2 4 3" xfId="564" xr:uid="{00000000-0005-0000-0000-000063020000}"/>
    <cellStyle name="Comma [0] 2 4 4" xfId="565" xr:uid="{00000000-0005-0000-0000-000064020000}"/>
    <cellStyle name="Comma [0] 2 4 5" xfId="566" xr:uid="{00000000-0005-0000-0000-000065020000}"/>
    <cellStyle name="Comma [0] 2 5" xfId="567" xr:uid="{00000000-0005-0000-0000-000066020000}"/>
    <cellStyle name="Comma [0] 2 5 2" xfId="568" xr:uid="{00000000-0005-0000-0000-000067020000}"/>
    <cellStyle name="Comma [0] 2 5 3" xfId="569" xr:uid="{00000000-0005-0000-0000-000068020000}"/>
    <cellStyle name="Comma [0] 2 5 4" xfId="570" xr:uid="{00000000-0005-0000-0000-000069020000}"/>
    <cellStyle name="Comma [0] 2 6" xfId="571" xr:uid="{00000000-0005-0000-0000-00006A020000}"/>
    <cellStyle name="Comma [0] 2 6 2" xfId="572" xr:uid="{00000000-0005-0000-0000-00006B020000}"/>
    <cellStyle name="Comma [0] 2 6 2 2" xfId="573" xr:uid="{00000000-0005-0000-0000-00006C020000}"/>
    <cellStyle name="Comma [0] 2 6 2 2 2" xfId="574" xr:uid="{00000000-0005-0000-0000-00006D020000}"/>
    <cellStyle name="Comma [0] 2 6 2 2 2 2" xfId="575" xr:uid="{00000000-0005-0000-0000-00006E020000}"/>
    <cellStyle name="Comma [0] 2 6 2 2 2 2 2" xfId="576" xr:uid="{00000000-0005-0000-0000-00006F020000}"/>
    <cellStyle name="Comma [0] 2 6 2 2 2 2 3" xfId="577" xr:uid="{00000000-0005-0000-0000-000070020000}"/>
    <cellStyle name="Comma [0] 2 6 2 2 2 2 4" xfId="578" xr:uid="{00000000-0005-0000-0000-000071020000}"/>
    <cellStyle name="Comma [0] 2 6 2 2 2 2 5" xfId="579" xr:uid="{00000000-0005-0000-0000-000072020000}"/>
    <cellStyle name="Comma [0] 2 6 2 2 2 3" xfId="580" xr:uid="{00000000-0005-0000-0000-000073020000}"/>
    <cellStyle name="Comma [0] 2 6 2 2 2 4" xfId="581" xr:uid="{00000000-0005-0000-0000-000074020000}"/>
    <cellStyle name="Comma [0] 2 6 2 2 2 5" xfId="582" xr:uid="{00000000-0005-0000-0000-000075020000}"/>
    <cellStyle name="Comma [0] 2 6 2 2 3" xfId="583" xr:uid="{00000000-0005-0000-0000-000076020000}"/>
    <cellStyle name="Comma [0] 2 6 2 2 4" xfId="584" xr:uid="{00000000-0005-0000-0000-000077020000}"/>
    <cellStyle name="Comma [0] 2 6 2 2 5" xfId="585" xr:uid="{00000000-0005-0000-0000-000078020000}"/>
    <cellStyle name="Comma [0] 2 6 2 3" xfId="586" xr:uid="{00000000-0005-0000-0000-000079020000}"/>
    <cellStyle name="Comma [0] 2 6 2 4" xfId="587" xr:uid="{00000000-0005-0000-0000-00007A020000}"/>
    <cellStyle name="Comma [0] 2 6 2 5" xfId="588" xr:uid="{00000000-0005-0000-0000-00007B020000}"/>
    <cellStyle name="Comma [0] 2 6 3" xfId="589" xr:uid="{00000000-0005-0000-0000-00007C020000}"/>
    <cellStyle name="Comma [0] 2 6 4" xfId="590" xr:uid="{00000000-0005-0000-0000-00007D020000}"/>
    <cellStyle name="Comma [0] 2 6 5" xfId="591" xr:uid="{00000000-0005-0000-0000-00007E020000}"/>
    <cellStyle name="Comma [0] 2 7" xfId="592" xr:uid="{00000000-0005-0000-0000-00007F020000}"/>
    <cellStyle name="Comma [0] 2 8" xfId="593" xr:uid="{00000000-0005-0000-0000-000080020000}"/>
    <cellStyle name="Comma [0] 2 9" xfId="594" xr:uid="{00000000-0005-0000-0000-000081020000}"/>
    <cellStyle name="Comma [0] 20" xfId="595" xr:uid="{00000000-0005-0000-0000-000082020000}"/>
    <cellStyle name="Comma [0] 20 2" xfId="596" xr:uid="{00000000-0005-0000-0000-000083020000}"/>
    <cellStyle name="Comma [0] 20 3" xfId="597" xr:uid="{00000000-0005-0000-0000-000084020000}"/>
    <cellStyle name="Comma [0] 21" xfId="598" xr:uid="{00000000-0005-0000-0000-000085020000}"/>
    <cellStyle name="Comma [0] 21 2" xfId="599" xr:uid="{00000000-0005-0000-0000-000086020000}"/>
    <cellStyle name="Comma [0] 21 3" xfId="600" xr:uid="{00000000-0005-0000-0000-000087020000}"/>
    <cellStyle name="Comma [0] 21 4" xfId="601" xr:uid="{00000000-0005-0000-0000-000088020000}"/>
    <cellStyle name="Comma [0] 22" xfId="602" xr:uid="{00000000-0005-0000-0000-000089020000}"/>
    <cellStyle name="Comma [0] 22 2" xfId="603" xr:uid="{00000000-0005-0000-0000-00008A020000}"/>
    <cellStyle name="Comma [0] 22 3" xfId="604" xr:uid="{00000000-0005-0000-0000-00008B020000}"/>
    <cellStyle name="Comma [0] 22 4" xfId="605" xr:uid="{00000000-0005-0000-0000-00008C020000}"/>
    <cellStyle name="Comma [0] 23" xfId="606" xr:uid="{00000000-0005-0000-0000-00008D020000}"/>
    <cellStyle name="Comma [0] 23 2" xfId="607" xr:uid="{00000000-0005-0000-0000-00008E020000}"/>
    <cellStyle name="Comma [0] 23 3" xfId="608" xr:uid="{00000000-0005-0000-0000-00008F020000}"/>
    <cellStyle name="Comma [0] 23 4" xfId="609" xr:uid="{00000000-0005-0000-0000-000090020000}"/>
    <cellStyle name="Comma [0] 24" xfId="610" xr:uid="{00000000-0005-0000-0000-000091020000}"/>
    <cellStyle name="Comma [0] 24 2" xfId="611" xr:uid="{00000000-0005-0000-0000-000092020000}"/>
    <cellStyle name="Comma [0] 27" xfId="612" xr:uid="{00000000-0005-0000-0000-000093020000}"/>
    <cellStyle name="Comma [0] 3" xfId="613" xr:uid="{00000000-0005-0000-0000-000094020000}"/>
    <cellStyle name="Comma [0] 3 2" xfId="614" xr:uid="{00000000-0005-0000-0000-000095020000}"/>
    <cellStyle name="Comma [0] 3 2 2" xfId="615" xr:uid="{00000000-0005-0000-0000-000096020000}"/>
    <cellStyle name="Comma [0] 3 3" xfId="616" xr:uid="{00000000-0005-0000-0000-000097020000}"/>
    <cellStyle name="Comma [0] 3 4" xfId="617" xr:uid="{00000000-0005-0000-0000-000098020000}"/>
    <cellStyle name="Comma [0] 32" xfId="618" xr:uid="{00000000-0005-0000-0000-000099020000}"/>
    <cellStyle name="Comma [0] 35" xfId="619" xr:uid="{00000000-0005-0000-0000-00009A020000}"/>
    <cellStyle name="Comma [0] 4" xfId="620" xr:uid="{00000000-0005-0000-0000-00009B020000}"/>
    <cellStyle name="Comma [0] 4 2" xfId="621" xr:uid="{00000000-0005-0000-0000-00009C020000}"/>
    <cellStyle name="Comma [0] 4 3" xfId="622" xr:uid="{00000000-0005-0000-0000-00009D020000}"/>
    <cellStyle name="Comma [0] 4 4" xfId="623" xr:uid="{00000000-0005-0000-0000-00009E020000}"/>
    <cellStyle name="Comma [0] 4 4 2" xfId="624" xr:uid="{00000000-0005-0000-0000-00009F020000}"/>
    <cellStyle name="Comma [0] 4 4 3" xfId="625" xr:uid="{00000000-0005-0000-0000-0000A0020000}"/>
    <cellStyle name="Comma [0] 5" xfId="626" xr:uid="{00000000-0005-0000-0000-0000A1020000}"/>
    <cellStyle name="Comma [0] 5 2" xfId="627" xr:uid="{00000000-0005-0000-0000-0000A2020000}"/>
    <cellStyle name="Comma [0] 5 3" xfId="628" xr:uid="{00000000-0005-0000-0000-0000A3020000}"/>
    <cellStyle name="Comma [0] 5 4" xfId="629" xr:uid="{00000000-0005-0000-0000-0000A4020000}"/>
    <cellStyle name="Comma [0] 6" xfId="630" xr:uid="{00000000-0005-0000-0000-0000A5020000}"/>
    <cellStyle name="Comma [0] 6 2" xfId="631" xr:uid="{00000000-0005-0000-0000-0000A6020000}"/>
    <cellStyle name="Comma [0] 6 3" xfId="632" xr:uid="{00000000-0005-0000-0000-0000A7020000}"/>
    <cellStyle name="Comma [0] 7" xfId="633" xr:uid="{00000000-0005-0000-0000-0000A8020000}"/>
    <cellStyle name="Comma [0] 7 2" xfId="634" xr:uid="{00000000-0005-0000-0000-0000A9020000}"/>
    <cellStyle name="Comma [0] 8" xfId="635" xr:uid="{00000000-0005-0000-0000-0000AA020000}"/>
    <cellStyle name="Comma [0] 8 2" xfId="636" xr:uid="{00000000-0005-0000-0000-0000AB020000}"/>
    <cellStyle name="Comma [0] 8 3" xfId="637" xr:uid="{00000000-0005-0000-0000-0000AC020000}"/>
    <cellStyle name="Comma [0] 8 4" xfId="638" xr:uid="{00000000-0005-0000-0000-0000AD020000}"/>
    <cellStyle name="Comma [0] 9" xfId="639" xr:uid="{00000000-0005-0000-0000-0000AE020000}"/>
    <cellStyle name="Comma [0] 9 2" xfId="640" xr:uid="{00000000-0005-0000-0000-0000AF020000}"/>
    <cellStyle name="Comma [0] 9 3" xfId="641" xr:uid="{00000000-0005-0000-0000-0000B0020000}"/>
    <cellStyle name="Comma [0] 9 4" xfId="642" xr:uid="{00000000-0005-0000-0000-0000B1020000}"/>
    <cellStyle name="Comma [0] 90" xfId="643" xr:uid="{00000000-0005-0000-0000-0000B2020000}"/>
    <cellStyle name="Comma [0] 91" xfId="644" xr:uid="{00000000-0005-0000-0000-0000B3020000}"/>
    <cellStyle name="Comma [0] 93" xfId="645" xr:uid="{00000000-0005-0000-0000-0000B4020000}"/>
    <cellStyle name="Comma [0] 94" xfId="646" xr:uid="{00000000-0005-0000-0000-0000B5020000}"/>
    <cellStyle name="Comma [00]" xfId="647" xr:uid="{00000000-0005-0000-0000-0000B6020000}"/>
    <cellStyle name="Comma 10" xfId="648" xr:uid="{00000000-0005-0000-0000-0000B7020000}"/>
    <cellStyle name="Comma 10 2" xfId="649" xr:uid="{00000000-0005-0000-0000-0000B8020000}"/>
    <cellStyle name="Comma 10 2 2" xfId="650" xr:uid="{00000000-0005-0000-0000-0000B9020000}"/>
    <cellStyle name="Comma 10 2 3" xfId="651" xr:uid="{00000000-0005-0000-0000-0000BA020000}"/>
    <cellStyle name="Comma 10 3" xfId="652" xr:uid="{00000000-0005-0000-0000-0000BB020000}"/>
    <cellStyle name="Comma 10 4" xfId="653" xr:uid="{00000000-0005-0000-0000-0000BC020000}"/>
    <cellStyle name="Comma 10 5" xfId="654" xr:uid="{00000000-0005-0000-0000-0000BD020000}"/>
    <cellStyle name="Comma 10 6" xfId="655" xr:uid="{00000000-0005-0000-0000-0000BE020000}"/>
    <cellStyle name="Comma 100" xfId="656" xr:uid="{00000000-0005-0000-0000-0000BF020000}"/>
    <cellStyle name="Comma 101" xfId="657" xr:uid="{00000000-0005-0000-0000-0000C0020000}"/>
    <cellStyle name="Comma 102" xfId="658" xr:uid="{00000000-0005-0000-0000-0000C1020000}"/>
    <cellStyle name="Comma 103" xfId="659" xr:uid="{00000000-0005-0000-0000-0000C2020000}"/>
    <cellStyle name="Comma 104" xfId="660" xr:uid="{00000000-0005-0000-0000-0000C3020000}"/>
    <cellStyle name="Comma 105" xfId="661" xr:uid="{00000000-0005-0000-0000-0000C4020000}"/>
    <cellStyle name="Comma 106" xfId="662" xr:uid="{00000000-0005-0000-0000-0000C5020000}"/>
    <cellStyle name="Comma 107" xfId="663" xr:uid="{00000000-0005-0000-0000-0000C6020000}"/>
    <cellStyle name="Comma 108" xfId="664" xr:uid="{00000000-0005-0000-0000-0000C7020000}"/>
    <cellStyle name="Comma 109" xfId="665" xr:uid="{00000000-0005-0000-0000-0000C8020000}"/>
    <cellStyle name="Comma 11" xfId="666" xr:uid="{00000000-0005-0000-0000-0000C9020000}"/>
    <cellStyle name="Comma 11 2" xfId="667" xr:uid="{00000000-0005-0000-0000-0000CA020000}"/>
    <cellStyle name="Comma 11 2 2" xfId="668" xr:uid="{00000000-0005-0000-0000-0000CB020000}"/>
    <cellStyle name="Comma 11 2 3" xfId="669" xr:uid="{00000000-0005-0000-0000-0000CC020000}"/>
    <cellStyle name="Comma 11 3" xfId="670" xr:uid="{00000000-0005-0000-0000-0000CD020000}"/>
    <cellStyle name="Comma 110" xfId="671" xr:uid="{00000000-0005-0000-0000-0000CE020000}"/>
    <cellStyle name="Comma 111" xfId="672" xr:uid="{00000000-0005-0000-0000-0000CF020000}"/>
    <cellStyle name="Comma 112" xfId="673" xr:uid="{00000000-0005-0000-0000-0000D0020000}"/>
    <cellStyle name="Comma 113" xfId="674" xr:uid="{00000000-0005-0000-0000-0000D1020000}"/>
    <cellStyle name="Comma 114" xfId="675" xr:uid="{00000000-0005-0000-0000-0000D2020000}"/>
    <cellStyle name="Comma 115" xfId="676" xr:uid="{00000000-0005-0000-0000-0000D3020000}"/>
    <cellStyle name="Comma 116" xfId="677" xr:uid="{00000000-0005-0000-0000-0000D4020000}"/>
    <cellStyle name="Comma 117" xfId="678" xr:uid="{00000000-0005-0000-0000-0000D5020000}"/>
    <cellStyle name="Comma 12" xfId="679" xr:uid="{00000000-0005-0000-0000-0000D6020000}"/>
    <cellStyle name="Comma 12 2" xfId="680" xr:uid="{00000000-0005-0000-0000-0000D7020000}"/>
    <cellStyle name="Comma 12 3" xfId="681" xr:uid="{00000000-0005-0000-0000-0000D8020000}"/>
    <cellStyle name="Comma 12 4" xfId="682" xr:uid="{00000000-0005-0000-0000-0000D9020000}"/>
    <cellStyle name="Comma 12 5" xfId="683" xr:uid="{00000000-0005-0000-0000-0000DA020000}"/>
    <cellStyle name="Comma 12 6" xfId="684" xr:uid="{00000000-0005-0000-0000-0000DB020000}"/>
    <cellStyle name="Comma 13" xfId="685" xr:uid="{00000000-0005-0000-0000-0000DC020000}"/>
    <cellStyle name="Comma 13 2" xfId="686" xr:uid="{00000000-0005-0000-0000-0000DD020000}"/>
    <cellStyle name="Comma 14" xfId="687" xr:uid="{00000000-0005-0000-0000-0000DE020000}"/>
    <cellStyle name="Comma 14 2" xfId="688" xr:uid="{00000000-0005-0000-0000-0000DF020000}"/>
    <cellStyle name="Comma 14 2 2" xfId="689" xr:uid="{00000000-0005-0000-0000-0000E0020000}"/>
    <cellStyle name="Comma 14 3" xfId="690" xr:uid="{00000000-0005-0000-0000-0000E1020000}"/>
    <cellStyle name="Comma 14 3 2" xfId="691" xr:uid="{00000000-0005-0000-0000-0000E2020000}"/>
    <cellStyle name="Comma 15" xfId="692" xr:uid="{00000000-0005-0000-0000-0000E3020000}"/>
    <cellStyle name="Comma 15 2" xfId="693" xr:uid="{00000000-0005-0000-0000-0000E4020000}"/>
    <cellStyle name="Comma 15 3" xfId="694" xr:uid="{00000000-0005-0000-0000-0000E5020000}"/>
    <cellStyle name="Comma 15 4" xfId="695" xr:uid="{00000000-0005-0000-0000-0000E6020000}"/>
    <cellStyle name="Comma 16" xfId="696" xr:uid="{00000000-0005-0000-0000-0000E7020000}"/>
    <cellStyle name="Comma 16 2" xfId="697" xr:uid="{00000000-0005-0000-0000-0000E8020000}"/>
    <cellStyle name="Comma 16 2 2" xfId="698" xr:uid="{00000000-0005-0000-0000-0000E9020000}"/>
    <cellStyle name="Comma 16 2 3" xfId="699" xr:uid="{00000000-0005-0000-0000-0000EA020000}"/>
    <cellStyle name="Comma 16 3" xfId="700" xr:uid="{00000000-0005-0000-0000-0000EB020000}"/>
    <cellStyle name="Comma 17" xfId="701" xr:uid="{00000000-0005-0000-0000-0000EC020000}"/>
    <cellStyle name="Comma 17 2" xfId="702" xr:uid="{00000000-0005-0000-0000-0000ED020000}"/>
    <cellStyle name="Comma 17 2 2" xfId="703" xr:uid="{00000000-0005-0000-0000-0000EE020000}"/>
    <cellStyle name="Comma 17 2 3" xfId="704" xr:uid="{00000000-0005-0000-0000-0000EF020000}"/>
    <cellStyle name="Comma 17 3" xfId="705" xr:uid="{00000000-0005-0000-0000-0000F0020000}"/>
    <cellStyle name="Comma 18" xfId="706" xr:uid="{00000000-0005-0000-0000-0000F1020000}"/>
    <cellStyle name="Comma 18 2" xfId="707" xr:uid="{00000000-0005-0000-0000-0000F2020000}"/>
    <cellStyle name="Comma 18 2 2" xfId="708" xr:uid="{00000000-0005-0000-0000-0000F3020000}"/>
    <cellStyle name="Comma 18 2 3" xfId="709" xr:uid="{00000000-0005-0000-0000-0000F4020000}"/>
    <cellStyle name="Comma 18 3" xfId="710" xr:uid="{00000000-0005-0000-0000-0000F5020000}"/>
    <cellStyle name="Comma 19" xfId="711" xr:uid="{00000000-0005-0000-0000-0000F6020000}"/>
    <cellStyle name="Comma 19 2" xfId="712" xr:uid="{00000000-0005-0000-0000-0000F7020000}"/>
    <cellStyle name="Comma 19 2 2" xfId="713" xr:uid="{00000000-0005-0000-0000-0000F8020000}"/>
    <cellStyle name="Comma 19 2 3" xfId="714" xr:uid="{00000000-0005-0000-0000-0000F9020000}"/>
    <cellStyle name="Comma 19 3" xfId="715" xr:uid="{00000000-0005-0000-0000-0000FA020000}"/>
    <cellStyle name="Comma 19 3 2" xfId="716" xr:uid="{00000000-0005-0000-0000-0000FB020000}"/>
    <cellStyle name="Comma 19 3 3" xfId="717" xr:uid="{00000000-0005-0000-0000-0000FC020000}"/>
    <cellStyle name="Comma 19 4" xfId="718" xr:uid="{00000000-0005-0000-0000-0000FD020000}"/>
    <cellStyle name="Comma 2" xfId="719" xr:uid="{00000000-0005-0000-0000-0000FE020000}"/>
    <cellStyle name="Comma 2 10" xfId="720" xr:uid="{00000000-0005-0000-0000-0000FF020000}"/>
    <cellStyle name="Comma 2 11" xfId="721" xr:uid="{00000000-0005-0000-0000-000000030000}"/>
    <cellStyle name="Comma 2 12" xfId="722" xr:uid="{00000000-0005-0000-0000-000001030000}"/>
    <cellStyle name="Comma 2 13" xfId="723" xr:uid="{00000000-0005-0000-0000-000002030000}"/>
    <cellStyle name="Comma 2 14" xfId="724" xr:uid="{00000000-0005-0000-0000-000003030000}"/>
    <cellStyle name="Comma 2 15" xfId="725" xr:uid="{00000000-0005-0000-0000-000004030000}"/>
    <cellStyle name="Comma 2 16" xfId="726" xr:uid="{00000000-0005-0000-0000-000005030000}"/>
    <cellStyle name="Comma 2 17" xfId="727" xr:uid="{00000000-0005-0000-0000-000006030000}"/>
    <cellStyle name="Comma 2 18" xfId="728" xr:uid="{00000000-0005-0000-0000-000007030000}"/>
    <cellStyle name="Comma 2 19" xfId="729" xr:uid="{00000000-0005-0000-0000-000008030000}"/>
    <cellStyle name="Comma 2 2" xfId="730" xr:uid="{00000000-0005-0000-0000-000009030000}"/>
    <cellStyle name="Comma 2 2 10" xfId="731" xr:uid="{00000000-0005-0000-0000-00000A030000}"/>
    <cellStyle name="Comma 2 2 11" xfId="732" xr:uid="{00000000-0005-0000-0000-00000B030000}"/>
    <cellStyle name="Comma 2 2 2" xfId="733" xr:uid="{00000000-0005-0000-0000-00000C030000}"/>
    <cellStyle name="Comma 2 2 2 2" xfId="734" xr:uid="{00000000-0005-0000-0000-00000D030000}"/>
    <cellStyle name="Comma 2 2 2 2 2" xfId="735" xr:uid="{00000000-0005-0000-0000-00000E030000}"/>
    <cellStyle name="Comma 2 2 2 2 2 2" xfId="736" xr:uid="{00000000-0005-0000-0000-00000F030000}"/>
    <cellStyle name="Comma 2 2 2 2 2 2 2" xfId="737" xr:uid="{00000000-0005-0000-0000-000010030000}"/>
    <cellStyle name="Comma 2 2 2 2 2 2 2 2" xfId="738" xr:uid="{00000000-0005-0000-0000-000011030000}"/>
    <cellStyle name="Comma 2 2 2 2 2 2 2 3" xfId="739" xr:uid="{00000000-0005-0000-0000-000012030000}"/>
    <cellStyle name="Comma 2 2 2 2 2 2 2 4" xfId="740" xr:uid="{00000000-0005-0000-0000-000013030000}"/>
    <cellStyle name="Comma 2 2 2 2 2 2 3" xfId="741" xr:uid="{00000000-0005-0000-0000-000014030000}"/>
    <cellStyle name="Comma 2 2 2 2 2 2 3 2" xfId="742" xr:uid="{00000000-0005-0000-0000-000015030000}"/>
    <cellStyle name="Comma 2 2 2 2 2 3" xfId="743" xr:uid="{00000000-0005-0000-0000-000016030000}"/>
    <cellStyle name="Comma 2 2 2 2 2 4" xfId="744" xr:uid="{00000000-0005-0000-0000-000017030000}"/>
    <cellStyle name="Comma 2 2 2 2 2 5" xfId="745" xr:uid="{00000000-0005-0000-0000-000018030000}"/>
    <cellStyle name="Comma 2 2 2 2 3" xfId="746" xr:uid="{00000000-0005-0000-0000-000019030000}"/>
    <cellStyle name="Comma 2 2 2 2 3 2" xfId="747" xr:uid="{00000000-0005-0000-0000-00001A030000}"/>
    <cellStyle name="Comma 2 2 2 2 4" xfId="748" xr:uid="{00000000-0005-0000-0000-00001B030000}"/>
    <cellStyle name="Comma 2 2 2 2 4 2" xfId="749" xr:uid="{00000000-0005-0000-0000-00001C030000}"/>
    <cellStyle name="Comma 2 2 2 3" xfId="750" xr:uid="{00000000-0005-0000-0000-00001D030000}"/>
    <cellStyle name="Comma 2 2 2 4" xfId="751" xr:uid="{00000000-0005-0000-0000-00001E030000}"/>
    <cellStyle name="Comma 2 2 2 5" xfId="752" xr:uid="{00000000-0005-0000-0000-00001F030000}"/>
    <cellStyle name="Comma 2 2 3" xfId="753" xr:uid="{00000000-0005-0000-0000-000020030000}"/>
    <cellStyle name="Comma 2 2 4" xfId="754" xr:uid="{00000000-0005-0000-0000-000021030000}"/>
    <cellStyle name="Comma 2 2 5" xfId="755" xr:uid="{00000000-0005-0000-0000-000022030000}"/>
    <cellStyle name="Comma 2 2 6" xfId="756" xr:uid="{00000000-0005-0000-0000-000023030000}"/>
    <cellStyle name="Comma 2 2 7" xfId="757" xr:uid="{00000000-0005-0000-0000-000024030000}"/>
    <cellStyle name="Comma 2 2 8" xfId="758" xr:uid="{00000000-0005-0000-0000-000025030000}"/>
    <cellStyle name="Comma 2 2 9" xfId="759" xr:uid="{00000000-0005-0000-0000-000026030000}"/>
    <cellStyle name="Comma 2 20" xfId="760" xr:uid="{00000000-0005-0000-0000-000027030000}"/>
    <cellStyle name="Comma 2 21" xfId="761" xr:uid="{00000000-0005-0000-0000-000028030000}"/>
    <cellStyle name="Comma 2 22" xfId="762" xr:uid="{00000000-0005-0000-0000-000029030000}"/>
    <cellStyle name="Comma 2 23" xfId="763" xr:uid="{00000000-0005-0000-0000-00002A030000}"/>
    <cellStyle name="Comma 2 24" xfId="764" xr:uid="{00000000-0005-0000-0000-00002B030000}"/>
    <cellStyle name="Comma 2 25" xfId="765" xr:uid="{00000000-0005-0000-0000-00002C030000}"/>
    <cellStyle name="Comma 2 26" xfId="766" xr:uid="{00000000-0005-0000-0000-00002D030000}"/>
    <cellStyle name="Comma 2 27" xfId="767" xr:uid="{00000000-0005-0000-0000-00002E030000}"/>
    <cellStyle name="Comma 2 28" xfId="768" xr:uid="{00000000-0005-0000-0000-00002F030000}"/>
    <cellStyle name="Comma 2 29" xfId="769" xr:uid="{00000000-0005-0000-0000-000030030000}"/>
    <cellStyle name="Comma 2 3" xfId="770" xr:uid="{00000000-0005-0000-0000-000031030000}"/>
    <cellStyle name="Comma 2 30" xfId="771" xr:uid="{00000000-0005-0000-0000-000032030000}"/>
    <cellStyle name="Comma 2 31" xfId="772" xr:uid="{00000000-0005-0000-0000-000033030000}"/>
    <cellStyle name="Comma 2 32" xfId="773" xr:uid="{00000000-0005-0000-0000-000034030000}"/>
    <cellStyle name="Comma 2 33" xfId="774" xr:uid="{00000000-0005-0000-0000-000035030000}"/>
    <cellStyle name="Comma 2 34" xfId="775" xr:uid="{00000000-0005-0000-0000-000036030000}"/>
    <cellStyle name="Comma 2 35" xfId="776" xr:uid="{00000000-0005-0000-0000-000037030000}"/>
    <cellStyle name="Comma 2 36" xfId="777" xr:uid="{00000000-0005-0000-0000-000038030000}"/>
    <cellStyle name="Comma 2 37" xfId="778" xr:uid="{00000000-0005-0000-0000-000039030000}"/>
    <cellStyle name="Comma 2 38" xfId="779" xr:uid="{00000000-0005-0000-0000-00003A030000}"/>
    <cellStyle name="Comma 2 39" xfId="780" xr:uid="{00000000-0005-0000-0000-00003B030000}"/>
    <cellStyle name="Comma 2 4" xfId="781" xr:uid="{00000000-0005-0000-0000-00003C030000}"/>
    <cellStyle name="Comma 2 40" xfId="782" xr:uid="{00000000-0005-0000-0000-00003D030000}"/>
    <cellStyle name="Comma 2 41" xfId="783" xr:uid="{00000000-0005-0000-0000-00003E030000}"/>
    <cellStyle name="Comma 2 42" xfId="784" xr:uid="{00000000-0005-0000-0000-00003F030000}"/>
    <cellStyle name="Comma 2 43" xfId="785" xr:uid="{00000000-0005-0000-0000-000040030000}"/>
    <cellStyle name="Comma 2 44" xfId="786" xr:uid="{00000000-0005-0000-0000-000041030000}"/>
    <cellStyle name="Comma 2 45" xfId="787" xr:uid="{00000000-0005-0000-0000-000042030000}"/>
    <cellStyle name="Comma 2 46" xfId="788" xr:uid="{00000000-0005-0000-0000-000043030000}"/>
    <cellStyle name="Comma 2 47" xfId="789" xr:uid="{00000000-0005-0000-0000-000044030000}"/>
    <cellStyle name="Comma 2 48" xfId="790" xr:uid="{00000000-0005-0000-0000-000045030000}"/>
    <cellStyle name="Comma 2 49" xfId="791" xr:uid="{00000000-0005-0000-0000-000046030000}"/>
    <cellStyle name="Comma 2 5" xfId="792" xr:uid="{00000000-0005-0000-0000-000047030000}"/>
    <cellStyle name="Comma 2 50" xfId="793" xr:uid="{00000000-0005-0000-0000-000048030000}"/>
    <cellStyle name="Comma 2 51" xfId="794" xr:uid="{00000000-0005-0000-0000-000049030000}"/>
    <cellStyle name="Comma 2 52" xfId="795" xr:uid="{00000000-0005-0000-0000-00004A030000}"/>
    <cellStyle name="Comma 2 53" xfId="796" xr:uid="{00000000-0005-0000-0000-00004B030000}"/>
    <cellStyle name="Comma 2 54" xfId="797" xr:uid="{00000000-0005-0000-0000-00004C030000}"/>
    <cellStyle name="Comma 2 55" xfId="798" xr:uid="{00000000-0005-0000-0000-00004D030000}"/>
    <cellStyle name="Comma 2 56" xfId="799" xr:uid="{00000000-0005-0000-0000-00004E030000}"/>
    <cellStyle name="Comma 2 57" xfId="800" xr:uid="{00000000-0005-0000-0000-00004F030000}"/>
    <cellStyle name="Comma 2 58" xfId="801" xr:uid="{00000000-0005-0000-0000-000050030000}"/>
    <cellStyle name="Comma 2 58 2" xfId="802" xr:uid="{00000000-0005-0000-0000-000051030000}"/>
    <cellStyle name="Comma 2 58 3" xfId="803" xr:uid="{00000000-0005-0000-0000-000052030000}"/>
    <cellStyle name="Comma 2 58 4" xfId="804" xr:uid="{00000000-0005-0000-0000-000053030000}"/>
    <cellStyle name="Comma 2 59" xfId="805" xr:uid="{00000000-0005-0000-0000-000054030000}"/>
    <cellStyle name="Comma 2 6" xfId="806" xr:uid="{00000000-0005-0000-0000-000055030000}"/>
    <cellStyle name="Comma 2 60" xfId="807" xr:uid="{00000000-0005-0000-0000-000056030000}"/>
    <cellStyle name="Comma 2 61" xfId="808" xr:uid="{00000000-0005-0000-0000-000057030000}"/>
    <cellStyle name="Comma 2 62" xfId="809" xr:uid="{00000000-0005-0000-0000-000058030000}"/>
    <cellStyle name="Comma 2 63" xfId="810" xr:uid="{00000000-0005-0000-0000-000059030000}"/>
    <cellStyle name="Comma 2 7" xfId="811" xr:uid="{00000000-0005-0000-0000-00005A030000}"/>
    <cellStyle name="Comma 2 7 2" xfId="812" xr:uid="{00000000-0005-0000-0000-00005B030000}"/>
    <cellStyle name="Comma 2 7 2 2" xfId="813" xr:uid="{00000000-0005-0000-0000-00005C030000}"/>
    <cellStyle name="Comma 2 7 2 3" xfId="814" xr:uid="{00000000-0005-0000-0000-00005D030000}"/>
    <cellStyle name="Comma 2 7 2 4" xfId="815" xr:uid="{00000000-0005-0000-0000-00005E030000}"/>
    <cellStyle name="Comma 2 7 3" xfId="816" xr:uid="{00000000-0005-0000-0000-00005F030000}"/>
    <cellStyle name="Comma 2 7 4" xfId="817" xr:uid="{00000000-0005-0000-0000-000060030000}"/>
    <cellStyle name="Comma 2 7 5" xfId="818" xr:uid="{00000000-0005-0000-0000-000061030000}"/>
    <cellStyle name="Comma 2 7 6" xfId="819" xr:uid="{00000000-0005-0000-0000-000062030000}"/>
    <cellStyle name="Comma 2 7 7" xfId="820" xr:uid="{00000000-0005-0000-0000-000063030000}"/>
    <cellStyle name="Comma 2 7_RABAS_RABAS LT" xfId="821" xr:uid="{00000000-0005-0000-0000-000064030000}"/>
    <cellStyle name="Comma 2 8" xfId="822" xr:uid="{00000000-0005-0000-0000-000065030000}"/>
    <cellStyle name="Comma 2 9" xfId="823" xr:uid="{00000000-0005-0000-0000-000066030000}"/>
    <cellStyle name="Comma 20" xfId="824" xr:uid="{00000000-0005-0000-0000-000067030000}"/>
    <cellStyle name="Comma 20 2" xfId="825" xr:uid="{00000000-0005-0000-0000-000068030000}"/>
    <cellStyle name="Comma 20 2 2" xfId="826" xr:uid="{00000000-0005-0000-0000-000069030000}"/>
    <cellStyle name="Comma 20 2 3" xfId="827" xr:uid="{00000000-0005-0000-0000-00006A030000}"/>
    <cellStyle name="Comma 20 3" xfId="828" xr:uid="{00000000-0005-0000-0000-00006B030000}"/>
    <cellStyle name="Comma 21" xfId="829" xr:uid="{00000000-0005-0000-0000-00006C030000}"/>
    <cellStyle name="Comma 21 2" xfId="830" xr:uid="{00000000-0005-0000-0000-00006D030000}"/>
    <cellStyle name="Comma 21 2 2" xfId="831" xr:uid="{00000000-0005-0000-0000-00006E030000}"/>
    <cellStyle name="Comma 21 2 3" xfId="832" xr:uid="{00000000-0005-0000-0000-00006F030000}"/>
    <cellStyle name="Comma 21 3" xfId="833" xr:uid="{00000000-0005-0000-0000-000070030000}"/>
    <cellStyle name="Comma 22" xfId="834" xr:uid="{00000000-0005-0000-0000-000071030000}"/>
    <cellStyle name="Comma 22 2" xfId="835" xr:uid="{00000000-0005-0000-0000-000072030000}"/>
    <cellStyle name="Comma 22 2 2" xfId="836" xr:uid="{00000000-0005-0000-0000-000073030000}"/>
    <cellStyle name="Comma 22 2 3" xfId="837" xr:uid="{00000000-0005-0000-0000-000074030000}"/>
    <cellStyle name="Comma 22 3" xfId="838" xr:uid="{00000000-0005-0000-0000-000075030000}"/>
    <cellStyle name="Comma 23" xfId="839" xr:uid="{00000000-0005-0000-0000-000076030000}"/>
    <cellStyle name="Comma 23 2" xfId="840" xr:uid="{00000000-0005-0000-0000-000077030000}"/>
    <cellStyle name="Comma 23 2 2" xfId="841" xr:uid="{00000000-0005-0000-0000-000078030000}"/>
    <cellStyle name="Comma 23 3" xfId="842" xr:uid="{00000000-0005-0000-0000-000079030000}"/>
    <cellStyle name="Comma 24" xfId="843" xr:uid="{00000000-0005-0000-0000-00007A030000}"/>
    <cellStyle name="Comma 24 2" xfId="844" xr:uid="{00000000-0005-0000-0000-00007B030000}"/>
    <cellStyle name="Comma 24 2 2" xfId="845" xr:uid="{00000000-0005-0000-0000-00007C030000}"/>
    <cellStyle name="Comma 24 3" xfId="846" xr:uid="{00000000-0005-0000-0000-00007D030000}"/>
    <cellStyle name="Comma 24 4" xfId="847" xr:uid="{00000000-0005-0000-0000-00007E030000}"/>
    <cellStyle name="Comma 25" xfId="848" xr:uid="{00000000-0005-0000-0000-00007F030000}"/>
    <cellStyle name="Comma 25 2" xfId="849" xr:uid="{00000000-0005-0000-0000-000080030000}"/>
    <cellStyle name="Comma 25 2 2" xfId="850" xr:uid="{00000000-0005-0000-0000-000081030000}"/>
    <cellStyle name="Comma 25 3" xfId="851" xr:uid="{00000000-0005-0000-0000-000082030000}"/>
    <cellStyle name="Comma 25 4" xfId="852" xr:uid="{00000000-0005-0000-0000-000083030000}"/>
    <cellStyle name="Comma 26" xfId="853" xr:uid="{00000000-0005-0000-0000-000084030000}"/>
    <cellStyle name="Comma 26 2" xfId="854" xr:uid="{00000000-0005-0000-0000-000085030000}"/>
    <cellStyle name="Comma 26 2 2" xfId="855" xr:uid="{00000000-0005-0000-0000-000086030000}"/>
    <cellStyle name="Comma 26 3" xfId="856" xr:uid="{00000000-0005-0000-0000-000087030000}"/>
    <cellStyle name="Comma 26 4" xfId="857" xr:uid="{00000000-0005-0000-0000-000088030000}"/>
    <cellStyle name="Comma 27" xfId="858" xr:uid="{00000000-0005-0000-0000-000089030000}"/>
    <cellStyle name="Comma 27 2" xfId="859" xr:uid="{00000000-0005-0000-0000-00008A030000}"/>
    <cellStyle name="Comma 27 2 2" xfId="860" xr:uid="{00000000-0005-0000-0000-00008B030000}"/>
    <cellStyle name="Comma 27 3" xfId="861" xr:uid="{00000000-0005-0000-0000-00008C030000}"/>
    <cellStyle name="Comma 27 4" xfId="862" xr:uid="{00000000-0005-0000-0000-00008D030000}"/>
    <cellStyle name="Comma 27 5" xfId="863" xr:uid="{00000000-0005-0000-0000-00008E030000}"/>
    <cellStyle name="Comma 28" xfId="864" xr:uid="{00000000-0005-0000-0000-00008F030000}"/>
    <cellStyle name="Comma 28 2" xfId="865" xr:uid="{00000000-0005-0000-0000-000090030000}"/>
    <cellStyle name="Comma 28 2 2" xfId="866" xr:uid="{00000000-0005-0000-0000-000091030000}"/>
    <cellStyle name="Comma 28 3" xfId="867" xr:uid="{00000000-0005-0000-0000-000092030000}"/>
    <cellStyle name="Comma 28 4" xfId="868" xr:uid="{00000000-0005-0000-0000-000093030000}"/>
    <cellStyle name="Comma 29" xfId="869" xr:uid="{00000000-0005-0000-0000-000094030000}"/>
    <cellStyle name="Comma 29 2" xfId="870" xr:uid="{00000000-0005-0000-0000-000095030000}"/>
    <cellStyle name="Comma 29 3" xfId="871" xr:uid="{00000000-0005-0000-0000-000096030000}"/>
    <cellStyle name="Comma 3" xfId="872" xr:uid="{00000000-0005-0000-0000-000097030000}"/>
    <cellStyle name="Comma 3 2" xfId="873" xr:uid="{00000000-0005-0000-0000-000098030000}"/>
    <cellStyle name="Comma 3 2 2" xfId="874" xr:uid="{00000000-0005-0000-0000-000099030000}"/>
    <cellStyle name="Comma 3 2 2 2" xfId="875" xr:uid="{00000000-0005-0000-0000-00009A030000}"/>
    <cellStyle name="Comma 3 2 2 2 2" xfId="876" xr:uid="{00000000-0005-0000-0000-00009B030000}"/>
    <cellStyle name="Comma 3 2 2 2 3" xfId="877" xr:uid="{00000000-0005-0000-0000-00009C030000}"/>
    <cellStyle name="Comma 3 2 2 2 4" xfId="878" xr:uid="{00000000-0005-0000-0000-00009D030000}"/>
    <cellStyle name="Comma 3 2 2 3" xfId="879" xr:uid="{00000000-0005-0000-0000-00009E030000}"/>
    <cellStyle name="Comma 3 2 2 4" xfId="880" xr:uid="{00000000-0005-0000-0000-00009F030000}"/>
    <cellStyle name="Comma 3 2 2 5" xfId="881" xr:uid="{00000000-0005-0000-0000-0000A0030000}"/>
    <cellStyle name="Comma 3 2 3" xfId="882" xr:uid="{00000000-0005-0000-0000-0000A1030000}"/>
    <cellStyle name="Comma 3 2 4" xfId="883" xr:uid="{00000000-0005-0000-0000-0000A2030000}"/>
    <cellStyle name="Comma 3 2 5" xfId="884" xr:uid="{00000000-0005-0000-0000-0000A3030000}"/>
    <cellStyle name="Comma 3 3" xfId="885" xr:uid="{00000000-0005-0000-0000-0000A4030000}"/>
    <cellStyle name="Comma 3 3 2" xfId="886" xr:uid="{00000000-0005-0000-0000-0000A5030000}"/>
    <cellStyle name="Comma 3 3 3" xfId="887" xr:uid="{00000000-0005-0000-0000-0000A6030000}"/>
    <cellStyle name="Comma 3 3 4" xfId="888" xr:uid="{00000000-0005-0000-0000-0000A7030000}"/>
    <cellStyle name="Comma 3 3 5" xfId="889" xr:uid="{00000000-0005-0000-0000-0000A8030000}"/>
    <cellStyle name="Comma 3 3 6" xfId="890" xr:uid="{00000000-0005-0000-0000-0000A9030000}"/>
    <cellStyle name="Comma 3 3 7" xfId="891" xr:uid="{00000000-0005-0000-0000-0000AA030000}"/>
    <cellStyle name="Comma 3 4" xfId="892" xr:uid="{00000000-0005-0000-0000-0000AB030000}"/>
    <cellStyle name="Comma 3 4 2" xfId="893" xr:uid="{00000000-0005-0000-0000-0000AC030000}"/>
    <cellStyle name="Comma 3 4 3" xfId="894" xr:uid="{00000000-0005-0000-0000-0000AD030000}"/>
    <cellStyle name="Comma 3 4 4" xfId="895" xr:uid="{00000000-0005-0000-0000-0000AE030000}"/>
    <cellStyle name="Comma 3 4 5" xfId="896" xr:uid="{00000000-0005-0000-0000-0000AF030000}"/>
    <cellStyle name="Comma 3 4 6" xfId="897" xr:uid="{00000000-0005-0000-0000-0000B0030000}"/>
    <cellStyle name="Comma 3 5" xfId="898" xr:uid="{00000000-0005-0000-0000-0000B1030000}"/>
    <cellStyle name="Comma 3 5 2" xfId="899" xr:uid="{00000000-0005-0000-0000-0000B2030000}"/>
    <cellStyle name="Comma 3 5 2 2" xfId="900" xr:uid="{00000000-0005-0000-0000-0000B3030000}"/>
    <cellStyle name="Comma 3 5 2 2 2" xfId="901" xr:uid="{00000000-0005-0000-0000-0000B4030000}"/>
    <cellStyle name="Comma 3 5 2 2 2 2" xfId="902" xr:uid="{00000000-0005-0000-0000-0000B5030000}"/>
    <cellStyle name="Comma 3 5 2 2 2 2 2" xfId="903" xr:uid="{00000000-0005-0000-0000-0000B6030000}"/>
    <cellStyle name="Comma 3 5 2 2 2 2 3" xfId="904" xr:uid="{00000000-0005-0000-0000-0000B7030000}"/>
    <cellStyle name="Comma 3 5 2 2 2 2 4" xfId="905" xr:uid="{00000000-0005-0000-0000-0000B8030000}"/>
    <cellStyle name="Comma 3 5 2 2 2 2 5" xfId="906" xr:uid="{00000000-0005-0000-0000-0000B9030000}"/>
    <cellStyle name="Comma 3 5 2 2 2 3" xfId="907" xr:uid="{00000000-0005-0000-0000-0000BA030000}"/>
    <cellStyle name="Comma 3 5 2 2 2 4" xfId="908" xr:uid="{00000000-0005-0000-0000-0000BB030000}"/>
    <cellStyle name="Comma 3 5 2 2 2 5" xfId="909" xr:uid="{00000000-0005-0000-0000-0000BC030000}"/>
    <cellStyle name="Comma 3 5 2 2 3" xfId="910" xr:uid="{00000000-0005-0000-0000-0000BD030000}"/>
    <cellStyle name="Comma 3 5 2 2 4" xfId="911" xr:uid="{00000000-0005-0000-0000-0000BE030000}"/>
    <cellStyle name="Comma 3 5 2 2 5" xfId="912" xr:uid="{00000000-0005-0000-0000-0000BF030000}"/>
    <cellStyle name="Comma 3 5 2 3" xfId="913" xr:uid="{00000000-0005-0000-0000-0000C0030000}"/>
    <cellStyle name="Comma 3 5 2 4" xfId="914" xr:uid="{00000000-0005-0000-0000-0000C1030000}"/>
    <cellStyle name="Comma 3 5 2 5" xfId="915" xr:uid="{00000000-0005-0000-0000-0000C2030000}"/>
    <cellStyle name="Comma 3 5 3" xfId="916" xr:uid="{00000000-0005-0000-0000-0000C3030000}"/>
    <cellStyle name="Comma 3 5 3 2" xfId="917" xr:uid="{00000000-0005-0000-0000-0000C4030000}"/>
    <cellStyle name="Comma 3 5 3 3" xfId="918" xr:uid="{00000000-0005-0000-0000-0000C5030000}"/>
    <cellStyle name="Comma 3 5 3 4" xfId="919" xr:uid="{00000000-0005-0000-0000-0000C6030000}"/>
    <cellStyle name="Comma 3 5 4" xfId="920" xr:uid="{00000000-0005-0000-0000-0000C7030000}"/>
    <cellStyle name="Comma 3 5 5" xfId="921" xr:uid="{00000000-0005-0000-0000-0000C8030000}"/>
    <cellStyle name="Comma 3 5 6" xfId="922" xr:uid="{00000000-0005-0000-0000-0000C9030000}"/>
    <cellStyle name="Comma 3 5 7" xfId="923" xr:uid="{00000000-0005-0000-0000-0000CA030000}"/>
    <cellStyle name="Comma 3 5 8" xfId="924" xr:uid="{00000000-0005-0000-0000-0000CB030000}"/>
    <cellStyle name="Comma 3 6" xfId="925" xr:uid="{00000000-0005-0000-0000-0000CC030000}"/>
    <cellStyle name="Comma 3 6 2" xfId="926" xr:uid="{00000000-0005-0000-0000-0000CD030000}"/>
    <cellStyle name="Comma 3 6 3" xfId="927" xr:uid="{00000000-0005-0000-0000-0000CE030000}"/>
    <cellStyle name="Comma 3 7" xfId="928" xr:uid="{00000000-0005-0000-0000-0000CF030000}"/>
    <cellStyle name="Comma 3 7 2" xfId="929" xr:uid="{00000000-0005-0000-0000-0000D0030000}"/>
    <cellStyle name="Comma 3 7 3" xfId="930" xr:uid="{00000000-0005-0000-0000-0000D1030000}"/>
    <cellStyle name="Comma 3 8" xfId="931" xr:uid="{00000000-0005-0000-0000-0000D2030000}"/>
    <cellStyle name="Comma 3 8 2" xfId="932" xr:uid="{00000000-0005-0000-0000-0000D3030000}"/>
    <cellStyle name="Comma 3 8 3" xfId="933" xr:uid="{00000000-0005-0000-0000-0000D4030000}"/>
    <cellStyle name="Comma 3 9" xfId="934" xr:uid="{00000000-0005-0000-0000-0000D5030000}"/>
    <cellStyle name="Comma 3_(PRK 111601-111604) 20130401 Joint AAU - GJN 4 - BNL 5 - KTN 7" xfId="935" xr:uid="{00000000-0005-0000-0000-0000D6030000}"/>
    <cellStyle name="Comma 30" xfId="936" xr:uid="{00000000-0005-0000-0000-0000D7030000}"/>
    <cellStyle name="Comma 30 2" xfId="937" xr:uid="{00000000-0005-0000-0000-0000D8030000}"/>
    <cellStyle name="Comma 30 3" xfId="938" xr:uid="{00000000-0005-0000-0000-0000D9030000}"/>
    <cellStyle name="Comma 31" xfId="939" xr:uid="{00000000-0005-0000-0000-0000DA030000}"/>
    <cellStyle name="Comma 31 2" xfId="940" xr:uid="{00000000-0005-0000-0000-0000DB030000}"/>
    <cellStyle name="Comma 31 3" xfId="941" xr:uid="{00000000-0005-0000-0000-0000DC030000}"/>
    <cellStyle name="Comma 32" xfId="942" xr:uid="{00000000-0005-0000-0000-0000DD030000}"/>
    <cellStyle name="Comma 32 2" xfId="943" xr:uid="{00000000-0005-0000-0000-0000DE030000}"/>
    <cellStyle name="Comma 32 3" xfId="944" xr:uid="{00000000-0005-0000-0000-0000DF030000}"/>
    <cellStyle name="Comma 33" xfId="945" xr:uid="{00000000-0005-0000-0000-0000E0030000}"/>
    <cellStyle name="Comma 33 2" xfId="946" xr:uid="{00000000-0005-0000-0000-0000E1030000}"/>
    <cellStyle name="Comma 33 2 2" xfId="947" xr:uid="{00000000-0005-0000-0000-0000E2030000}"/>
    <cellStyle name="Comma 34" xfId="948" xr:uid="{00000000-0005-0000-0000-0000E3030000}"/>
    <cellStyle name="Comma 34 2" xfId="949" xr:uid="{00000000-0005-0000-0000-0000E4030000}"/>
    <cellStyle name="Comma 34 2 2" xfId="950" xr:uid="{00000000-0005-0000-0000-0000E5030000}"/>
    <cellStyle name="Comma 35" xfId="951" xr:uid="{00000000-0005-0000-0000-0000E6030000}"/>
    <cellStyle name="Comma 35 2" xfId="952" xr:uid="{00000000-0005-0000-0000-0000E7030000}"/>
    <cellStyle name="Comma 35 3" xfId="953" xr:uid="{00000000-0005-0000-0000-0000E8030000}"/>
    <cellStyle name="Comma 35 3 2" xfId="954" xr:uid="{00000000-0005-0000-0000-0000E9030000}"/>
    <cellStyle name="Comma 36" xfId="955" xr:uid="{00000000-0005-0000-0000-0000EA030000}"/>
    <cellStyle name="Comma 36 2" xfId="956" xr:uid="{00000000-0005-0000-0000-0000EB030000}"/>
    <cellStyle name="Comma 36 3" xfId="957" xr:uid="{00000000-0005-0000-0000-0000EC030000}"/>
    <cellStyle name="Comma 37" xfId="958" xr:uid="{00000000-0005-0000-0000-0000ED030000}"/>
    <cellStyle name="Comma 37 2" xfId="959" xr:uid="{00000000-0005-0000-0000-0000EE030000}"/>
    <cellStyle name="Comma 37 3" xfId="960" xr:uid="{00000000-0005-0000-0000-0000EF030000}"/>
    <cellStyle name="Comma 38" xfId="961" xr:uid="{00000000-0005-0000-0000-0000F0030000}"/>
    <cellStyle name="Comma 38 2" xfId="962" xr:uid="{00000000-0005-0000-0000-0000F1030000}"/>
    <cellStyle name="Comma 38 2 2" xfId="963" xr:uid="{00000000-0005-0000-0000-0000F2030000}"/>
    <cellStyle name="Comma 38 3" xfId="964" xr:uid="{00000000-0005-0000-0000-0000F3030000}"/>
    <cellStyle name="Comma 38 4" xfId="965" xr:uid="{00000000-0005-0000-0000-0000F4030000}"/>
    <cellStyle name="Comma 39" xfId="966" xr:uid="{00000000-0005-0000-0000-0000F5030000}"/>
    <cellStyle name="Comma 39 2" xfId="967" xr:uid="{00000000-0005-0000-0000-0000F6030000}"/>
    <cellStyle name="Comma 39 2 2" xfId="968" xr:uid="{00000000-0005-0000-0000-0000F7030000}"/>
    <cellStyle name="Comma 39 3" xfId="969" xr:uid="{00000000-0005-0000-0000-0000F8030000}"/>
    <cellStyle name="Comma 39 4" xfId="970" xr:uid="{00000000-0005-0000-0000-0000F9030000}"/>
    <cellStyle name="Comma 4" xfId="971" xr:uid="{00000000-0005-0000-0000-0000FA030000}"/>
    <cellStyle name="Comma 4 2" xfId="972" xr:uid="{00000000-0005-0000-0000-0000FB030000}"/>
    <cellStyle name="Comma 40" xfId="973" xr:uid="{00000000-0005-0000-0000-0000FC030000}"/>
    <cellStyle name="Comma 40 2" xfId="974" xr:uid="{00000000-0005-0000-0000-0000FD030000}"/>
    <cellStyle name="Comma 40 2 2" xfId="975" xr:uid="{00000000-0005-0000-0000-0000FE030000}"/>
    <cellStyle name="Comma 40 3" xfId="976" xr:uid="{00000000-0005-0000-0000-0000FF030000}"/>
    <cellStyle name="Comma 40 4" xfId="977" xr:uid="{00000000-0005-0000-0000-000000040000}"/>
    <cellStyle name="Comma 41" xfId="978" xr:uid="{00000000-0005-0000-0000-000001040000}"/>
    <cellStyle name="Comma 41 2" xfId="979" xr:uid="{00000000-0005-0000-0000-000002040000}"/>
    <cellStyle name="Comma 41 2 2" xfId="980" xr:uid="{00000000-0005-0000-0000-000003040000}"/>
    <cellStyle name="Comma 41 3" xfId="981" xr:uid="{00000000-0005-0000-0000-000004040000}"/>
    <cellStyle name="Comma 41 4" xfId="982" xr:uid="{00000000-0005-0000-0000-000005040000}"/>
    <cellStyle name="Comma 42" xfId="983" xr:uid="{00000000-0005-0000-0000-000006040000}"/>
    <cellStyle name="Comma 42 2" xfId="984" xr:uid="{00000000-0005-0000-0000-000007040000}"/>
    <cellStyle name="Comma 42 3" xfId="985" xr:uid="{00000000-0005-0000-0000-000008040000}"/>
    <cellStyle name="Comma 43" xfId="986" xr:uid="{00000000-0005-0000-0000-000009040000}"/>
    <cellStyle name="Comma 43 2" xfId="987" xr:uid="{00000000-0005-0000-0000-00000A040000}"/>
    <cellStyle name="Comma 44" xfId="988" xr:uid="{00000000-0005-0000-0000-00000B040000}"/>
    <cellStyle name="Comma 44 2" xfId="989" xr:uid="{00000000-0005-0000-0000-00000C040000}"/>
    <cellStyle name="Comma 45" xfId="990" xr:uid="{00000000-0005-0000-0000-00000D040000}"/>
    <cellStyle name="Comma 45 2" xfId="991" xr:uid="{00000000-0005-0000-0000-00000E040000}"/>
    <cellStyle name="Comma 45 3" xfId="992" xr:uid="{00000000-0005-0000-0000-00000F040000}"/>
    <cellStyle name="Comma 46" xfId="993" xr:uid="{00000000-0005-0000-0000-000010040000}"/>
    <cellStyle name="Comma 46 2" xfId="994" xr:uid="{00000000-0005-0000-0000-000011040000}"/>
    <cellStyle name="Comma 46 3" xfId="995" xr:uid="{00000000-0005-0000-0000-000012040000}"/>
    <cellStyle name="Comma 47" xfId="996" xr:uid="{00000000-0005-0000-0000-000013040000}"/>
    <cellStyle name="Comma 47 2" xfId="997" xr:uid="{00000000-0005-0000-0000-000014040000}"/>
    <cellStyle name="Comma 47 3" xfId="998" xr:uid="{00000000-0005-0000-0000-000015040000}"/>
    <cellStyle name="Comma 48" xfId="999" xr:uid="{00000000-0005-0000-0000-000016040000}"/>
    <cellStyle name="Comma 48 2" xfId="1000" xr:uid="{00000000-0005-0000-0000-000017040000}"/>
    <cellStyle name="Comma 48 3" xfId="1001" xr:uid="{00000000-0005-0000-0000-000018040000}"/>
    <cellStyle name="Comma 49" xfId="1002" xr:uid="{00000000-0005-0000-0000-000019040000}"/>
    <cellStyle name="Comma 49 2" xfId="1003" xr:uid="{00000000-0005-0000-0000-00001A040000}"/>
    <cellStyle name="Comma 49 3" xfId="1004" xr:uid="{00000000-0005-0000-0000-00001B040000}"/>
    <cellStyle name="Comma 5" xfId="1005" xr:uid="{00000000-0005-0000-0000-00001C040000}"/>
    <cellStyle name="Comma 5 2" xfId="1006" xr:uid="{00000000-0005-0000-0000-00001D040000}"/>
    <cellStyle name="Comma 5 3" xfId="1007" xr:uid="{00000000-0005-0000-0000-00001E040000}"/>
    <cellStyle name="Comma 5 4" xfId="1008" xr:uid="{00000000-0005-0000-0000-00001F040000}"/>
    <cellStyle name="Comma 5 5" xfId="1009" xr:uid="{00000000-0005-0000-0000-000020040000}"/>
    <cellStyle name="Comma 50" xfId="1010" xr:uid="{00000000-0005-0000-0000-000021040000}"/>
    <cellStyle name="Comma 50 2" xfId="1011" xr:uid="{00000000-0005-0000-0000-000022040000}"/>
    <cellStyle name="Comma 50 3" xfId="1012" xr:uid="{00000000-0005-0000-0000-000023040000}"/>
    <cellStyle name="Comma 51" xfId="1013" xr:uid="{00000000-0005-0000-0000-000024040000}"/>
    <cellStyle name="Comma 51 2" xfId="1014" xr:uid="{00000000-0005-0000-0000-000025040000}"/>
    <cellStyle name="Comma 51 3" xfId="1015" xr:uid="{00000000-0005-0000-0000-000026040000}"/>
    <cellStyle name="Comma 52" xfId="1016" xr:uid="{00000000-0005-0000-0000-000027040000}"/>
    <cellStyle name="Comma 52 2" xfId="1017" xr:uid="{00000000-0005-0000-0000-000028040000}"/>
    <cellStyle name="Comma 52 3" xfId="1018" xr:uid="{00000000-0005-0000-0000-000029040000}"/>
    <cellStyle name="Comma 53" xfId="1019" xr:uid="{00000000-0005-0000-0000-00002A040000}"/>
    <cellStyle name="Comma 53 2" xfId="1020" xr:uid="{00000000-0005-0000-0000-00002B040000}"/>
    <cellStyle name="Comma 54" xfId="1021" xr:uid="{00000000-0005-0000-0000-00002C040000}"/>
    <cellStyle name="Comma 54 2" xfId="1022" xr:uid="{00000000-0005-0000-0000-00002D040000}"/>
    <cellStyle name="Comma 55" xfId="1023" xr:uid="{00000000-0005-0000-0000-00002E040000}"/>
    <cellStyle name="Comma 55 2" xfId="1024" xr:uid="{00000000-0005-0000-0000-00002F040000}"/>
    <cellStyle name="Comma 56" xfId="1025" xr:uid="{00000000-0005-0000-0000-000030040000}"/>
    <cellStyle name="Comma 56 2" xfId="1026" xr:uid="{00000000-0005-0000-0000-000031040000}"/>
    <cellStyle name="Comma 57" xfId="1027" xr:uid="{00000000-0005-0000-0000-000032040000}"/>
    <cellStyle name="Comma 57 2" xfId="1028" xr:uid="{00000000-0005-0000-0000-000033040000}"/>
    <cellStyle name="Comma 58" xfId="1029" xr:uid="{00000000-0005-0000-0000-000034040000}"/>
    <cellStyle name="Comma 58 2" xfId="1030" xr:uid="{00000000-0005-0000-0000-000035040000}"/>
    <cellStyle name="Comma 58 3" xfId="1031" xr:uid="{00000000-0005-0000-0000-000036040000}"/>
    <cellStyle name="Comma 59" xfId="1032" xr:uid="{00000000-0005-0000-0000-000037040000}"/>
    <cellStyle name="Comma 59 2" xfId="1033" xr:uid="{00000000-0005-0000-0000-000038040000}"/>
    <cellStyle name="Comma 59 3" xfId="1034" xr:uid="{00000000-0005-0000-0000-000039040000}"/>
    <cellStyle name="Comma 6" xfId="1035" xr:uid="{00000000-0005-0000-0000-00003A040000}"/>
    <cellStyle name="Comma 6 2" xfId="1036" xr:uid="{00000000-0005-0000-0000-00003B040000}"/>
    <cellStyle name="Comma 60" xfId="1037" xr:uid="{00000000-0005-0000-0000-00003C040000}"/>
    <cellStyle name="Comma 60 2" xfId="1038" xr:uid="{00000000-0005-0000-0000-00003D040000}"/>
    <cellStyle name="Comma 61" xfId="1039" xr:uid="{00000000-0005-0000-0000-00003E040000}"/>
    <cellStyle name="Comma 62" xfId="1040" xr:uid="{00000000-0005-0000-0000-00003F040000}"/>
    <cellStyle name="Comma 63" xfId="1041" xr:uid="{00000000-0005-0000-0000-000040040000}"/>
    <cellStyle name="Comma 64" xfId="1042" xr:uid="{00000000-0005-0000-0000-000041040000}"/>
    <cellStyle name="Comma 65" xfId="1043" xr:uid="{00000000-0005-0000-0000-000042040000}"/>
    <cellStyle name="Comma 66" xfId="1044" xr:uid="{00000000-0005-0000-0000-000043040000}"/>
    <cellStyle name="Comma 67" xfId="1045" xr:uid="{00000000-0005-0000-0000-000044040000}"/>
    <cellStyle name="Comma 68" xfId="1046" xr:uid="{00000000-0005-0000-0000-000045040000}"/>
    <cellStyle name="Comma 69" xfId="1047" xr:uid="{00000000-0005-0000-0000-000046040000}"/>
    <cellStyle name="Comma 7" xfId="1048" xr:uid="{00000000-0005-0000-0000-000047040000}"/>
    <cellStyle name="Comma 7 2" xfId="1049" xr:uid="{00000000-0005-0000-0000-000048040000}"/>
    <cellStyle name="Comma 7 3" xfId="1050" xr:uid="{00000000-0005-0000-0000-000049040000}"/>
    <cellStyle name="Comma 7 4" xfId="1051" xr:uid="{00000000-0005-0000-0000-00004A040000}"/>
    <cellStyle name="Comma 7 5" xfId="1052" xr:uid="{00000000-0005-0000-0000-00004B040000}"/>
    <cellStyle name="Comma 7 6" xfId="1053" xr:uid="{00000000-0005-0000-0000-00004C040000}"/>
    <cellStyle name="Comma 70" xfId="1054" xr:uid="{00000000-0005-0000-0000-00004D040000}"/>
    <cellStyle name="Comma 71" xfId="1055" xr:uid="{00000000-0005-0000-0000-00004E040000}"/>
    <cellStyle name="Comma 72" xfId="1056" xr:uid="{00000000-0005-0000-0000-00004F040000}"/>
    <cellStyle name="Comma 73" xfId="1057" xr:uid="{00000000-0005-0000-0000-000050040000}"/>
    <cellStyle name="Comma 74" xfId="1058" xr:uid="{00000000-0005-0000-0000-000051040000}"/>
    <cellStyle name="Comma 75" xfId="1059" xr:uid="{00000000-0005-0000-0000-000052040000}"/>
    <cellStyle name="Comma 76" xfId="1060" xr:uid="{00000000-0005-0000-0000-000053040000}"/>
    <cellStyle name="Comma 77" xfId="1061" xr:uid="{00000000-0005-0000-0000-000054040000}"/>
    <cellStyle name="Comma 78" xfId="1062" xr:uid="{00000000-0005-0000-0000-000055040000}"/>
    <cellStyle name="Comma 79" xfId="1063" xr:uid="{00000000-0005-0000-0000-000056040000}"/>
    <cellStyle name="Comma 8" xfId="1064" xr:uid="{00000000-0005-0000-0000-000057040000}"/>
    <cellStyle name="Comma 8 2" xfId="1065" xr:uid="{00000000-0005-0000-0000-000058040000}"/>
    <cellStyle name="Comma 8 2 2" xfId="1066" xr:uid="{00000000-0005-0000-0000-000059040000}"/>
    <cellStyle name="Comma 8 3" xfId="1067" xr:uid="{00000000-0005-0000-0000-00005A040000}"/>
    <cellStyle name="Comma 8 4" xfId="1068" xr:uid="{00000000-0005-0000-0000-00005B040000}"/>
    <cellStyle name="Comma 8 5" xfId="1069" xr:uid="{00000000-0005-0000-0000-00005C040000}"/>
    <cellStyle name="Comma 8 5 2" xfId="1070" xr:uid="{00000000-0005-0000-0000-00005D040000}"/>
    <cellStyle name="Comma 80" xfId="1071" xr:uid="{00000000-0005-0000-0000-00005E040000}"/>
    <cellStyle name="Comma 81" xfId="1072" xr:uid="{00000000-0005-0000-0000-00005F040000}"/>
    <cellStyle name="Comma 82" xfId="1073" xr:uid="{00000000-0005-0000-0000-000060040000}"/>
    <cellStyle name="Comma 83" xfId="1074" xr:uid="{00000000-0005-0000-0000-000061040000}"/>
    <cellStyle name="Comma 84" xfId="1075" xr:uid="{00000000-0005-0000-0000-000062040000}"/>
    <cellStyle name="Comma 85" xfId="1076" xr:uid="{00000000-0005-0000-0000-000063040000}"/>
    <cellStyle name="Comma 86" xfId="1077" xr:uid="{00000000-0005-0000-0000-000064040000}"/>
    <cellStyle name="Comma 87" xfId="1078" xr:uid="{00000000-0005-0000-0000-000065040000}"/>
    <cellStyle name="Comma 88" xfId="1079" xr:uid="{00000000-0005-0000-0000-000066040000}"/>
    <cellStyle name="Comma 89" xfId="1080" xr:uid="{00000000-0005-0000-0000-000067040000}"/>
    <cellStyle name="Comma 9" xfId="1081" xr:uid="{00000000-0005-0000-0000-000068040000}"/>
    <cellStyle name="Comma 9 2" xfId="1082" xr:uid="{00000000-0005-0000-0000-000069040000}"/>
    <cellStyle name="Comma 9 2 2" xfId="1083" xr:uid="{00000000-0005-0000-0000-00006A040000}"/>
    <cellStyle name="Comma 9 2 3" xfId="1084" xr:uid="{00000000-0005-0000-0000-00006B040000}"/>
    <cellStyle name="Comma 9 2 4" xfId="1085" xr:uid="{00000000-0005-0000-0000-00006C040000}"/>
    <cellStyle name="Comma 9 3" xfId="1086" xr:uid="{00000000-0005-0000-0000-00006D040000}"/>
    <cellStyle name="Comma 9 3 2" xfId="1087" xr:uid="{00000000-0005-0000-0000-00006E040000}"/>
    <cellStyle name="Comma 9 3 3" xfId="1088" xr:uid="{00000000-0005-0000-0000-00006F040000}"/>
    <cellStyle name="Comma 90" xfId="1089" xr:uid="{00000000-0005-0000-0000-000070040000}"/>
    <cellStyle name="Comma 91" xfId="1090" xr:uid="{00000000-0005-0000-0000-000071040000}"/>
    <cellStyle name="Comma 92" xfId="1091" xr:uid="{00000000-0005-0000-0000-000072040000}"/>
    <cellStyle name="Comma 93" xfId="1092" xr:uid="{00000000-0005-0000-0000-000073040000}"/>
    <cellStyle name="Comma 94" xfId="1093" xr:uid="{00000000-0005-0000-0000-000074040000}"/>
    <cellStyle name="Comma 95" xfId="1094" xr:uid="{00000000-0005-0000-0000-000075040000}"/>
    <cellStyle name="Comma 96" xfId="1095" xr:uid="{00000000-0005-0000-0000-000076040000}"/>
    <cellStyle name="Comma 97" xfId="1096" xr:uid="{00000000-0005-0000-0000-000077040000}"/>
    <cellStyle name="Comma 98" xfId="1097" xr:uid="{00000000-0005-0000-0000-000078040000}"/>
    <cellStyle name="Comma 99" xfId="1098" xr:uid="{00000000-0005-0000-0000-000079040000}"/>
    <cellStyle name="Comma0" xfId="1099" xr:uid="{00000000-0005-0000-0000-00007A040000}"/>
    <cellStyle name="Comma0 2" xfId="1100" xr:uid="{00000000-0005-0000-0000-00007B040000}"/>
    <cellStyle name="Comma0 3" xfId="1101" xr:uid="{00000000-0005-0000-0000-00007C040000}"/>
    <cellStyle name="Comma0 4" xfId="1102" xr:uid="{00000000-0005-0000-0000-00007D040000}"/>
    <cellStyle name="Comma0 5" xfId="1103" xr:uid="{00000000-0005-0000-0000-00007E040000}"/>
    <cellStyle name="Comma0 6" xfId="1104" xr:uid="{00000000-0005-0000-0000-00007F040000}"/>
    <cellStyle name="Comma0 7" xfId="1105" xr:uid="{00000000-0005-0000-0000-000080040000}"/>
    <cellStyle name="Copied" xfId="1106" xr:uid="{00000000-0005-0000-0000-000081040000}"/>
    <cellStyle name="Curren - Style7" xfId="1107" xr:uid="{00000000-0005-0000-0000-000082040000}"/>
    <cellStyle name="Curren - Style8" xfId="1108" xr:uid="{00000000-0005-0000-0000-000083040000}"/>
    <cellStyle name="Currency (0.00)" xfId="1109" xr:uid="{00000000-0005-0000-0000-000084040000}"/>
    <cellStyle name="Currency [0] 2" xfId="1110" xr:uid="{00000000-0005-0000-0000-000085040000}"/>
    <cellStyle name="Currency [0] 3" xfId="1111" xr:uid="{00000000-0005-0000-0000-000086040000}"/>
    <cellStyle name="Currency [0] 3 2" xfId="1112" xr:uid="{00000000-0005-0000-0000-000087040000}"/>
    <cellStyle name="Currency [00]" xfId="1113" xr:uid="{00000000-0005-0000-0000-000088040000}"/>
    <cellStyle name="Currency 2" xfId="1114" xr:uid="{00000000-0005-0000-0000-000089040000}"/>
    <cellStyle name="Currency0" xfId="1115" xr:uid="{00000000-0005-0000-0000-00008A040000}"/>
    <cellStyle name="Currency0 2" xfId="1116" xr:uid="{00000000-0005-0000-0000-00008B040000}"/>
    <cellStyle name="Currency0 3" xfId="1117" xr:uid="{00000000-0005-0000-0000-00008C040000}"/>
    <cellStyle name="Currency0 4" xfId="1118" xr:uid="{00000000-0005-0000-0000-00008D040000}"/>
    <cellStyle name="Currency0 5" xfId="1119" xr:uid="{00000000-0005-0000-0000-00008E040000}"/>
    <cellStyle name="Currency0 6" xfId="1120" xr:uid="{00000000-0005-0000-0000-00008F040000}"/>
    <cellStyle name="Currency0 7" xfId="1121" xr:uid="{00000000-0005-0000-0000-000090040000}"/>
    <cellStyle name="Date" xfId="1122" xr:uid="{00000000-0005-0000-0000-000091040000}"/>
    <cellStyle name="Date Short" xfId="1123" xr:uid="{00000000-0005-0000-0000-000092040000}"/>
    <cellStyle name="Date_Data Aset Jaringan APJ Yogyakarta 2009" xfId="1124" xr:uid="{00000000-0005-0000-0000-000093040000}"/>
    <cellStyle name="Define your own named style" xfId="1125" xr:uid="{00000000-0005-0000-0000-000094040000}"/>
    <cellStyle name="Define your own named style 2" xfId="1126" xr:uid="{00000000-0005-0000-0000-000095040000}"/>
    <cellStyle name="Define your own named style 3" xfId="1127" xr:uid="{00000000-0005-0000-0000-000096040000}"/>
    <cellStyle name="Define your own named style 4" xfId="1128" xr:uid="{00000000-0005-0000-0000-000097040000}"/>
    <cellStyle name="Define your own named style 5" xfId="1129" xr:uid="{00000000-0005-0000-0000-000098040000}"/>
    <cellStyle name="Define your own named style 6" xfId="1130" xr:uid="{00000000-0005-0000-0000-000099040000}"/>
    <cellStyle name="Define your own named style 7" xfId="1131" xr:uid="{00000000-0005-0000-0000-00009A040000}"/>
    <cellStyle name="Define your own named style_Pembangunan Jaring Baru SKUTM 3x240 mm2, Feeder SRL 6" xfId="1132" xr:uid="{00000000-0005-0000-0000-00009B040000}"/>
    <cellStyle name="Draw lines around data in range" xfId="1133" xr:uid="{00000000-0005-0000-0000-00009C040000}"/>
    <cellStyle name="Draw lines around data in range 2" xfId="1134" xr:uid="{00000000-0005-0000-0000-00009D040000}"/>
    <cellStyle name="Draw lines around data in range 3" xfId="1135" xr:uid="{00000000-0005-0000-0000-00009E040000}"/>
    <cellStyle name="Draw lines around data in range 4" xfId="1136" xr:uid="{00000000-0005-0000-0000-00009F040000}"/>
    <cellStyle name="Draw lines around data in range 5" xfId="1137" xr:uid="{00000000-0005-0000-0000-0000A0040000}"/>
    <cellStyle name="Draw lines around data in range 6" xfId="1138" xr:uid="{00000000-0005-0000-0000-0000A1040000}"/>
    <cellStyle name="Draw lines around data in range 7" xfId="1139" xr:uid="{00000000-0005-0000-0000-0000A2040000}"/>
    <cellStyle name="Draw lines around data in range_Pembangunan Jaring Baru SKUTM 3x240 mm2, Feeder SRL 6" xfId="1140" xr:uid="{00000000-0005-0000-0000-0000A3040000}"/>
    <cellStyle name="Draw shadow and lines within range" xfId="1141" xr:uid="{00000000-0005-0000-0000-0000A4040000}"/>
    <cellStyle name="Draw shadow and lines within range 2" xfId="1142" xr:uid="{00000000-0005-0000-0000-0000A5040000}"/>
    <cellStyle name="Draw shadow and lines within range 3" xfId="1143" xr:uid="{00000000-0005-0000-0000-0000A6040000}"/>
    <cellStyle name="Draw shadow and lines within range 4" xfId="1144" xr:uid="{00000000-0005-0000-0000-0000A7040000}"/>
    <cellStyle name="Draw shadow and lines within range 5" xfId="1145" xr:uid="{00000000-0005-0000-0000-0000A8040000}"/>
    <cellStyle name="Draw shadow and lines within range 6" xfId="1146" xr:uid="{00000000-0005-0000-0000-0000A9040000}"/>
    <cellStyle name="Draw shadow and lines within range 7" xfId="1147" xr:uid="{00000000-0005-0000-0000-0000AA040000}"/>
    <cellStyle name="Draw shadow and lines within range_Pembangunan Jaring Baru SKUTM 3x240 mm2, Feeder SRL 6" xfId="1148" xr:uid="{00000000-0005-0000-0000-0000AB040000}"/>
    <cellStyle name="Enlarge title text, yellow on blue" xfId="1149" xr:uid="{00000000-0005-0000-0000-0000AC040000}"/>
    <cellStyle name="Enter Currency (0)" xfId="1150" xr:uid="{00000000-0005-0000-0000-0000AD040000}"/>
    <cellStyle name="Enter Currency (2)" xfId="1151" xr:uid="{00000000-0005-0000-0000-0000AE040000}"/>
    <cellStyle name="Enter Units (0)" xfId="1152" xr:uid="{00000000-0005-0000-0000-0000AF040000}"/>
    <cellStyle name="Enter Units (1)" xfId="1153" xr:uid="{00000000-0005-0000-0000-0000B0040000}"/>
    <cellStyle name="Enter Units (2)" xfId="1154" xr:uid="{00000000-0005-0000-0000-0000B1040000}"/>
    <cellStyle name="Entered" xfId="1155" xr:uid="{00000000-0005-0000-0000-0000B2040000}"/>
    <cellStyle name="Explanatory Text 10" xfId="1156" xr:uid="{00000000-0005-0000-0000-0000B3040000}"/>
    <cellStyle name="Explanatory Text 11" xfId="1157" xr:uid="{00000000-0005-0000-0000-0000B4040000}"/>
    <cellStyle name="Explanatory Text 12" xfId="1158" xr:uid="{00000000-0005-0000-0000-0000B5040000}"/>
    <cellStyle name="Explanatory Text 13" xfId="1159" xr:uid="{00000000-0005-0000-0000-0000B6040000}"/>
    <cellStyle name="Explanatory Text 14" xfId="1160" xr:uid="{00000000-0005-0000-0000-0000B7040000}"/>
    <cellStyle name="Explanatory Text 15" xfId="1161" xr:uid="{00000000-0005-0000-0000-0000B8040000}"/>
    <cellStyle name="Explanatory Text 16" xfId="1162" xr:uid="{00000000-0005-0000-0000-0000B9040000}"/>
    <cellStyle name="Explanatory Text 17" xfId="1163" xr:uid="{00000000-0005-0000-0000-0000BA040000}"/>
    <cellStyle name="Explanatory Text 2" xfId="1164" xr:uid="{00000000-0005-0000-0000-0000BB040000}"/>
    <cellStyle name="Explanatory Text 2 2" xfId="1165" xr:uid="{00000000-0005-0000-0000-0000BC040000}"/>
    <cellStyle name="Explanatory Text 2 3" xfId="1166" xr:uid="{00000000-0005-0000-0000-0000BD040000}"/>
    <cellStyle name="Explanatory Text 3" xfId="1167" xr:uid="{00000000-0005-0000-0000-0000BE040000}"/>
    <cellStyle name="Explanatory Text 4" xfId="1168" xr:uid="{00000000-0005-0000-0000-0000BF040000}"/>
    <cellStyle name="Explanatory Text 5" xfId="1169" xr:uid="{00000000-0005-0000-0000-0000C0040000}"/>
    <cellStyle name="Explanatory Text 6" xfId="1170" xr:uid="{00000000-0005-0000-0000-0000C1040000}"/>
    <cellStyle name="Explanatory Text 7" xfId="1171" xr:uid="{00000000-0005-0000-0000-0000C2040000}"/>
    <cellStyle name="Explanatory Text 8" xfId="1172" xr:uid="{00000000-0005-0000-0000-0000C3040000}"/>
    <cellStyle name="Explanatory Text 9" xfId="1173" xr:uid="{00000000-0005-0000-0000-0000C4040000}"/>
    <cellStyle name="F2" xfId="1174" xr:uid="{00000000-0005-0000-0000-0000C5040000}"/>
    <cellStyle name="F2 2" xfId="1175" xr:uid="{00000000-0005-0000-0000-0000C6040000}"/>
    <cellStyle name="F2 3" xfId="1176" xr:uid="{00000000-0005-0000-0000-0000C7040000}"/>
    <cellStyle name="F2 4" xfId="1177" xr:uid="{00000000-0005-0000-0000-0000C8040000}"/>
    <cellStyle name="F2 5" xfId="1178" xr:uid="{00000000-0005-0000-0000-0000C9040000}"/>
    <cellStyle name="F2 6" xfId="1179" xr:uid="{00000000-0005-0000-0000-0000CA040000}"/>
    <cellStyle name="F2 7" xfId="1180" xr:uid="{00000000-0005-0000-0000-0000CB040000}"/>
    <cellStyle name="F2_Pembangunan Jaring Baru SKUTM 3x240 mm2, Feeder SRL 6" xfId="1181" xr:uid="{00000000-0005-0000-0000-0000CC040000}"/>
    <cellStyle name="F3" xfId="1182" xr:uid="{00000000-0005-0000-0000-0000CD040000}"/>
    <cellStyle name="F3 2" xfId="1183" xr:uid="{00000000-0005-0000-0000-0000CE040000}"/>
    <cellStyle name="F3 3" xfId="1184" xr:uid="{00000000-0005-0000-0000-0000CF040000}"/>
    <cellStyle name="F3 4" xfId="1185" xr:uid="{00000000-0005-0000-0000-0000D0040000}"/>
    <cellStyle name="F3 5" xfId="1186" xr:uid="{00000000-0005-0000-0000-0000D1040000}"/>
    <cellStyle name="F3 6" xfId="1187" xr:uid="{00000000-0005-0000-0000-0000D2040000}"/>
    <cellStyle name="F3 7" xfId="1188" xr:uid="{00000000-0005-0000-0000-0000D3040000}"/>
    <cellStyle name="F3_Pembangunan Jaring Baru SKUTM 3x240 mm2, Feeder SRL 6" xfId="1189" xr:uid="{00000000-0005-0000-0000-0000D4040000}"/>
    <cellStyle name="F4" xfId="1190" xr:uid="{00000000-0005-0000-0000-0000D5040000}"/>
    <cellStyle name="F4 2" xfId="1191" xr:uid="{00000000-0005-0000-0000-0000D6040000}"/>
    <cellStyle name="F4 3" xfId="1192" xr:uid="{00000000-0005-0000-0000-0000D7040000}"/>
    <cellStyle name="F4 4" xfId="1193" xr:uid="{00000000-0005-0000-0000-0000D8040000}"/>
    <cellStyle name="F4 5" xfId="1194" xr:uid="{00000000-0005-0000-0000-0000D9040000}"/>
    <cellStyle name="F4 6" xfId="1195" xr:uid="{00000000-0005-0000-0000-0000DA040000}"/>
    <cellStyle name="F4 7" xfId="1196" xr:uid="{00000000-0005-0000-0000-0000DB040000}"/>
    <cellStyle name="F4_Pembangunan Jaring Baru SKUTM 3x240 mm2, Feeder SRL 6" xfId="1197" xr:uid="{00000000-0005-0000-0000-0000DC040000}"/>
    <cellStyle name="F5" xfId="1198" xr:uid="{00000000-0005-0000-0000-0000DD040000}"/>
    <cellStyle name="F5 2" xfId="1199" xr:uid="{00000000-0005-0000-0000-0000DE040000}"/>
    <cellStyle name="F5 3" xfId="1200" xr:uid="{00000000-0005-0000-0000-0000DF040000}"/>
    <cellStyle name="F5 4" xfId="1201" xr:uid="{00000000-0005-0000-0000-0000E0040000}"/>
    <cellStyle name="F5 5" xfId="1202" xr:uid="{00000000-0005-0000-0000-0000E1040000}"/>
    <cellStyle name="F5 6" xfId="1203" xr:uid="{00000000-0005-0000-0000-0000E2040000}"/>
    <cellStyle name="F5 7" xfId="1204" xr:uid="{00000000-0005-0000-0000-0000E3040000}"/>
    <cellStyle name="F5_Pembangunan Jaring Baru SKUTM 3x240 mm2, Feeder SRL 6" xfId="1205" xr:uid="{00000000-0005-0000-0000-0000E4040000}"/>
    <cellStyle name="F6" xfId="1206" xr:uid="{00000000-0005-0000-0000-0000E5040000}"/>
    <cellStyle name="F6 2" xfId="1207" xr:uid="{00000000-0005-0000-0000-0000E6040000}"/>
    <cellStyle name="F6 3" xfId="1208" xr:uid="{00000000-0005-0000-0000-0000E7040000}"/>
    <cellStyle name="F6 4" xfId="1209" xr:uid="{00000000-0005-0000-0000-0000E8040000}"/>
    <cellStyle name="F6 5" xfId="1210" xr:uid="{00000000-0005-0000-0000-0000E9040000}"/>
    <cellStyle name="F6 6" xfId="1211" xr:uid="{00000000-0005-0000-0000-0000EA040000}"/>
    <cellStyle name="F6 7" xfId="1212" xr:uid="{00000000-0005-0000-0000-0000EB040000}"/>
    <cellStyle name="F6_Pembangunan Jaring Baru SKUTM 3x240 mm2, Feeder SRL 6" xfId="1213" xr:uid="{00000000-0005-0000-0000-0000EC040000}"/>
    <cellStyle name="F7" xfId="1214" xr:uid="{00000000-0005-0000-0000-0000ED040000}"/>
    <cellStyle name="F7 2" xfId="1215" xr:uid="{00000000-0005-0000-0000-0000EE040000}"/>
    <cellStyle name="F7 3" xfId="1216" xr:uid="{00000000-0005-0000-0000-0000EF040000}"/>
    <cellStyle name="F7 4" xfId="1217" xr:uid="{00000000-0005-0000-0000-0000F0040000}"/>
    <cellStyle name="F7 5" xfId="1218" xr:uid="{00000000-0005-0000-0000-0000F1040000}"/>
    <cellStyle name="F7 6" xfId="1219" xr:uid="{00000000-0005-0000-0000-0000F2040000}"/>
    <cellStyle name="F7 7" xfId="1220" xr:uid="{00000000-0005-0000-0000-0000F3040000}"/>
    <cellStyle name="F7_Pembangunan Jaring Baru SKUTM 3x240 mm2, Feeder SRL 6" xfId="1221" xr:uid="{00000000-0005-0000-0000-0000F4040000}"/>
    <cellStyle name="F8" xfId="1222" xr:uid="{00000000-0005-0000-0000-0000F5040000}"/>
    <cellStyle name="F8 2" xfId="1223" xr:uid="{00000000-0005-0000-0000-0000F6040000}"/>
    <cellStyle name="F8 3" xfId="1224" xr:uid="{00000000-0005-0000-0000-0000F7040000}"/>
    <cellStyle name="F8 4" xfId="1225" xr:uid="{00000000-0005-0000-0000-0000F8040000}"/>
    <cellStyle name="F8 5" xfId="1226" xr:uid="{00000000-0005-0000-0000-0000F9040000}"/>
    <cellStyle name="F8 6" xfId="1227" xr:uid="{00000000-0005-0000-0000-0000FA040000}"/>
    <cellStyle name="F8 7" xfId="1228" xr:uid="{00000000-0005-0000-0000-0000FB040000}"/>
    <cellStyle name="F8_Pembangunan Jaring Baru SKUTM 3x240 mm2, Feeder SRL 6" xfId="1229" xr:uid="{00000000-0005-0000-0000-0000FC040000}"/>
    <cellStyle name="Fixed" xfId="1230" xr:uid="{00000000-0005-0000-0000-0000FD040000}"/>
    <cellStyle name="Format a column of totals" xfId="1231" xr:uid="{00000000-0005-0000-0000-0000FE040000}"/>
    <cellStyle name="Format a column of totals 2" xfId="1232" xr:uid="{00000000-0005-0000-0000-0000FF040000}"/>
    <cellStyle name="Format a row of totals" xfId="1233" xr:uid="{00000000-0005-0000-0000-000000050000}"/>
    <cellStyle name="Format text as bold, black on yellow" xfId="1234" xr:uid="{00000000-0005-0000-0000-000001050000}"/>
    <cellStyle name="Good 10" xfId="1235" xr:uid="{00000000-0005-0000-0000-000002050000}"/>
    <cellStyle name="Good 11" xfId="1236" xr:uid="{00000000-0005-0000-0000-000003050000}"/>
    <cellStyle name="Good 12" xfId="1237" xr:uid="{00000000-0005-0000-0000-000004050000}"/>
    <cellStyle name="Good 13" xfId="1238" xr:uid="{00000000-0005-0000-0000-000005050000}"/>
    <cellStyle name="Good 14" xfId="1239" xr:uid="{00000000-0005-0000-0000-000006050000}"/>
    <cellStyle name="Good 15" xfId="1240" xr:uid="{00000000-0005-0000-0000-000007050000}"/>
    <cellStyle name="Good 16" xfId="1241" xr:uid="{00000000-0005-0000-0000-000008050000}"/>
    <cellStyle name="Good 2" xfId="1242" xr:uid="{00000000-0005-0000-0000-000009050000}"/>
    <cellStyle name="Good 2 2" xfId="1243" xr:uid="{00000000-0005-0000-0000-00000A050000}"/>
    <cellStyle name="Good 2 3" xfId="1244" xr:uid="{00000000-0005-0000-0000-00000B050000}"/>
    <cellStyle name="Good 3" xfId="1245" xr:uid="{00000000-0005-0000-0000-00000C050000}"/>
    <cellStyle name="Good 4" xfId="1246" xr:uid="{00000000-0005-0000-0000-00000D050000}"/>
    <cellStyle name="Good 5" xfId="1247" xr:uid="{00000000-0005-0000-0000-00000E050000}"/>
    <cellStyle name="Good 6" xfId="1248" xr:uid="{00000000-0005-0000-0000-00000F050000}"/>
    <cellStyle name="Good 7" xfId="1249" xr:uid="{00000000-0005-0000-0000-000010050000}"/>
    <cellStyle name="Good 8" xfId="1250" xr:uid="{00000000-0005-0000-0000-000011050000}"/>
    <cellStyle name="Good 9" xfId="1251" xr:uid="{00000000-0005-0000-0000-000012050000}"/>
    <cellStyle name="GrandTotal" xfId="1252" xr:uid="{00000000-0005-0000-0000-000013050000}"/>
    <cellStyle name="Grey" xfId="1253" xr:uid="{00000000-0005-0000-0000-000014050000}"/>
    <cellStyle name="Header1" xfId="1254" xr:uid="{00000000-0005-0000-0000-000015050000}"/>
    <cellStyle name="Header2" xfId="1255" xr:uid="{00000000-0005-0000-0000-000016050000}"/>
    <cellStyle name="Heading 1 10" xfId="1256" xr:uid="{00000000-0005-0000-0000-000017050000}"/>
    <cellStyle name="Heading 1 11" xfId="1257" xr:uid="{00000000-0005-0000-0000-000018050000}"/>
    <cellStyle name="Heading 1 12" xfId="1258" xr:uid="{00000000-0005-0000-0000-000019050000}"/>
    <cellStyle name="Heading 1 13" xfId="1259" xr:uid="{00000000-0005-0000-0000-00001A050000}"/>
    <cellStyle name="Heading 1 14" xfId="1260" xr:uid="{00000000-0005-0000-0000-00001B050000}"/>
    <cellStyle name="Heading 1 15" xfId="1261" xr:uid="{00000000-0005-0000-0000-00001C050000}"/>
    <cellStyle name="Heading 1 16" xfId="1262" xr:uid="{00000000-0005-0000-0000-00001D050000}"/>
    <cellStyle name="Heading 1 2" xfId="1263" xr:uid="{00000000-0005-0000-0000-00001E050000}"/>
    <cellStyle name="Heading 1 2 2" xfId="1264" xr:uid="{00000000-0005-0000-0000-00001F050000}"/>
    <cellStyle name="Heading 1 2 3" xfId="1265" xr:uid="{00000000-0005-0000-0000-000020050000}"/>
    <cellStyle name="Heading 1 3" xfId="1266" xr:uid="{00000000-0005-0000-0000-000021050000}"/>
    <cellStyle name="Heading 1 4" xfId="1267" xr:uid="{00000000-0005-0000-0000-000022050000}"/>
    <cellStyle name="Heading 1 5" xfId="1268" xr:uid="{00000000-0005-0000-0000-000023050000}"/>
    <cellStyle name="Heading 1 6" xfId="1269" xr:uid="{00000000-0005-0000-0000-000024050000}"/>
    <cellStyle name="Heading 1 7" xfId="1270" xr:uid="{00000000-0005-0000-0000-000025050000}"/>
    <cellStyle name="Heading 1 8" xfId="1271" xr:uid="{00000000-0005-0000-0000-000026050000}"/>
    <cellStyle name="Heading 1 9" xfId="1272" xr:uid="{00000000-0005-0000-0000-000027050000}"/>
    <cellStyle name="Heading 2 10" xfId="1273" xr:uid="{00000000-0005-0000-0000-000028050000}"/>
    <cellStyle name="Heading 2 11" xfId="1274" xr:uid="{00000000-0005-0000-0000-000029050000}"/>
    <cellStyle name="Heading 2 12" xfId="1275" xr:uid="{00000000-0005-0000-0000-00002A050000}"/>
    <cellStyle name="Heading 2 13" xfId="1276" xr:uid="{00000000-0005-0000-0000-00002B050000}"/>
    <cellStyle name="Heading 2 14" xfId="1277" xr:uid="{00000000-0005-0000-0000-00002C050000}"/>
    <cellStyle name="Heading 2 15" xfId="1278" xr:uid="{00000000-0005-0000-0000-00002D050000}"/>
    <cellStyle name="Heading 2 16" xfId="1279" xr:uid="{00000000-0005-0000-0000-00002E050000}"/>
    <cellStyle name="Heading 2 2" xfId="1280" xr:uid="{00000000-0005-0000-0000-00002F050000}"/>
    <cellStyle name="Heading 2 2 2" xfId="1281" xr:uid="{00000000-0005-0000-0000-000030050000}"/>
    <cellStyle name="Heading 2 2 3" xfId="1282" xr:uid="{00000000-0005-0000-0000-000031050000}"/>
    <cellStyle name="Heading 2 3" xfId="1283" xr:uid="{00000000-0005-0000-0000-000032050000}"/>
    <cellStyle name="Heading 2 4" xfId="1284" xr:uid="{00000000-0005-0000-0000-000033050000}"/>
    <cellStyle name="Heading 2 5" xfId="1285" xr:uid="{00000000-0005-0000-0000-000034050000}"/>
    <cellStyle name="Heading 2 6" xfId="1286" xr:uid="{00000000-0005-0000-0000-000035050000}"/>
    <cellStyle name="Heading 2 7" xfId="1287" xr:uid="{00000000-0005-0000-0000-000036050000}"/>
    <cellStyle name="Heading 2 8" xfId="1288" xr:uid="{00000000-0005-0000-0000-000037050000}"/>
    <cellStyle name="Heading 2 9" xfId="1289" xr:uid="{00000000-0005-0000-0000-000038050000}"/>
    <cellStyle name="Heading 3 10" xfId="1290" xr:uid="{00000000-0005-0000-0000-000039050000}"/>
    <cellStyle name="Heading 3 11" xfId="1291" xr:uid="{00000000-0005-0000-0000-00003A050000}"/>
    <cellStyle name="Heading 3 12" xfId="1292" xr:uid="{00000000-0005-0000-0000-00003B050000}"/>
    <cellStyle name="Heading 3 13" xfId="1293" xr:uid="{00000000-0005-0000-0000-00003C050000}"/>
    <cellStyle name="Heading 3 14" xfId="1294" xr:uid="{00000000-0005-0000-0000-00003D050000}"/>
    <cellStyle name="Heading 3 15" xfId="1295" xr:uid="{00000000-0005-0000-0000-00003E050000}"/>
    <cellStyle name="Heading 3 16" xfId="1296" xr:uid="{00000000-0005-0000-0000-00003F050000}"/>
    <cellStyle name="Heading 3 2" xfId="1297" xr:uid="{00000000-0005-0000-0000-000040050000}"/>
    <cellStyle name="Heading 3 2 2" xfId="1298" xr:uid="{00000000-0005-0000-0000-000041050000}"/>
    <cellStyle name="Heading 3 2 3" xfId="1299" xr:uid="{00000000-0005-0000-0000-000042050000}"/>
    <cellStyle name="Heading 3 3" xfId="1300" xr:uid="{00000000-0005-0000-0000-000043050000}"/>
    <cellStyle name="Heading 3 4" xfId="1301" xr:uid="{00000000-0005-0000-0000-000044050000}"/>
    <cellStyle name="Heading 3 5" xfId="1302" xr:uid="{00000000-0005-0000-0000-000045050000}"/>
    <cellStyle name="Heading 3 6" xfId="1303" xr:uid="{00000000-0005-0000-0000-000046050000}"/>
    <cellStyle name="Heading 3 7" xfId="1304" xr:uid="{00000000-0005-0000-0000-000047050000}"/>
    <cellStyle name="Heading 3 8" xfId="1305" xr:uid="{00000000-0005-0000-0000-000048050000}"/>
    <cellStyle name="Heading 3 9" xfId="1306" xr:uid="{00000000-0005-0000-0000-000049050000}"/>
    <cellStyle name="Heading 4 10" xfId="1307" xr:uid="{00000000-0005-0000-0000-00004A050000}"/>
    <cellStyle name="Heading 4 11" xfId="1308" xr:uid="{00000000-0005-0000-0000-00004B050000}"/>
    <cellStyle name="Heading 4 12" xfId="1309" xr:uid="{00000000-0005-0000-0000-00004C050000}"/>
    <cellStyle name="Heading 4 13" xfId="1310" xr:uid="{00000000-0005-0000-0000-00004D050000}"/>
    <cellStyle name="Heading 4 14" xfId="1311" xr:uid="{00000000-0005-0000-0000-00004E050000}"/>
    <cellStyle name="Heading 4 15" xfId="1312" xr:uid="{00000000-0005-0000-0000-00004F050000}"/>
    <cellStyle name="Heading 4 16" xfId="1313" xr:uid="{00000000-0005-0000-0000-000050050000}"/>
    <cellStyle name="Heading 4 2" xfId="1314" xr:uid="{00000000-0005-0000-0000-000051050000}"/>
    <cellStyle name="Heading 4 2 2" xfId="1315" xr:uid="{00000000-0005-0000-0000-000052050000}"/>
    <cellStyle name="Heading 4 2 3" xfId="1316" xr:uid="{00000000-0005-0000-0000-000053050000}"/>
    <cellStyle name="Heading 4 3" xfId="1317" xr:uid="{00000000-0005-0000-0000-000054050000}"/>
    <cellStyle name="Heading 4 4" xfId="1318" xr:uid="{00000000-0005-0000-0000-000055050000}"/>
    <cellStyle name="Heading 4 5" xfId="1319" xr:uid="{00000000-0005-0000-0000-000056050000}"/>
    <cellStyle name="Heading 4 6" xfId="1320" xr:uid="{00000000-0005-0000-0000-000057050000}"/>
    <cellStyle name="Heading 4 7" xfId="1321" xr:uid="{00000000-0005-0000-0000-000058050000}"/>
    <cellStyle name="Heading 4 8" xfId="1322" xr:uid="{00000000-0005-0000-0000-000059050000}"/>
    <cellStyle name="Heading 4 9" xfId="1323" xr:uid="{00000000-0005-0000-0000-00005A050000}"/>
    <cellStyle name="Heading1" xfId="1324" xr:uid="{00000000-0005-0000-0000-00005B050000}"/>
    <cellStyle name="Heading2" xfId="1325" xr:uid="{00000000-0005-0000-0000-00005C050000}"/>
    <cellStyle name="Hyperlink 2" xfId="1326" xr:uid="{00000000-0005-0000-0000-00005D050000}"/>
    <cellStyle name="Hyperlink 3" xfId="1327" xr:uid="{00000000-0005-0000-0000-00005E050000}"/>
    <cellStyle name="Hyperlink 4" xfId="1328" xr:uid="{00000000-0005-0000-0000-00005F050000}"/>
    <cellStyle name="Hyperlink 5" xfId="1329" xr:uid="{00000000-0005-0000-0000-000060050000}"/>
    <cellStyle name="Input [yellow]" xfId="1330" xr:uid="{00000000-0005-0000-0000-000061050000}"/>
    <cellStyle name="Input 10" xfId="1331" xr:uid="{00000000-0005-0000-0000-000062050000}"/>
    <cellStyle name="Input 11" xfId="1332" xr:uid="{00000000-0005-0000-0000-000063050000}"/>
    <cellStyle name="Input 12" xfId="1333" xr:uid="{00000000-0005-0000-0000-000064050000}"/>
    <cellStyle name="Input 13" xfId="1334" xr:uid="{00000000-0005-0000-0000-000065050000}"/>
    <cellStyle name="Input 14" xfId="1335" xr:uid="{00000000-0005-0000-0000-000066050000}"/>
    <cellStyle name="Input 15" xfId="1336" xr:uid="{00000000-0005-0000-0000-000067050000}"/>
    <cellStyle name="Input 16" xfId="1337" xr:uid="{00000000-0005-0000-0000-000068050000}"/>
    <cellStyle name="Input 17" xfId="1338" xr:uid="{00000000-0005-0000-0000-000069050000}"/>
    <cellStyle name="Input 18" xfId="1339" xr:uid="{00000000-0005-0000-0000-00006A050000}"/>
    <cellStyle name="Input 19" xfId="1340" xr:uid="{00000000-0005-0000-0000-00006B050000}"/>
    <cellStyle name="Input 2" xfId="1341" xr:uid="{00000000-0005-0000-0000-00006C050000}"/>
    <cellStyle name="Input 2 2" xfId="1342" xr:uid="{00000000-0005-0000-0000-00006D050000}"/>
    <cellStyle name="Input 2 3" xfId="1343" xr:uid="{00000000-0005-0000-0000-00006E050000}"/>
    <cellStyle name="Input 20" xfId="1344" xr:uid="{00000000-0005-0000-0000-00006F050000}"/>
    <cellStyle name="Input 21" xfId="1345" xr:uid="{00000000-0005-0000-0000-000070050000}"/>
    <cellStyle name="Input 3" xfId="1346" xr:uid="{00000000-0005-0000-0000-000071050000}"/>
    <cellStyle name="Input 3 2" xfId="1347" xr:uid="{00000000-0005-0000-0000-000072050000}"/>
    <cellStyle name="Input 4" xfId="1348" xr:uid="{00000000-0005-0000-0000-000073050000}"/>
    <cellStyle name="Input 4 2" xfId="1349" xr:uid="{00000000-0005-0000-0000-000074050000}"/>
    <cellStyle name="Input 5" xfId="1350" xr:uid="{00000000-0005-0000-0000-000075050000}"/>
    <cellStyle name="Input 6" xfId="1351" xr:uid="{00000000-0005-0000-0000-000076050000}"/>
    <cellStyle name="Input 7" xfId="1352" xr:uid="{00000000-0005-0000-0000-000077050000}"/>
    <cellStyle name="Input 8" xfId="1353" xr:uid="{00000000-0005-0000-0000-000078050000}"/>
    <cellStyle name="Input 9" xfId="1354" xr:uid="{00000000-0005-0000-0000-000079050000}"/>
    <cellStyle name="Link Currency (0)" xfId="1355" xr:uid="{00000000-0005-0000-0000-00007A050000}"/>
    <cellStyle name="Link Currency (2)" xfId="1356" xr:uid="{00000000-0005-0000-0000-00007B050000}"/>
    <cellStyle name="Link Units (0)" xfId="1357" xr:uid="{00000000-0005-0000-0000-00007C050000}"/>
    <cellStyle name="Link Units (1)" xfId="1358" xr:uid="{00000000-0005-0000-0000-00007D050000}"/>
    <cellStyle name="Link Units (2)" xfId="1359" xr:uid="{00000000-0005-0000-0000-00007E050000}"/>
    <cellStyle name="Linked Cell 10" xfId="1360" xr:uid="{00000000-0005-0000-0000-00007F050000}"/>
    <cellStyle name="Linked Cell 11" xfId="1361" xr:uid="{00000000-0005-0000-0000-000080050000}"/>
    <cellStyle name="Linked Cell 12" xfId="1362" xr:uid="{00000000-0005-0000-0000-000081050000}"/>
    <cellStyle name="Linked Cell 13" xfId="1363" xr:uid="{00000000-0005-0000-0000-000082050000}"/>
    <cellStyle name="Linked Cell 14" xfId="1364" xr:uid="{00000000-0005-0000-0000-000083050000}"/>
    <cellStyle name="Linked Cell 15" xfId="1365" xr:uid="{00000000-0005-0000-0000-000084050000}"/>
    <cellStyle name="Linked Cell 16" xfId="1366" xr:uid="{00000000-0005-0000-0000-000085050000}"/>
    <cellStyle name="Linked Cell 2" xfId="1367" xr:uid="{00000000-0005-0000-0000-000086050000}"/>
    <cellStyle name="Linked Cell 2 2" xfId="1368" xr:uid="{00000000-0005-0000-0000-000087050000}"/>
    <cellStyle name="Linked Cell 2 3" xfId="1369" xr:uid="{00000000-0005-0000-0000-000088050000}"/>
    <cellStyle name="Linked Cell 3" xfId="1370" xr:uid="{00000000-0005-0000-0000-000089050000}"/>
    <cellStyle name="Linked Cell 3 2" xfId="1371" xr:uid="{00000000-0005-0000-0000-00008A050000}"/>
    <cellStyle name="Linked Cell 4" xfId="1372" xr:uid="{00000000-0005-0000-0000-00008B050000}"/>
    <cellStyle name="Linked Cell 4 2" xfId="1373" xr:uid="{00000000-0005-0000-0000-00008C050000}"/>
    <cellStyle name="Linked Cell 5" xfId="1374" xr:uid="{00000000-0005-0000-0000-00008D050000}"/>
    <cellStyle name="Linked Cell 5 2" xfId="1375" xr:uid="{00000000-0005-0000-0000-00008E050000}"/>
    <cellStyle name="Linked Cell 6" xfId="1376" xr:uid="{00000000-0005-0000-0000-00008F050000}"/>
    <cellStyle name="Linked Cell 7" xfId="1377" xr:uid="{00000000-0005-0000-0000-000090050000}"/>
    <cellStyle name="Linked Cell 8" xfId="1378" xr:uid="{00000000-0005-0000-0000-000091050000}"/>
    <cellStyle name="Linked Cell 9" xfId="1379" xr:uid="{00000000-0005-0000-0000-000092050000}"/>
    <cellStyle name="Milliers [0]_Modèle" xfId="1380" xr:uid="{00000000-0005-0000-0000-000093050000}"/>
    <cellStyle name="Neutral 10" xfId="1381" xr:uid="{00000000-0005-0000-0000-000094050000}"/>
    <cellStyle name="Neutral 11" xfId="1382" xr:uid="{00000000-0005-0000-0000-000095050000}"/>
    <cellStyle name="Neutral 12" xfId="1383" xr:uid="{00000000-0005-0000-0000-000096050000}"/>
    <cellStyle name="Neutral 13" xfId="1384" xr:uid="{00000000-0005-0000-0000-000097050000}"/>
    <cellStyle name="Neutral 14" xfId="1385" xr:uid="{00000000-0005-0000-0000-000098050000}"/>
    <cellStyle name="Neutral 15" xfId="1386" xr:uid="{00000000-0005-0000-0000-000099050000}"/>
    <cellStyle name="Neutral 16" xfId="1387" xr:uid="{00000000-0005-0000-0000-00009A050000}"/>
    <cellStyle name="Neutral 2" xfId="1388" xr:uid="{00000000-0005-0000-0000-00009B050000}"/>
    <cellStyle name="Neutral 2 2" xfId="1389" xr:uid="{00000000-0005-0000-0000-00009C050000}"/>
    <cellStyle name="Neutral 2 3" xfId="1390" xr:uid="{00000000-0005-0000-0000-00009D050000}"/>
    <cellStyle name="Neutral 3" xfId="1391" xr:uid="{00000000-0005-0000-0000-00009E050000}"/>
    <cellStyle name="Neutral 4" xfId="1392" xr:uid="{00000000-0005-0000-0000-00009F050000}"/>
    <cellStyle name="Neutral 5" xfId="1393" xr:uid="{00000000-0005-0000-0000-0000A0050000}"/>
    <cellStyle name="Neutral 6" xfId="1394" xr:uid="{00000000-0005-0000-0000-0000A1050000}"/>
    <cellStyle name="Neutral 7" xfId="1395" xr:uid="{00000000-0005-0000-0000-0000A2050000}"/>
    <cellStyle name="Neutral 8" xfId="1396" xr:uid="{00000000-0005-0000-0000-0000A3050000}"/>
    <cellStyle name="Neutral 9" xfId="1397" xr:uid="{00000000-0005-0000-0000-0000A4050000}"/>
    <cellStyle name="no dec" xfId="1398" xr:uid="{00000000-0005-0000-0000-0000A5050000}"/>
    <cellStyle name="Normal" xfId="0" builtinId="0"/>
    <cellStyle name="Normal - Style1" xfId="1399" xr:uid="{00000000-0005-0000-0000-0000A6050000}"/>
    <cellStyle name="Normal - Style1 10" xfId="1400" xr:uid="{00000000-0005-0000-0000-0000A7050000}"/>
    <cellStyle name="Normal - Style1 11" xfId="1401" xr:uid="{00000000-0005-0000-0000-0000A8050000}"/>
    <cellStyle name="Normal - Style1 12" xfId="1402" xr:uid="{00000000-0005-0000-0000-0000A9050000}"/>
    <cellStyle name="Normal - Style1 2" xfId="1403" xr:uid="{00000000-0005-0000-0000-0000AA050000}"/>
    <cellStyle name="Normal - Style1 2 2" xfId="1404" xr:uid="{00000000-0005-0000-0000-0000AB050000}"/>
    <cellStyle name="Normal - Style1 3" xfId="1405" xr:uid="{00000000-0005-0000-0000-0000AC050000}"/>
    <cellStyle name="Normal - Style1 4" xfId="1406" xr:uid="{00000000-0005-0000-0000-0000AD050000}"/>
    <cellStyle name="Normal - Style1 5" xfId="1407" xr:uid="{00000000-0005-0000-0000-0000AE050000}"/>
    <cellStyle name="Normal - Style1 6" xfId="1408" xr:uid="{00000000-0005-0000-0000-0000AF050000}"/>
    <cellStyle name="Normal - Style1 7" xfId="1409" xr:uid="{00000000-0005-0000-0000-0000B0050000}"/>
    <cellStyle name="Normal - Style1 8" xfId="1410" xr:uid="{00000000-0005-0000-0000-0000B1050000}"/>
    <cellStyle name="Normal - Style1 9" xfId="1411" xr:uid="{00000000-0005-0000-0000-0000B2050000}"/>
    <cellStyle name="Normal - Style1_4_Pembangunan JTM Baru Penyulang CPU 5" xfId="1412" xr:uid="{00000000-0005-0000-0000-0000B3050000}"/>
    <cellStyle name="Normal - Style2" xfId="1413" xr:uid="{00000000-0005-0000-0000-0000B4050000}"/>
    <cellStyle name="Normal - Style3" xfId="1414" xr:uid="{00000000-0005-0000-0000-0000B5050000}"/>
    <cellStyle name="Normal - Style6" xfId="1415" xr:uid="{00000000-0005-0000-0000-0000B6050000}"/>
    <cellStyle name="Normal 10" xfId="1416" xr:uid="{00000000-0005-0000-0000-0000B7050000}"/>
    <cellStyle name="Normal 10 2" xfId="1417" xr:uid="{00000000-0005-0000-0000-0000B8050000}"/>
    <cellStyle name="Normal 10 2 2" xfId="1418" xr:uid="{00000000-0005-0000-0000-0000B9050000}"/>
    <cellStyle name="Normal 10 2 3" xfId="1419" xr:uid="{00000000-0005-0000-0000-0000BA050000}"/>
    <cellStyle name="Normal 10 3" xfId="1420" xr:uid="{00000000-0005-0000-0000-0000BB050000}"/>
    <cellStyle name="Normal 10 3 2" xfId="1421" xr:uid="{00000000-0005-0000-0000-0000BC050000}"/>
    <cellStyle name="Normal 10 3 3" xfId="1422" xr:uid="{00000000-0005-0000-0000-0000BD050000}"/>
    <cellStyle name="Normal 10 3 4" xfId="1423" xr:uid="{00000000-0005-0000-0000-0000BE050000}"/>
    <cellStyle name="Normal 10_4_Pembangunan JTM Baru Penyulang CPU 5" xfId="1424" xr:uid="{00000000-0005-0000-0000-0000BF050000}"/>
    <cellStyle name="Normal 100" xfId="1425" xr:uid="{00000000-0005-0000-0000-0000C0050000}"/>
    <cellStyle name="Normal 100 2" xfId="1426" xr:uid="{00000000-0005-0000-0000-0000C1050000}"/>
    <cellStyle name="Normal 100 3" xfId="1427" xr:uid="{00000000-0005-0000-0000-0000C2050000}"/>
    <cellStyle name="Normal 101" xfId="1428" xr:uid="{00000000-0005-0000-0000-0000C3050000}"/>
    <cellStyle name="Normal 101 2" xfId="1429" xr:uid="{00000000-0005-0000-0000-0000C4050000}"/>
    <cellStyle name="Normal 101 2 2" xfId="1430" xr:uid="{00000000-0005-0000-0000-0000C5050000}"/>
    <cellStyle name="Normal 101 2 2 2" xfId="1431" xr:uid="{00000000-0005-0000-0000-0000C6050000}"/>
    <cellStyle name="Normal 101 2 3" xfId="1432" xr:uid="{00000000-0005-0000-0000-0000C7050000}"/>
    <cellStyle name="Normal 101 2 4" xfId="1433" xr:uid="{00000000-0005-0000-0000-0000C8050000}"/>
    <cellStyle name="Normal 101 3" xfId="1434" xr:uid="{00000000-0005-0000-0000-0000C9050000}"/>
    <cellStyle name="Normal 101 4" xfId="1435" xr:uid="{00000000-0005-0000-0000-0000CA050000}"/>
    <cellStyle name="Normal 101 5" xfId="1436" xr:uid="{00000000-0005-0000-0000-0000CB050000}"/>
    <cellStyle name="Normal 101_FORMAT SKK luncuran" xfId="1437" xr:uid="{00000000-0005-0000-0000-0000CC050000}"/>
    <cellStyle name="Normal 102" xfId="1438" xr:uid="{00000000-0005-0000-0000-0000CD050000}"/>
    <cellStyle name="Normal 102 2" xfId="1439" xr:uid="{00000000-0005-0000-0000-0000CE050000}"/>
    <cellStyle name="Normal 103" xfId="1440" xr:uid="{00000000-0005-0000-0000-0000CF050000}"/>
    <cellStyle name="Normal 103 2" xfId="1441" xr:uid="{00000000-0005-0000-0000-0000D0050000}"/>
    <cellStyle name="Normal 104" xfId="1442" xr:uid="{00000000-0005-0000-0000-0000D1050000}"/>
    <cellStyle name="Normal 104 2" xfId="1443" xr:uid="{00000000-0005-0000-0000-0000D2050000}"/>
    <cellStyle name="Normal 105" xfId="1444" xr:uid="{00000000-0005-0000-0000-0000D3050000}"/>
    <cellStyle name="Normal 105 2" xfId="1445" xr:uid="{00000000-0005-0000-0000-0000D4050000}"/>
    <cellStyle name="Normal 106" xfId="1446" xr:uid="{00000000-0005-0000-0000-0000D5050000}"/>
    <cellStyle name="Normal 107" xfId="1447" xr:uid="{00000000-0005-0000-0000-0000D6050000}"/>
    <cellStyle name="Normal 107 2" xfId="1448" xr:uid="{00000000-0005-0000-0000-0000D7050000}"/>
    <cellStyle name="Normal 108" xfId="1449" xr:uid="{00000000-0005-0000-0000-0000D8050000}"/>
    <cellStyle name="Normal 108 2" xfId="1450" xr:uid="{00000000-0005-0000-0000-0000D9050000}"/>
    <cellStyle name="Normal 109" xfId="1451" xr:uid="{00000000-0005-0000-0000-0000DA050000}"/>
    <cellStyle name="Normal 109 2" xfId="1452" xr:uid="{00000000-0005-0000-0000-0000DB050000}"/>
    <cellStyle name="Normal 11" xfId="1453" xr:uid="{00000000-0005-0000-0000-0000DC050000}"/>
    <cellStyle name="Normal 11 2" xfId="1454" xr:uid="{00000000-0005-0000-0000-0000DD050000}"/>
    <cellStyle name="Normal 11 2 2" xfId="1455" xr:uid="{00000000-0005-0000-0000-0000DE050000}"/>
    <cellStyle name="Normal 11 3" xfId="1456" xr:uid="{00000000-0005-0000-0000-0000DF050000}"/>
    <cellStyle name="Normal 11 3 2" xfId="1457" xr:uid="{00000000-0005-0000-0000-0000E0050000}"/>
    <cellStyle name="Normal 11 4" xfId="1458" xr:uid="{00000000-0005-0000-0000-0000E1050000}"/>
    <cellStyle name="Normal 11 5" xfId="1459" xr:uid="{00000000-0005-0000-0000-0000E2050000}"/>
    <cellStyle name="Normal 11 6" xfId="1460" xr:uid="{00000000-0005-0000-0000-0000E3050000}"/>
    <cellStyle name="Normal 11_Book3" xfId="1461" xr:uid="{00000000-0005-0000-0000-0000E4050000}"/>
    <cellStyle name="Normal 110" xfId="1462" xr:uid="{00000000-0005-0000-0000-0000E5050000}"/>
    <cellStyle name="Normal 110 2" xfId="1463" xr:uid="{00000000-0005-0000-0000-0000E6050000}"/>
    <cellStyle name="Normal 111" xfId="1464" xr:uid="{00000000-0005-0000-0000-0000E7050000}"/>
    <cellStyle name="Normal 111 2" xfId="1465" xr:uid="{00000000-0005-0000-0000-0000E8050000}"/>
    <cellStyle name="Normal 112" xfId="1466" xr:uid="{00000000-0005-0000-0000-0000E9050000}"/>
    <cellStyle name="Normal 112 2" xfId="1467" xr:uid="{00000000-0005-0000-0000-0000EA050000}"/>
    <cellStyle name="Normal 113" xfId="1468" xr:uid="{00000000-0005-0000-0000-0000EB050000}"/>
    <cellStyle name="Normal 113 2" xfId="1469" xr:uid="{00000000-0005-0000-0000-0000EC050000}"/>
    <cellStyle name="Normal 114" xfId="1470" xr:uid="{00000000-0005-0000-0000-0000ED050000}"/>
    <cellStyle name="Normal 114 2" xfId="1471" xr:uid="{00000000-0005-0000-0000-0000EE050000}"/>
    <cellStyle name="Normal 115" xfId="1472" xr:uid="{00000000-0005-0000-0000-0000EF050000}"/>
    <cellStyle name="Normal 115 2" xfId="1473" xr:uid="{00000000-0005-0000-0000-0000F0050000}"/>
    <cellStyle name="Normal 116" xfId="1474" xr:uid="{00000000-0005-0000-0000-0000F1050000}"/>
    <cellStyle name="Normal 116 2" xfId="1475" xr:uid="{00000000-0005-0000-0000-0000F2050000}"/>
    <cellStyle name="Normal 117" xfId="1476" xr:uid="{00000000-0005-0000-0000-0000F3050000}"/>
    <cellStyle name="Normal 118" xfId="1477" xr:uid="{00000000-0005-0000-0000-0000F4050000}"/>
    <cellStyle name="Normal 118 2" xfId="1478" xr:uid="{00000000-0005-0000-0000-0000F5050000}"/>
    <cellStyle name="Normal 119" xfId="1479" xr:uid="{00000000-0005-0000-0000-0000F6050000}"/>
    <cellStyle name="Normal 119 2" xfId="1480" xr:uid="{00000000-0005-0000-0000-0000F7050000}"/>
    <cellStyle name="Normal 12" xfId="1481" xr:uid="{00000000-0005-0000-0000-0000F8050000}"/>
    <cellStyle name="Normal 12 2" xfId="1482" xr:uid="{00000000-0005-0000-0000-0000F9050000}"/>
    <cellStyle name="Normal 12 2 2" xfId="1483" xr:uid="{00000000-0005-0000-0000-0000FA050000}"/>
    <cellStyle name="Normal 12 3" xfId="1484" xr:uid="{00000000-0005-0000-0000-0000FB050000}"/>
    <cellStyle name="Normal 12 3 2" xfId="1485" xr:uid="{00000000-0005-0000-0000-0000FC050000}"/>
    <cellStyle name="Normal 12_Book3" xfId="1486" xr:uid="{00000000-0005-0000-0000-0000FD050000}"/>
    <cellStyle name="Normal 120" xfId="1487" xr:uid="{00000000-0005-0000-0000-0000FE050000}"/>
    <cellStyle name="Normal 120 2" xfId="1488" xr:uid="{00000000-0005-0000-0000-0000FF050000}"/>
    <cellStyle name="Normal 121" xfId="1489" xr:uid="{00000000-0005-0000-0000-000000060000}"/>
    <cellStyle name="Normal 121 2" xfId="1490" xr:uid="{00000000-0005-0000-0000-000001060000}"/>
    <cellStyle name="Normal 122" xfId="1491" xr:uid="{00000000-0005-0000-0000-000002060000}"/>
    <cellStyle name="Normal 122 2" xfId="1492" xr:uid="{00000000-0005-0000-0000-000003060000}"/>
    <cellStyle name="Normal 123" xfId="1493" xr:uid="{00000000-0005-0000-0000-000004060000}"/>
    <cellStyle name="Normal 123 2" xfId="1494" xr:uid="{00000000-0005-0000-0000-000005060000}"/>
    <cellStyle name="Normal 124" xfId="1495" xr:uid="{00000000-0005-0000-0000-000006060000}"/>
    <cellStyle name="Normal 124 2" xfId="1496" xr:uid="{00000000-0005-0000-0000-000007060000}"/>
    <cellStyle name="Normal 125" xfId="1497" xr:uid="{00000000-0005-0000-0000-000008060000}"/>
    <cellStyle name="Normal 125 2" xfId="1498" xr:uid="{00000000-0005-0000-0000-000009060000}"/>
    <cellStyle name="Normal 126" xfId="1499" xr:uid="{00000000-0005-0000-0000-00000A060000}"/>
    <cellStyle name="Normal 127" xfId="1500" xr:uid="{00000000-0005-0000-0000-00000B060000}"/>
    <cellStyle name="Normal 127 2" xfId="1501" xr:uid="{00000000-0005-0000-0000-00000C060000}"/>
    <cellStyle name="Normal 128" xfId="1502" xr:uid="{00000000-0005-0000-0000-00000D060000}"/>
    <cellStyle name="Normal 128 2" xfId="1503" xr:uid="{00000000-0005-0000-0000-00000E060000}"/>
    <cellStyle name="Normal 129" xfId="1504" xr:uid="{00000000-0005-0000-0000-00000F060000}"/>
    <cellStyle name="Normal 129 2" xfId="1505" xr:uid="{00000000-0005-0000-0000-000010060000}"/>
    <cellStyle name="Normal 13" xfId="1506" xr:uid="{00000000-0005-0000-0000-000011060000}"/>
    <cellStyle name="Normal 13 2" xfId="1507" xr:uid="{00000000-0005-0000-0000-000012060000}"/>
    <cellStyle name="Normal 13 2 2" xfId="1508" xr:uid="{00000000-0005-0000-0000-000013060000}"/>
    <cellStyle name="Normal 13 3" xfId="1509" xr:uid="{00000000-0005-0000-0000-000014060000}"/>
    <cellStyle name="Normal 13_Book3" xfId="1510" xr:uid="{00000000-0005-0000-0000-000015060000}"/>
    <cellStyle name="Normal 130" xfId="1511" xr:uid="{00000000-0005-0000-0000-000016060000}"/>
    <cellStyle name="Normal 130 2" xfId="1512" xr:uid="{00000000-0005-0000-0000-000017060000}"/>
    <cellStyle name="Normal 131" xfId="1513" xr:uid="{00000000-0005-0000-0000-000018060000}"/>
    <cellStyle name="Normal 131 2" xfId="1514" xr:uid="{00000000-0005-0000-0000-000019060000}"/>
    <cellStyle name="Normal 132" xfId="1515" xr:uid="{00000000-0005-0000-0000-00001A060000}"/>
    <cellStyle name="Normal 132 2" xfId="1516" xr:uid="{00000000-0005-0000-0000-00001B060000}"/>
    <cellStyle name="Normal 133" xfId="1517" xr:uid="{00000000-0005-0000-0000-00001C060000}"/>
    <cellStyle name="Normal 134" xfId="1518" xr:uid="{00000000-0005-0000-0000-00001D060000}"/>
    <cellStyle name="Normal 135" xfId="1519" xr:uid="{00000000-0005-0000-0000-00001E060000}"/>
    <cellStyle name="Normal 136" xfId="1520" xr:uid="{00000000-0005-0000-0000-00001F060000}"/>
    <cellStyle name="Normal 137" xfId="1521" xr:uid="{00000000-0005-0000-0000-000020060000}"/>
    <cellStyle name="Normal 138" xfId="1522" xr:uid="{00000000-0005-0000-0000-000021060000}"/>
    <cellStyle name="Normal 139" xfId="1523" xr:uid="{00000000-0005-0000-0000-000022060000}"/>
    <cellStyle name="Normal 14" xfId="1524" xr:uid="{00000000-0005-0000-0000-000023060000}"/>
    <cellStyle name="Normal 14 2" xfId="1525" xr:uid="{00000000-0005-0000-0000-000024060000}"/>
    <cellStyle name="Normal 14 2 2" xfId="1526" xr:uid="{00000000-0005-0000-0000-000025060000}"/>
    <cellStyle name="Normal 14 2 2 2" xfId="1527" xr:uid="{00000000-0005-0000-0000-000026060000}"/>
    <cellStyle name="Normal 14 2 2 2 2" xfId="1528" xr:uid="{00000000-0005-0000-0000-000027060000}"/>
    <cellStyle name="Normal 14 2 2 2 2 2" xfId="1529" xr:uid="{00000000-0005-0000-0000-000028060000}"/>
    <cellStyle name="Normal 14 2 2 2 2 2 2" xfId="1530" xr:uid="{00000000-0005-0000-0000-000029060000}"/>
    <cellStyle name="Normal 14 2 2 2 2 2 3" xfId="1531" xr:uid="{00000000-0005-0000-0000-00002A060000}"/>
    <cellStyle name="Normal 14 2 2 2 2 2_4_Pembangunan JTM Baru Penyulang CPU 5" xfId="1532" xr:uid="{00000000-0005-0000-0000-00002B060000}"/>
    <cellStyle name="Normal 14 2 2 2 3" xfId="1533" xr:uid="{00000000-0005-0000-0000-00002C060000}"/>
    <cellStyle name="Normal 14 2 2 2 4" xfId="1534" xr:uid="{00000000-0005-0000-0000-00002D060000}"/>
    <cellStyle name="Normal 14 2 2 2_4_Pembangunan JTM Baru Penyulang CPU 5" xfId="1535" xr:uid="{00000000-0005-0000-0000-00002E060000}"/>
    <cellStyle name="Normal 14 2 2 3" xfId="1536" xr:uid="{00000000-0005-0000-0000-00002F060000}"/>
    <cellStyle name="Normal 14 2 2 3 2" xfId="1537" xr:uid="{00000000-0005-0000-0000-000030060000}"/>
    <cellStyle name="Normal 14 2 2 3 3" xfId="1538" xr:uid="{00000000-0005-0000-0000-000031060000}"/>
    <cellStyle name="Normal 14 2 2 3_4_Pembangunan JTM Baru Penyulang CPU 5" xfId="1539" xr:uid="{00000000-0005-0000-0000-000032060000}"/>
    <cellStyle name="Normal 14 2 3" xfId="1540" xr:uid="{00000000-0005-0000-0000-000033060000}"/>
    <cellStyle name="Normal 14 2 3 2" xfId="1541" xr:uid="{00000000-0005-0000-0000-000034060000}"/>
    <cellStyle name="Normal 14 2 3 2 2" xfId="1542" xr:uid="{00000000-0005-0000-0000-000035060000}"/>
    <cellStyle name="Normal 14 2 3 2 3" xfId="1543" xr:uid="{00000000-0005-0000-0000-000036060000}"/>
    <cellStyle name="Normal 14 2 3 2_4_Pembangunan JTM Baru Penyulang CPU 5" xfId="1544" xr:uid="{00000000-0005-0000-0000-000037060000}"/>
    <cellStyle name="Normal 14 2 4" xfId="1545" xr:uid="{00000000-0005-0000-0000-000038060000}"/>
    <cellStyle name="Normal 14 2 5" xfId="1546" xr:uid="{00000000-0005-0000-0000-000039060000}"/>
    <cellStyle name="Normal 14 3" xfId="1547" xr:uid="{00000000-0005-0000-0000-00003A060000}"/>
    <cellStyle name="Normal 14 3 2" xfId="1548" xr:uid="{00000000-0005-0000-0000-00003B060000}"/>
    <cellStyle name="Normal 14 4" xfId="1549" xr:uid="{00000000-0005-0000-0000-00003C060000}"/>
    <cellStyle name="Normal 14 4 2" xfId="1550" xr:uid="{00000000-0005-0000-0000-00003D060000}"/>
    <cellStyle name="Normal 140" xfId="1551" xr:uid="{00000000-0005-0000-0000-00003E060000}"/>
    <cellStyle name="Normal 141" xfId="1552" xr:uid="{00000000-0005-0000-0000-00003F060000}"/>
    <cellStyle name="Normal 142" xfId="1553" xr:uid="{00000000-0005-0000-0000-000040060000}"/>
    <cellStyle name="Normal 143" xfId="1554" xr:uid="{00000000-0005-0000-0000-000041060000}"/>
    <cellStyle name="Normal 144" xfId="1555" xr:uid="{00000000-0005-0000-0000-000042060000}"/>
    <cellStyle name="Normal 145" xfId="1556" xr:uid="{00000000-0005-0000-0000-000043060000}"/>
    <cellStyle name="Normal 146" xfId="1557" xr:uid="{00000000-0005-0000-0000-000044060000}"/>
    <cellStyle name="Normal 147" xfId="1558" xr:uid="{00000000-0005-0000-0000-000045060000}"/>
    <cellStyle name="Normal 148" xfId="1559" xr:uid="{00000000-0005-0000-0000-000046060000}"/>
    <cellStyle name="Normal 149" xfId="1560" xr:uid="{00000000-0005-0000-0000-000047060000}"/>
    <cellStyle name="Normal 15" xfId="1561" xr:uid="{00000000-0005-0000-0000-000048060000}"/>
    <cellStyle name="Normal 15 2" xfId="1562" xr:uid="{00000000-0005-0000-0000-000049060000}"/>
    <cellStyle name="Normal 15 2 2" xfId="1563" xr:uid="{00000000-0005-0000-0000-00004A060000}"/>
    <cellStyle name="Normal 150" xfId="1564" xr:uid="{00000000-0005-0000-0000-00004B060000}"/>
    <cellStyle name="Normal 151" xfId="1565" xr:uid="{00000000-0005-0000-0000-00004C060000}"/>
    <cellStyle name="Normal 152" xfId="1566" xr:uid="{00000000-0005-0000-0000-00004D060000}"/>
    <cellStyle name="Normal 153" xfId="1567" xr:uid="{00000000-0005-0000-0000-00004E060000}"/>
    <cellStyle name="Normal 154" xfId="1568" xr:uid="{00000000-0005-0000-0000-00004F060000}"/>
    <cellStyle name="Normal 155" xfId="1569" xr:uid="{00000000-0005-0000-0000-000050060000}"/>
    <cellStyle name="Normal 156" xfId="1570" xr:uid="{00000000-0005-0000-0000-000051060000}"/>
    <cellStyle name="Normal 157" xfId="1571" xr:uid="{00000000-0005-0000-0000-000052060000}"/>
    <cellStyle name="Normal 158" xfId="1572" xr:uid="{00000000-0005-0000-0000-000053060000}"/>
    <cellStyle name="Normal 159" xfId="1573" xr:uid="{00000000-0005-0000-0000-000054060000}"/>
    <cellStyle name="Normal 16" xfId="1574" xr:uid="{00000000-0005-0000-0000-000055060000}"/>
    <cellStyle name="Normal 16 2" xfId="1575" xr:uid="{00000000-0005-0000-0000-000056060000}"/>
    <cellStyle name="Normal 16 2 2" xfId="1576" xr:uid="{00000000-0005-0000-0000-000057060000}"/>
    <cellStyle name="Normal 16 2 3" xfId="1577" xr:uid="{00000000-0005-0000-0000-000058060000}"/>
    <cellStyle name="Normal 16 3" xfId="1578" xr:uid="{00000000-0005-0000-0000-000059060000}"/>
    <cellStyle name="Normal 16 3 2" xfId="1579" xr:uid="{00000000-0005-0000-0000-00005A060000}"/>
    <cellStyle name="Normal 16 3 2 2" xfId="1580" xr:uid="{00000000-0005-0000-0000-00005B060000}"/>
    <cellStyle name="Normal 16 3 2 3" xfId="1581" xr:uid="{00000000-0005-0000-0000-00005C060000}"/>
    <cellStyle name="Normal 16 3 3" xfId="1582" xr:uid="{00000000-0005-0000-0000-00005D060000}"/>
    <cellStyle name="Normal 16 3 4" xfId="1583" xr:uid="{00000000-0005-0000-0000-00005E060000}"/>
    <cellStyle name="Normal 16 4" xfId="1584" xr:uid="{00000000-0005-0000-0000-00005F060000}"/>
    <cellStyle name="Normal 16_4_Pembangunan JTM Baru Penyulang CPU 5" xfId="1585" xr:uid="{00000000-0005-0000-0000-000060060000}"/>
    <cellStyle name="Normal 160" xfId="1586" xr:uid="{00000000-0005-0000-0000-000061060000}"/>
    <cellStyle name="Normal 161" xfId="1587" xr:uid="{00000000-0005-0000-0000-000062060000}"/>
    <cellStyle name="Normal 162" xfId="1588" xr:uid="{00000000-0005-0000-0000-000063060000}"/>
    <cellStyle name="Normal 163" xfId="1589" xr:uid="{00000000-0005-0000-0000-000064060000}"/>
    <cellStyle name="Normal 164" xfId="1590" xr:uid="{00000000-0005-0000-0000-000065060000}"/>
    <cellStyle name="Normal 165" xfId="1591" xr:uid="{00000000-0005-0000-0000-000066060000}"/>
    <cellStyle name="Normal 166" xfId="1592" xr:uid="{00000000-0005-0000-0000-000067060000}"/>
    <cellStyle name="Normal 167" xfId="1593" xr:uid="{00000000-0005-0000-0000-000068060000}"/>
    <cellStyle name="Normal 168" xfId="1594" xr:uid="{00000000-0005-0000-0000-000069060000}"/>
    <cellStyle name="Normal 169" xfId="1595" xr:uid="{00000000-0005-0000-0000-00006A060000}"/>
    <cellStyle name="Normal 17" xfId="1596" xr:uid="{00000000-0005-0000-0000-00006B060000}"/>
    <cellStyle name="Normal 17 2" xfId="1597" xr:uid="{00000000-0005-0000-0000-00006C060000}"/>
    <cellStyle name="Normal 17 2 2" xfId="1598" xr:uid="{00000000-0005-0000-0000-00006D060000}"/>
    <cellStyle name="Normal 17 2 3" xfId="1599" xr:uid="{00000000-0005-0000-0000-00006E060000}"/>
    <cellStyle name="Normal 17 3" xfId="1600" xr:uid="{00000000-0005-0000-0000-00006F060000}"/>
    <cellStyle name="Normal 17 3 2" xfId="1601" xr:uid="{00000000-0005-0000-0000-000070060000}"/>
    <cellStyle name="Normal 17 4" xfId="1602" xr:uid="{00000000-0005-0000-0000-000071060000}"/>
    <cellStyle name="Normal 17 5" xfId="1603" xr:uid="{00000000-0005-0000-0000-000072060000}"/>
    <cellStyle name="Normal 17 6" xfId="1604" xr:uid="{00000000-0005-0000-0000-000073060000}"/>
    <cellStyle name="Normal 17 6 2" xfId="1605" xr:uid="{00000000-0005-0000-0000-000074060000}"/>
    <cellStyle name="Normal 17_B2-Ds. Pakis Putih" xfId="1606" xr:uid="{00000000-0005-0000-0000-000075060000}"/>
    <cellStyle name="Normal 170" xfId="1607" xr:uid="{00000000-0005-0000-0000-000076060000}"/>
    <cellStyle name="Normal 171" xfId="1608" xr:uid="{00000000-0005-0000-0000-000077060000}"/>
    <cellStyle name="Normal 172" xfId="1609" xr:uid="{00000000-0005-0000-0000-000078060000}"/>
    <cellStyle name="Normal 173" xfId="1610" xr:uid="{00000000-0005-0000-0000-000079060000}"/>
    <cellStyle name="Normal 174" xfId="1611" xr:uid="{00000000-0005-0000-0000-00007A060000}"/>
    <cellStyle name="Normal 175" xfId="1612" xr:uid="{00000000-0005-0000-0000-00007B060000}"/>
    <cellStyle name="Normal 176" xfId="1613" xr:uid="{00000000-0005-0000-0000-00007C060000}"/>
    <cellStyle name="Normal 177" xfId="1614" xr:uid="{00000000-0005-0000-0000-00007D060000}"/>
    <cellStyle name="Normal 178" xfId="1615" xr:uid="{00000000-0005-0000-0000-00007E060000}"/>
    <cellStyle name="Normal 18" xfId="1616" xr:uid="{00000000-0005-0000-0000-00007F060000}"/>
    <cellStyle name="Normal 18 2" xfId="1617" xr:uid="{00000000-0005-0000-0000-000080060000}"/>
    <cellStyle name="Normal 18 2 2" xfId="1618" xr:uid="{00000000-0005-0000-0000-000081060000}"/>
    <cellStyle name="Normal 18 2 3" xfId="1619" xr:uid="{00000000-0005-0000-0000-000082060000}"/>
    <cellStyle name="Normal 18 3" xfId="1620" xr:uid="{00000000-0005-0000-0000-000083060000}"/>
    <cellStyle name="Normal 18 3 2" xfId="1621" xr:uid="{00000000-0005-0000-0000-000084060000}"/>
    <cellStyle name="Normal 18 4" xfId="1622" xr:uid="{00000000-0005-0000-0000-000085060000}"/>
    <cellStyle name="Normal 18_4_Pembangunan JTM Baru Penyulang CPU 5" xfId="1623" xr:uid="{00000000-0005-0000-0000-000086060000}"/>
    <cellStyle name="Normal 19" xfId="1624" xr:uid="{00000000-0005-0000-0000-000087060000}"/>
    <cellStyle name="Normal 19 2" xfId="1625" xr:uid="{00000000-0005-0000-0000-000088060000}"/>
    <cellStyle name="Normal 19 2 2" xfId="1626" xr:uid="{00000000-0005-0000-0000-000089060000}"/>
    <cellStyle name="Normal 19 3" xfId="1627" xr:uid="{00000000-0005-0000-0000-00008A060000}"/>
    <cellStyle name="Normal 19 3 2" xfId="1628" xr:uid="{00000000-0005-0000-0000-00008B060000}"/>
    <cellStyle name="Normal 19 4" xfId="1629" xr:uid="{00000000-0005-0000-0000-00008C060000}"/>
    <cellStyle name="Normal 2" xfId="1630" xr:uid="{00000000-0005-0000-0000-00008D060000}"/>
    <cellStyle name="Normal 2 10" xfId="1631" xr:uid="{00000000-0005-0000-0000-00008E060000}"/>
    <cellStyle name="Normal 2 10 2" xfId="1632" xr:uid="{00000000-0005-0000-0000-00008F060000}"/>
    <cellStyle name="Normal 2 100" xfId="1633" xr:uid="{00000000-0005-0000-0000-000090060000}"/>
    <cellStyle name="Normal 2 101" xfId="1634" xr:uid="{00000000-0005-0000-0000-000091060000}"/>
    <cellStyle name="Normal 2 102" xfId="1635" xr:uid="{00000000-0005-0000-0000-000092060000}"/>
    <cellStyle name="Normal 2 103" xfId="1636" xr:uid="{00000000-0005-0000-0000-000093060000}"/>
    <cellStyle name="Normal 2 104" xfId="1637" xr:uid="{00000000-0005-0000-0000-000094060000}"/>
    <cellStyle name="Normal 2 105" xfId="1638" xr:uid="{00000000-0005-0000-0000-000095060000}"/>
    <cellStyle name="Normal 2 106" xfId="1639" xr:uid="{00000000-0005-0000-0000-000096060000}"/>
    <cellStyle name="Normal 2 107" xfId="1640" xr:uid="{00000000-0005-0000-0000-000097060000}"/>
    <cellStyle name="Normal 2 108" xfId="1641" xr:uid="{00000000-0005-0000-0000-000098060000}"/>
    <cellStyle name="Normal 2 109" xfId="1642" xr:uid="{00000000-0005-0000-0000-000099060000}"/>
    <cellStyle name="Normal 2 11" xfId="1643" xr:uid="{00000000-0005-0000-0000-00009A060000}"/>
    <cellStyle name="Normal 2 11 2" xfId="1644" xr:uid="{00000000-0005-0000-0000-00009B060000}"/>
    <cellStyle name="Normal 2 11 3" xfId="1645" xr:uid="{00000000-0005-0000-0000-00009C060000}"/>
    <cellStyle name="Normal 2 11 4" xfId="1646" xr:uid="{00000000-0005-0000-0000-00009D060000}"/>
    <cellStyle name="Normal 2 110" xfId="1647" xr:uid="{00000000-0005-0000-0000-00009E060000}"/>
    <cellStyle name="Normal 2 12" xfId="1648" xr:uid="{00000000-0005-0000-0000-00009F060000}"/>
    <cellStyle name="Normal 2 12 2" xfId="1649" xr:uid="{00000000-0005-0000-0000-0000A0060000}"/>
    <cellStyle name="Normal 2 12 3" xfId="1650" xr:uid="{00000000-0005-0000-0000-0000A1060000}"/>
    <cellStyle name="Normal 2 12 4" xfId="1651" xr:uid="{00000000-0005-0000-0000-0000A2060000}"/>
    <cellStyle name="Normal 2 12_SR DERET_ASLI" xfId="1652" xr:uid="{00000000-0005-0000-0000-0000A3060000}"/>
    <cellStyle name="Normal 2 13" xfId="1653" xr:uid="{00000000-0005-0000-0000-0000A4060000}"/>
    <cellStyle name="Normal 2 13 2" xfId="1654" xr:uid="{00000000-0005-0000-0000-0000A5060000}"/>
    <cellStyle name="Normal 2 13 3" xfId="1655" xr:uid="{00000000-0005-0000-0000-0000A6060000}"/>
    <cellStyle name="Normal 2 14" xfId="1656" xr:uid="{00000000-0005-0000-0000-0000A7060000}"/>
    <cellStyle name="Normal 2 14 2" xfId="1657" xr:uid="{00000000-0005-0000-0000-0000A8060000}"/>
    <cellStyle name="Normal 2 14 3" xfId="1658" xr:uid="{00000000-0005-0000-0000-0000A9060000}"/>
    <cellStyle name="Normal 2 15" xfId="1659" xr:uid="{00000000-0005-0000-0000-0000AA060000}"/>
    <cellStyle name="Normal 2 15 2" xfId="1660" xr:uid="{00000000-0005-0000-0000-0000AB060000}"/>
    <cellStyle name="Normal 2 15 3" xfId="1661" xr:uid="{00000000-0005-0000-0000-0000AC060000}"/>
    <cellStyle name="Normal 2 16" xfId="1662" xr:uid="{00000000-0005-0000-0000-0000AD060000}"/>
    <cellStyle name="Normal 2 17" xfId="1663" xr:uid="{00000000-0005-0000-0000-0000AE060000}"/>
    <cellStyle name="Normal 2 18" xfId="1664" xr:uid="{00000000-0005-0000-0000-0000AF060000}"/>
    <cellStyle name="Normal 2 19" xfId="1665" xr:uid="{00000000-0005-0000-0000-0000B0060000}"/>
    <cellStyle name="Normal 2 2" xfId="1666" xr:uid="{00000000-0005-0000-0000-0000B1060000}"/>
    <cellStyle name="Normal 2 2 10" xfId="1667" xr:uid="{00000000-0005-0000-0000-0000B2060000}"/>
    <cellStyle name="Normal 2 2 10 2" xfId="1668" xr:uid="{00000000-0005-0000-0000-0000B3060000}"/>
    <cellStyle name="Normal 2 2 10 3" xfId="1669" xr:uid="{00000000-0005-0000-0000-0000B4060000}"/>
    <cellStyle name="Normal 2 2 11" xfId="1670" xr:uid="{00000000-0005-0000-0000-0000B5060000}"/>
    <cellStyle name="Normal 2 2 11 2" xfId="1671" xr:uid="{00000000-0005-0000-0000-0000B6060000}"/>
    <cellStyle name="Normal 2 2 11 3" xfId="1672" xr:uid="{00000000-0005-0000-0000-0000B7060000}"/>
    <cellStyle name="Normal 2 2 12" xfId="1673" xr:uid="{00000000-0005-0000-0000-0000B8060000}"/>
    <cellStyle name="Normal 2 2 12 2" xfId="1674" xr:uid="{00000000-0005-0000-0000-0000B9060000}"/>
    <cellStyle name="Normal 2 2 12 3" xfId="1675" xr:uid="{00000000-0005-0000-0000-0000BA060000}"/>
    <cellStyle name="Normal 2 2 13" xfId="1676" xr:uid="{00000000-0005-0000-0000-0000BB060000}"/>
    <cellStyle name="Normal 2 2 13 2" xfId="1677" xr:uid="{00000000-0005-0000-0000-0000BC060000}"/>
    <cellStyle name="Normal 2 2 13 3" xfId="1678" xr:uid="{00000000-0005-0000-0000-0000BD060000}"/>
    <cellStyle name="Normal 2 2 14" xfId="1679" xr:uid="{00000000-0005-0000-0000-0000BE060000}"/>
    <cellStyle name="Normal 2 2 14 2" xfId="1680" xr:uid="{00000000-0005-0000-0000-0000BF060000}"/>
    <cellStyle name="Normal 2 2 14 3" xfId="1681" xr:uid="{00000000-0005-0000-0000-0000C0060000}"/>
    <cellStyle name="Normal 2 2 15" xfId="1682" xr:uid="{00000000-0005-0000-0000-0000C1060000}"/>
    <cellStyle name="Normal 2 2 15 2" xfId="1683" xr:uid="{00000000-0005-0000-0000-0000C2060000}"/>
    <cellStyle name="Normal 2 2 15 3" xfId="1684" xr:uid="{00000000-0005-0000-0000-0000C3060000}"/>
    <cellStyle name="Normal 2 2 16" xfId="1685" xr:uid="{00000000-0005-0000-0000-0000C4060000}"/>
    <cellStyle name="Normal 2 2 16 2" xfId="1686" xr:uid="{00000000-0005-0000-0000-0000C5060000}"/>
    <cellStyle name="Normal 2 2 16 3" xfId="1687" xr:uid="{00000000-0005-0000-0000-0000C6060000}"/>
    <cellStyle name="Normal 2 2 17" xfId="1688" xr:uid="{00000000-0005-0000-0000-0000C7060000}"/>
    <cellStyle name="Normal 2 2 18" xfId="1689" xr:uid="{00000000-0005-0000-0000-0000C8060000}"/>
    <cellStyle name="Normal 2 2 19" xfId="1690" xr:uid="{00000000-0005-0000-0000-0000C9060000}"/>
    <cellStyle name="Normal 2 2 2" xfId="1691" xr:uid="{00000000-0005-0000-0000-0000CA060000}"/>
    <cellStyle name="Normal 2 2 2 2" xfId="1692" xr:uid="{00000000-0005-0000-0000-0000CB060000}"/>
    <cellStyle name="Normal 2 2 2 2 2" xfId="1693" xr:uid="{00000000-0005-0000-0000-0000CC060000}"/>
    <cellStyle name="Normal 2 2 2 2 3" xfId="1694" xr:uid="{00000000-0005-0000-0000-0000CD060000}"/>
    <cellStyle name="Normal 2 2 2 2 3 2" xfId="1695" xr:uid="{00000000-0005-0000-0000-0000CE060000}"/>
    <cellStyle name="Normal 2 2 2 2 3 2 2" xfId="1696" xr:uid="{00000000-0005-0000-0000-0000CF060000}"/>
    <cellStyle name="Normal 2 2 2 2 3 3" xfId="1697" xr:uid="{00000000-0005-0000-0000-0000D0060000}"/>
    <cellStyle name="Normal 2 2 2 3" xfId="1698" xr:uid="{00000000-0005-0000-0000-0000D1060000}"/>
    <cellStyle name="Normal 2 2 2 4" xfId="1699" xr:uid="{00000000-0005-0000-0000-0000D2060000}"/>
    <cellStyle name="Normal 2 2 2_4_Pembangunan JTM Baru Penyulang CPU 5" xfId="1700" xr:uid="{00000000-0005-0000-0000-0000D3060000}"/>
    <cellStyle name="Normal 2 2 20" xfId="1701" xr:uid="{00000000-0005-0000-0000-0000D4060000}"/>
    <cellStyle name="Normal 2 2 21" xfId="1702" xr:uid="{00000000-0005-0000-0000-0000D5060000}"/>
    <cellStyle name="Normal 2 2 22" xfId="1703" xr:uid="{00000000-0005-0000-0000-0000D6060000}"/>
    <cellStyle name="Normal 2 2 23" xfId="1704" xr:uid="{00000000-0005-0000-0000-0000D7060000}"/>
    <cellStyle name="Normal 2 2 24" xfId="1705" xr:uid="{00000000-0005-0000-0000-0000D8060000}"/>
    <cellStyle name="Normal 2 2 25" xfId="1706" xr:uid="{00000000-0005-0000-0000-0000D9060000}"/>
    <cellStyle name="Normal 2 2 26" xfId="1707" xr:uid="{00000000-0005-0000-0000-0000DA060000}"/>
    <cellStyle name="Normal 2 2 27" xfId="1708" xr:uid="{00000000-0005-0000-0000-0000DB060000}"/>
    <cellStyle name="Normal 2 2 28" xfId="1709" xr:uid="{00000000-0005-0000-0000-0000DC060000}"/>
    <cellStyle name="Normal 2 2 29" xfId="1710" xr:uid="{00000000-0005-0000-0000-0000DD060000}"/>
    <cellStyle name="Normal 2 2 3" xfId="1711" xr:uid="{00000000-0005-0000-0000-0000DE060000}"/>
    <cellStyle name="Normal 2 2 3 2" xfId="1712" xr:uid="{00000000-0005-0000-0000-0000DF060000}"/>
    <cellStyle name="Normal 2 2 3 2 2" xfId="1713" xr:uid="{00000000-0005-0000-0000-0000E0060000}"/>
    <cellStyle name="Normal 2 2 3 2 2 2" xfId="1714" xr:uid="{00000000-0005-0000-0000-0000E1060000}"/>
    <cellStyle name="Normal 2 2 3 2 2 3" xfId="1715" xr:uid="{00000000-0005-0000-0000-0000E2060000}"/>
    <cellStyle name="Normal 2 2 3 2 2 4" xfId="1716" xr:uid="{00000000-0005-0000-0000-0000E3060000}"/>
    <cellStyle name="Normal 2 2 3 2 2 5" xfId="1717" xr:uid="{00000000-0005-0000-0000-0000E4060000}"/>
    <cellStyle name="Normal 2 2 3 2 2 6" xfId="1718" xr:uid="{00000000-0005-0000-0000-0000E5060000}"/>
    <cellStyle name="Normal 2 2 3 2 2 7" xfId="1719" xr:uid="{00000000-0005-0000-0000-0000E6060000}"/>
    <cellStyle name="Normal 2 2 3 2 2 8" xfId="1720" xr:uid="{00000000-0005-0000-0000-0000E7060000}"/>
    <cellStyle name="Normal 2 2 3 2 2_Book2" xfId="1721" xr:uid="{00000000-0005-0000-0000-0000E8060000}"/>
    <cellStyle name="Normal 2 2 3 2 3" xfId="1722" xr:uid="{00000000-0005-0000-0000-0000E9060000}"/>
    <cellStyle name="Normal 2 2 3 3" xfId="1723" xr:uid="{00000000-0005-0000-0000-0000EA060000}"/>
    <cellStyle name="Normal 2 2 30" xfId="1724" xr:uid="{00000000-0005-0000-0000-0000EB060000}"/>
    <cellStyle name="Normal 2 2 4" xfId="1725" xr:uid="{00000000-0005-0000-0000-0000EC060000}"/>
    <cellStyle name="Normal 2 2 4 2" xfId="1726" xr:uid="{00000000-0005-0000-0000-0000ED060000}"/>
    <cellStyle name="Normal 2 2 4 3" xfId="1727" xr:uid="{00000000-0005-0000-0000-0000EE060000}"/>
    <cellStyle name="Normal 2 2 5" xfId="1728" xr:uid="{00000000-0005-0000-0000-0000EF060000}"/>
    <cellStyle name="Normal 2 2 5 2" xfId="1729" xr:uid="{00000000-0005-0000-0000-0000F0060000}"/>
    <cellStyle name="Normal 2 2 5 3" xfId="1730" xr:uid="{00000000-0005-0000-0000-0000F1060000}"/>
    <cellStyle name="Normal 2 2 6" xfId="1731" xr:uid="{00000000-0005-0000-0000-0000F2060000}"/>
    <cellStyle name="Normal 2 2 6 2" xfId="1732" xr:uid="{00000000-0005-0000-0000-0000F3060000}"/>
    <cellStyle name="Normal 2 2 6 3" xfId="1733" xr:uid="{00000000-0005-0000-0000-0000F4060000}"/>
    <cellStyle name="Normal 2 2 7" xfId="1734" xr:uid="{00000000-0005-0000-0000-0000F5060000}"/>
    <cellStyle name="Normal 2 2 7 2" xfId="1735" xr:uid="{00000000-0005-0000-0000-0000F6060000}"/>
    <cellStyle name="Normal 2 2 7 3" xfId="1736" xr:uid="{00000000-0005-0000-0000-0000F7060000}"/>
    <cellStyle name="Normal 2 2 8" xfId="1737" xr:uid="{00000000-0005-0000-0000-0000F8060000}"/>
    <cellStyle name="Normal 2 2 8 2" xfId="1738" xr:uid="{00000000-0005-0000-0000-0000F9060000}"/>
    <cellStyle name="Normal 2 2 8 3" xfId="1739" xr:uid="{00000000-0005-0000-0000-0000FA060000}"/>
    <cellStyle name="Normal 2 2 9" xfId="1740" xr:uid="{00000000-0005-0000-0000-0000FB060000}"/>
    <cellStyle name="Normal 2 2 9 2" xfId="1741" xr:uid="{00000000-0005-0000-0000-0000FC060000}"/>
    <cellStyle name="Normal 2 2 9 3" xfId="1742" xr:uid="{00000000-0005-0000-0000-0000FD060000}"/>
    <cellStyle name="Normal 2 2_1.2.2.1 SLM Pembangunan FEEDER BARU MDI 9 dan 10 2052011" xfId="1743" xr:uid="{00000000-0005-0000-0000-0000FE060000}"/>
    <cellStyle name="Normal 2 20" xfId="1744" xr:uid="{00000000-0005-0000-0000-0000FF060000}"/>
    <cellStyle name="Normal 2 20 2" xfId="1745" xr:uid="{00000000-0005-0000-0000-000000070000}"/>
    <cellStyle name="Normal 2 20 3" xfId="1746" xr:uid="{00000000-0005-0000-0000-000001070000}"/>
    <cellStyle name="Normal 2 21" xfId="1747" xr:uid="{00000000-0005-0000-0000-000002070000}"/>
    <cellStyle name="Normal 2 21 2" xfId="1748" xr:uid="{00000000-0005-0000-0000-000003070000}"/>
    <cellStyle name="Normal 2 21 3" xfId="1749" xr:uid="{00000000-0005-0000-0000-000004070000}"/>
    <cellStyle name="Normal 2 22" xfId="1750" xr:uid="{00000000-0005-0000-0000-000005070000}"/>
    <cellStyle name="Normal 2 23" xfId="1751" xr:uid="{00000000-0005-0000-0000-000006070000}"/>
    <cellStyle name="Normal 2 24" xfId="1752" xr:uid="{00000000-0005-0000-0000-000007070000}"/>
    <cellStyle name="Normal 2 25" xfId="1753" xr:uid="{00000000-0005-0000-0000-000008070000}"/>
    <cellStyle name="Normal 2 26" xfId="1754" xr:uid="{00000000-0005-0000-0000-000009070000}"/>
    <cellStyle name="Normal 2 27" xfId="1755" xr:uid="{00000000-0005-0000-0000-00000A070000}"/>
    <cellStyle name="Normal 2 28" xfId="1756" xr:uid="{00000000-0005-0000-0000-00000B070000}"/>
    <cellStyle name="Normal 2 29" xfId="1757" xr:uid="{00000000-0005-0000-0000-00000C070000}"/>
    <cellStyle name="Normal 2 3" xfId="1758" xr:uid="{00000000-0005-0000-0000-00000D070000}"/>
    <cellStyle name="Normal 2 3 2" xfId="1759" xr:uid="{00000000-0005-0000-0000-00000E070000}"/>
    <cellStyle name="Normal 2 3 2 2" xfId="1760" xr:uid="{00000000-0005-0000-0000-00000F070000}"/>
    <cellStyle name="Normal 2 3 2 2 2" xfId="1761" xr:uid="{00000000-0005-0000-0000-000010070000}"/>
    <cellStyle name="Normal 2 3 3" xfId="1762" xr:uid="{00000000-0005-0000-0000-000011070000}"/>
    <cellStyle name="Normal 2 3 4" xfId="1763" xr:uid="{00000000-0005-0000-0000-000012070000}"/>
    <cellStyle name="Normal 2 3 4 2" xfId="1764" xr:uid="{00000000-0005-0000-0000-000013070000}"/>
    <cellStyle name="Normal 2 3 5" xfId="1765" xr:uid="{00000000-0005-0000-0000-000014070000}"/>
    <cellStyle name="Normal 2 3_1001 -Batur Jaya I.3-555KVA" xfId="1766" xr:uid="{00000000-0005-0000-0000-000015070000}"/>
    <cellStyle name="Normal 2 30" xfId="1767" xr:uid="{00000000-0005-0000-0000-000016070000}"/>
    <cellStyle name="Normal 2 31" xfId="1768" xr:uid="{00000000-0005-0000-0000-000017070000}"/>
    <cellStyle name="Normal 2 32" xfId="1769" xr:uid="{00000000-0005-0000-0000-000018070000}"/>
    <cellStyle name="Normal 2 33" xfId="1770" xr:uid="{00000000-0005-0000-0000-000019070000}"/>
    <cellStyle name="Normal 2 34" xfId="1771" xr:uid="{00000000-0005-0000-0000-00001A070000}"/>
    <cellStyle name="Normal 2 35" xfId="1772" xr:uid="{00000000-0005-0000-0000-00001B070000}"/>
    <cellStyle name="Normal 2 36" xfId="1773" xr:uid="{00000000-0005-0000-0000-00001C070000}"/>
    <cellStyle name="Normal 2 37" xfId="1774" xr:uid="{00000000-0005-0000-0000-00001D070000}"/>
    <cellStyle name="Normal 2 38" xfId="1775" xr:uid="{00000000-0005-0000-0000-00001E070000}"/>
    <cellStyle name="Normal 2 39" xfId="1776" xr:uid="{00000000-0005-0000-0000-00001F070000}"/>
    <cellStyle name="Normal 2 4" xfId="1777" xr:uid="{00000000-0005-0000-0000-000020070000}"/>
    <cellStyle name="Normal 2 4 2" xfId="1778" xr:uid="{00000000-0005-0000-0000-000021070000}"/>
    <cellStyle name="Normal 2 4 3" xfId="1779" xr:uid="{00000000-0005-0000-0000-000022070000}"/>
    <cellStyle name="Normal 2 40" xfId="1780" xr:uid="{00000000-0005-0000-0000-000023070000}"/>
    <cellStyle name="Normal 2 41" xfId="1781" xr:uid="{00000000-0005-0000-0000-000024070000}"/>
    <cellStyle name="Normal 2 42" xfId="1782" xr:uid="{00000000-0005-0000-0000-000025070000}"/>
    <cellStyle name="Normal 2 43" xfId="1783" xr:uid="{00000000-0005-0000-0000-000026070000}"/>
    <cellStyle name="Normal 2 44" xfId="1784" xr:uid="{00000000-0005-0000-0000-000027070000}"/>
    <cellStyle name="Normal 2 45" xfId="1785" xr:uid="{00000000-0005-0000-0000-000028070000}"/>
    <cellStyle name="Normal 2 46" xfId="1786" xr:uid="{00000000-0005-0000-0000-000029070000}"/>
    <cellStyle name="Normal 2 47" xfId="1787" xr:uid="{00000000-0005-0000-0000-00002A070000}"/>
    <cellStyle name="Normal 2 48" xfId="1788" xr:uid="{00000000-0005-0000-0000-00002B070000}"/>
    <cellStyle name="Normal 2 49" xfId="1789" xr:uid="{00000000-0005-0000-0000-00002C070000}"/>
    <cellStyle name="Normal 2 5" xfId="1790" xr:uid="{00000000-0005-0000-0000-00002D070000}"/>
    <cellStyle name="Normal 2 50" xfId="1791" xr:uid="{00000000-0005-0000-0000-00002E070000}"/>
    <cellStyle name="Normal 2 51" xfId="1792" xr:uid="{00000000-0005-0000-0000-00002F070000}"/>
    <cellStyle name="Normal 2 52" xfId="1793" xr:uid="{00000000-0005-0000-0000-000030070000}"/>
    <cellStyle name="Normal 2 53" xfId="1794" xr:uid="{00000000-0005-0000-0000-000031070000}"/>
    <cellStyle name="Normal 2 54" xfId="1795" xr:uid="{00000000-0005-0000-0000-000032070000}"/>
    <cellStyle name="Normal 2 55" xfId="1796" xr:uid="{00000000-0005-0000-0000-000033070000}"/>
    <cellStyle name="Normal 2 56" xfId="1797" xr:uid="{00000000-0005-0000-0000-000034070000}"/>
    <cellStyle name="Normal 2 57" xfId="1798" xr:uid="{00000000-0005-0000-0000-000035070000}"/>
    <cellStyle name="Normal 2 58" xfId="1799" xr:uid="{00000000-0005-0000-0000-000036070000}"/>
    <cellStyle name="Normal 2 59" xfId="1800" xr:uid="{00000000-0005-0000-0000-000037070000}"/>
    <cellStyle name="Normal 2 6" xfId="1801" xr:uid="{00000000-0005-0000-0000-000038070000}"/>
    <cellStyle name="Normal 2 6 2" xfId="1802" xr:uid="{00000000-0005-0000-0000-000039070000}"/>
    <cellStyle name="Normal 2 60" xfId="1803" xr:uid="{00000000-0005-0000-0000-00003A070000}"/>
    <cellStyle name="Normal 2 61" xfId="1804" xr:uid="{00000000-0005-0000-0000-00003B070000}"/>
    <cellStyle name="Normal 2 62" xfId="1805" xr:uid="{00000000-0005-0000-0000-00003C070000}"/>
    <cellStyle name="Normal 2 63" xfId="1806" xr:uid="{00000000-0005-0000-0000-00003D070000}"/>
    <cellStyle name="Normal 2 64" xfId="1807" xr:uid="{00000000-0005-0000-0000-00003E070000}"/>
    <cellStyle name="Normal 2 65" xfId="1808" xr:uid="{00000000-0005-0000-0000-00003F070000}"/>
    <cellStyle name="Normal 2 66" xfId="1809" xr:uid="{00000000-0005-0000-0000-000040070000}"/>
    <cellStyle name="Normal 2 67" xfId="1810" xr:uid="{00000000-0005-0000-0000-000041070000}"/>
    <cellStyle name="Normal 2 68" xfId="1811" xr:uid="{00000000-0005-0000-0000-000042070000}"/>
    <cellStyle name="Normal 2 69" xfId="1812" xr:uid="{00000000-0005-0000-0000-000043070000}"/>
    <cellStyle name="Normal 2 7" xfId="1813" xr:uid="{00000000-0005-0000-0000-000044070000}"/>
    <cellStyle name="Normal 2 70" xfId="1814" xr:uid="{00000000-0005-0000-0000-000045070000}"/>
    <cellStyle name="Normal 2 71" xfId="1815" xr:uid="{00000000-0005-0000-0000-000046070000}"/>
    <cellStyle name="Normal 2 72" xfId="1816" xr:uid="{00000000-0005-0000-0000-000047070000}"/>
    <cellStyle name="Normal 2 73" xfId="1817" xr:uid="{00000000-0005-0000-0000-000048070000}"/>
    <cellStyle name="Normal 2 74" xfId="1818" xr:uid="{00000000-0005-0000-0000-000049070000}"/>
    <cellStyle name="Normal 2 75" xfId="1819" xr:uid="{00000000-0005-0000-0000-00004A070000}"/>
    <cellStyle name="Normal 2 76" xfId="1820" xr:uid="{00000000-0005-0000-0000-00004B070000}"/>
    <cellStyle name="Normal 2 77" xfId="1821" xr:uid="{00000000-0005-0000-0000-00004C070000}"/>
    <cellStyle name="Normal 2 78" xfId="1822" xr:uid="{00000000-0005-0000-0000-00004D070000}"/>
    <cellStyle name="Normal 2 79" xfId="1823" xr:uid="{00000000-0005-0000-0000-00004E070000}"/>
    <cellStyle name="Normal 2 8" xfId="1824" xr:uid="{00000000-0005-0000-0000-00004F070000}"/>
    <cellStyle name="Normal 2 8 2" xfId="1825" xr:uid="{00000000-0005-0000-0000-000050070000}"/>
    <cellStyle name="Normal 2 8 3" xfId="1826" xr:uid="{00000000-0005-0000-0000-000051070000}"/>
    <cellStyle name="Normal 2 8 4" xfId="1827" xr:uid="{00000000-0005-0000-0000-000052070000}"/>
    <cellStyle name="Normal 2 8 5" xfId="1828" xr:uid="{00000000-0005-0000-0000-000053070000}"/>
    <cellStyle name="Normal 2 8 6" xfId="1829" xr:uid="{00000000-0005-0000-0000-000054070000}"/>
    <cellStyle name="Normal 2 8 7" xfId="1830" xr:uid="{00000000-0005-0000-0000-000055070000}"/>
    <cellStyle name="Normal 2 8 8" xfId="1831" xr:uid="{00000000-0005-0000-0000-000056070000}"/>
    <cellStyle name="Normal 2 8 9" xfId="1832" xr:uid="{00000000-0005-0000-0000-000057070000}"/>
    <cellStyle name="Normal 2 8_lap ALL" xfId="1833" xr:uid="{00000000-0005-0000-0000-000058070000}"/>
    <cellStyle name="Normal 2 80" xfId="1834" xr:uid="{00000000-0005-0000-0000-000059070000}"/>
    <cellStyle name="Normal 2 81" xfId="1835" xr:uid="{00000000-0005-0000-0000-00005A070000}"/>
    <cellStyle name="Normal 2 82" xfId="1836" xr:uid="{00000000-0005-0000-0000-00005B070000}"/>
    <cellStyle name="Normal 2 83" xfId="1837" xr:uid="{00000000-0005-0000-0000-00005C070000}"/>
    <cellStyle name="Normal 2 84" xfId="1838" xr:uid="{00000000-0005-0000-0000-00005D070000}"/>
    <cellStyle name="Normal 2 85" xfId="1839" xr:uid="{00000000-0005-0000-0000-00005E070000}"/>
    <cellStyle name="Normal 2 86" xfId="1840" xr:uid="{00000000-0005-0000-0000-00005F070000}"/>
    <cellStyle name="Normal 2 87" xfId="1841" xr:uid="{00000000-0005-0000-0000-000060070000}"/>
    <cellStyle name="Normal 2 88" xfId="1842" xr:uid="{00000000-0005-0000-0000-000061070000}"/>
    <cellStyle name="Normal 2 89" xfId="1843" xr:uid="{00000000-0005-0000-0000-000062070000}"/>
    <cellStyle name="Normal 2 9" xfId="1844" xr:uid="{00000000-0005-0000-0000-000063070000}"/>
    <cellStyle name="Normal 2 90" xfId="1845" xr:uid="{00000000-0005-0000-0000-000064070000}"/>
    <cellStyle name="Normal 2 91" xfId="1846" xr:uid="{00000000-0005-0000-0000-000065070000}"/>
    <cellStyle name="Normal 2 92" xfId="1847" xr:uid="{00000000-0005-0000-0000-000066070000}"/>
    <cellStyle name="Normal 2 93" xfId="1848" xr:uid="{00000000-0005-0000-0000-000067070000}"/>
    <cellStyle name="Normal 2 94" xfId="1849" xr:uid="{00000000-0005-0000-0000-000068070000}"/>
    <cellStyle name="Normal 2 95" xfId="1850" xr:uid="{00000000-0005-0000-0000-000069070000}"/>
    <cellStyle name="Normal 2 96" xfId="1851" xr:uid="{00000000-0005-0000-0000-00006A070000}"/>
    <cellStyle name="Normal 2 97" xfId="1852" xr:uid="{00000000-0005-0000-0000-00006B070000}"/>
    <cellStyle name="Normal 2 98" xfId="1853" xr:uid="{00000000-0005-0000-0000-00006C070000}"/>
    <cellStyle name="Normal 2 99" xfId="1854" xr:uid="{00000000-0005-0000-0000-00006D070000}"/>
    <cellStyle name="Normal 2_(PRK 111601-111604) 20130401 Joint AAU - GJN 4 - BNL 5 - KTN 7" xfId="1855" xr:uid="{00000000-0005-0000-0000-00006E070000}"/>
    <cellStyle name="Normal 20" xfId="1856" xr:uid="{00000000-0005-0000-0000-00006F070000}"/>
    <cellStyle name="Normal 20 2" xfId="1857" xr:uid="{00000000-0005-0000-0000-000070070000}"/>
    <cellStyle name="Normal 20 2 2" xfId="1858" xr:uid="{00000000-0005-0000-0000-000071070000}"/>
    <cellStyle name="Normal 20 2 2 2" xfId="1859" xr:uid="{00000000-0005-0000-0000-000072070000}"/>
    <cellStyle name="Normal 20 2 3" xfId="1860" xr:uid="{00000000-0005-0000-0000-000073070000}"/>
    <cellStyle name="Normal 20 2 4" xfId="1861" xr:uid="{00000000-0005-0000-0000-000074070000}"/>
    <cellStyle name="Normal 20 2 5" xfId="1862" xr:uid="{00000000-0005-0000-0000-000075070000}"/>
    <cellStyle name="Normal 20 2 6" xfId="1863" xr:uid="{00000000-0005-0000-0000-000076070000}"/>
    <cellStyle name="Normal 20 3" xfId="1864" xr:uid="{00000000-0005-0000-0000-000077070000}"/>
    <cellStyle name="Normal 20 3 2" xfId="1865" xr:uid="{00000000-0005-0000-0000-000078070000}"/>
    <cellStyle name="Normal 20 4" xfId="1866" xr:uid="{00000000-0005-0000-0000-000079070000}"/>
    <cellStyle name="Normal 20 5" xfId="1867" xr:uid="{00000000-0005-0000-0000-00007A070000}"/>
    <cellStyle name="Normal 20 6" xfId="1868" xr:uid="{00000000-0005-0000-0000-00007B070000}"/>
    <cellStyle name="Normal 20_RAB_LOK_SPK_Tw_II_2010-2" xfId="1869" xr:uid="{00000000-0005-0000-0000-00007C070000}"/>
    <cellStyle name="Normal 21" xfId="1870" xr:uid="{00000000-0005-0000-0000-00007D070000}"/>
    <cellStyle name="Normal 21 2" xfId="1871" xr:uid="{00000000-0005-0000-0000-00007E070000}"/>
    <cellStyle name="Normal 21 2 2" xfId="1872" xr:uid="{00000000-0005-0000-0000-00007F070000}"/>
    <cellStyle name="Normal 21 2 3" xfId="1873" xr:uid="{00000000-0005-0000-0000-000080070000}"/>
    <cellStyle name="Normal 21 3" xfId="1874" xr:uid="{00000000-0005-0000-0000-000081070000}"/>
    <cellStyle name="Normal 21 3 2" xfId="1875" xr:uid="{00000000-0005-0000-0000-000082070000}"/>
    <cellStyle name="Normal 21_DATA DINGO &amp; IMG _OK" xfId="1876" xr:uid="{00000000-0005-0000-0000-000083070000}"/>
    <cellStyle name="Normal 215" xfId="1877" xr:uid="{00000000-0005-0000-0000-000084070000}"/>
    <cellStyle name="Normal 22" xfId="1878" xr:uid="{00000000-0005-0000-0000-000085070000}"/>
    <cellStyle name="Normal 22 2" xfId="1879" xr:uid="{00000000-0005-0000-0000-000086070000}"/>
    <cellStyle name="Normal 22 2 2" xfId="1880" xr:uid="{00000000-0005-0000-0000-000087070000}"/>
    <cellStyle name="Normal 22 3" xfId="1881" xr:uid="{00000000-0005-0000-0000-000088070000}"/>
    <cellStyle name="Normal 22 3 2" xfId="1882" xr:uid="{00000000-0005-0000-0000-000089070000}"/>
    <cellStyle name="Normal 23" xfId="1883" xr:uid="{00000000-0005-0000-0000-00008A070000}"/>
    <cellStyle name="Normal 23 2" xfId="1884" xr:uid="{00000000-0005-0000-0000-00008B070000}"/>
    <cellStyle name="Normal 23 2 2" xfId="1885" xr:uid="{00000000-0005-0000-0000-00008C070000}"/>
    <cellStyle name="Normal 23 3" xfId="1886" xr:uid="{00000000-0005-0000-0000-00008D070000}"/>
    <cellStyle name="Normal 23 3 2" xfId="1887" xr:uid="{00000000-0005-0000-0000-00008E070000}"/>
    <cellStyle name="Normal 24" xfId="1888" xr:uid="{00000000-0005-0000-0000-00008F070000}"/>
    <cellStyle name="Normal 24 2" xfId="1889" xr:uid="{00000000-0005-0000-0000-000090070000}"/>
    <cellStyle name="Normal 24 2 2" xfId="1890" xr:uid="{00000000-0005-0000-0000-000091070000}"/>
    <cellStyle name="Normal 24 2 3" xfId="1891" xr:uid="{00000000-0005-0000-0000-000092070000}"/>
    <cellStyle name="Normal 24 3" xfId="1892" xr:uid="{00000000-0005-0000-0000-000093070000}"/>
    <cellStyle name="Normal 24 3 2" xfId="1893" xr:uid="{00000000-0005-0000-0000-000094070000}"/>
    <cellStyle name="Normal 25" xfId="1894" xr:uid="{00000000-0005-0000-0000-000095070000}"/>
    <cellStyle name="Normal 25 2" xfId="1895" xr:uid="{00000000-0005-0000-0000-000096070000}"/>
    <cellStyle name="Normal 25 2 2" xfId="1896" xr:uid="{00000000-0005-0000-0000-000097070000}"/>
    <cellStyle name="Normal 25 2 2 2" xfId="1897" xr:uid="{00000000-0005-0000-0000-000098070000}"/>
    <cellStyle name="Normal 25 2 3" xfId="1898" xr:uid="{00000000-0005-0000-0000-000099070000}"/>
    <cellStyle name="Normal 26" xfId="1899" xr:uid="{00000000-0005-0000-0000-00009A070000}"/>
    <cellStyle name="Normal 26 2" xfId="1900" xr:uid="{00000000-0005-0000-0000-00009B070000}"/>
    <cellStyle name="Normal 26 2 2" xfId="1901" xr:uid="{00000000-0005-0000-0000-00009C070000}"/>
    <cellStyle name="Normal 26 3" xfId="1902" xr:uid="{00000000-0005-0000-0000-00009D070000}"/>
    <cellStyle name="Normal 26 4" xfId="1903" xr:uid="{00000000-0005-0000-0000-00009E070000}"/>
    <cellStyle name="Normal 26 5" xfId="1904" xr:uid="{00000000-0005-0000-0000-00009F070000}"/>
    <cellStyle name="Normal 27" xfId="1905" xr:uid="{00000000-0005-0000-0000-0000A0070000}"/>
    <cellStyle name="Normal 27 2" xfId="1906" xr:uid="{00000000-0005-0000-0000-0000A1070000}"/>
    <cellStyle name="Normal 27 2 2" xfId="1907" xr:uid="{00000000-0005-0000-0000-0000A2070000}"/>
    <cellStyle name="Normal 27 3" xfId="1908" xr:uid="{00000000-0005-0000-0000-0000A3070000}"/>
    <cellStyle name="Normal 27 4" xfId="1909" xr:uid="{00000000-0005-0000-0000-0000A4070000}"/>
    <cellStyle name="Normal 28" xfId="1910" xr:uid="{00000000-0005-0000-0000-0000A5070000}"/>
    <cellStyle name="Normal 28 2" xfId="1911" xr:uid="{00000000-0005-0000-0000-0000A6070000}"/>
    <cellStyle name="Normal 28 2 2" xfId="1912" xr:uid="{00000000-0005-0000-0000-0000A7070000}"/>
    <cellStyle name="Normal 28 3" xfId="1913" xr:uid="{00000000-0005-0000-0000-0000A8070000}"/>
    <cellStyle name="Normal 28 4" xfId="1914" xr:uid="{00000000-0005-0000-0000-0000A9070000}"/>
    <cellStyle name="Normal 28 5" xfId="1915" xr:uid="{00000000-0005-0000-0000-0000AA070000}"/>
    <cellStyle name="Normal 28_Book2" xfId="1916" xr:uid="{00000000-0005-0000-0000-0000AB070000}"/>
    <cellStyle name="Normal 29" xfId="1917" xr:uid="{00000000-0005-0000-0000-0000AC070000}"/>
    <cellStyle name="Normal 29 2" xfId="1918" xr:uid="{00000000-0005-0000-0000-0000AD070000}"/>
    <cellStyle name="Normal 29 3" xfId="1919" xr:uid="{00000000-0005-0000-0000-0000AE070000}"/>
    <cellStyle name="Normal 29 4" xfId="1920" xr:uid="{00000000-0005-0000-0000-0000AF070000}"/>
    <cellStyle name="Normal 3" xfId="1921" xr:uid="{00000000-0005-0000-0000-0000B0070000}"/>
    <cellStyle name="Normal 3 10" xfId="1922" xr:uid="{00000000-0005-0000-0000-0000B1070000}"/>
    <cellStyle name="Normal 3 2" xfId="1923" xr:uid="{00000000-0005-0000-0000-0000B2070000}"/>
    <cellStyle name="Normal 3 2 2" xfId="1924" xr:uid="{00000000-0005-0000-0000-0000B3070000}"/>
    <cellStyle name="Normal 3 2_4_Pembangunan JTM Baru Penyulang CPU 5" xfId="1925" xr:uid="{00000000-0005-0000-0000-0000B4070000}"/>
    <cellStyle name="Normal 3 3" xfId="1926" xr:uid="{00000000-0005-0000-0000-0000B5070000}"/>
    <cellStyle name="Normal 3 3 2" xfId="1927" xr:uid="{00000000-0005-0000-0000-0000B6070000}"/>
    <cellStyle name="Normal 3 4" xfId="1928" xr:uid="{00000000-0005-0000-0000-0000B7070000}"/>
    <cellStyle name="Normal 3 4 2" xfId="1929" xr:uid="{00000000-0005-0000-0000-0000B8070000}"/>
    <cellStyle name="Normal 3 4 2 2" xfId="1930" xr:uid="{00000000-0005-0000-0000-0000B9070000}"/>
    <cellStyle name="Normal 3 4 2 3" xfId="1931" xr:uid="{00000000-0005-0000-0000-0000BA070000}"/>
    <cellStyle name="Normal 3 5" xfId="1932" xr:uid="{00000000-0005-0000-0000-0000BB070000}"/>
    <cellStyle name="Normal 3 5 2" xfId="1933" xr:uid="{00000000-0005-0000-0000-0000BC070000}"/>
    <cellStyle name="Normal 3 6" xfId="1934" xr:uid="{00000000-0005-0000-0000-0000BD070000}"/>
    <cellStyle name="Normal 3 7" xfId="1935" xr:uid="{00000000-0005-0000-0000-0000BE070000}"/>
    <cellStyle name="Normal 3 8" xfId="1936" xr:uid="{00000000-0005-0000-0000-0000BF070000}"/>
    <cellStyle name="Normal 3 9" xfId="1937" xr:uid="{00000000-0005-0000-0000-0000C0070000}"/>
    <cellStyle name="Normal 3_1.2.1 SLM Pembangunan FEEDER BARU MDI 9 dan 10 2052011" xfId="1938" xr:uid="{00000000-0005-0000-0000-0000C1070000}"/>
    <cellStyle name="Normal 30" xfId="1939" xr:uid="{00000000-0005-0000-0000-0000C2070000}"/>
    <cellStyle name="Normal 30 2" xfId="1940" xr:uid="{00000000-0005-0000-0000-0000C3070000}"/>
    <cellStyle name="Normal 30 3" xfId="1941" xr:uid="{00000000-0005-0000-0000-0000C4070000}"/>
    <cellStyle name="Normal 31" xfId="1942" xr:uid="{00000000-0005-0000-0000-0000C5070000}"/>
    <cellStyle name="Normal 31 2" xfId="1943" xr:uid="{00000000-0005-0000-0000-0000C6070000}"/>
    <cellStyle name="Normal 31 3" xfId="1944" xr:uid="{00000000-0005-0000-0000-0000C7070000}"/>
    <cellStyle name="Normal 32" xfId="1945" xr:uid="{00000000-0005-0000-0000-0000C8070000}"/>
    <cellStyle name="Normal 32 2" xfId="1946" xr:uid="{00000000-0005-0000-0000-0000C9070000}"/>
    <cellStyle name="Normal 32 3" xfId="1947" xr:uid="{00000000-0005-0000-0000-0000CA070000}"/>
    <cellStyle name="Normal 33" xfId="1948" xr:uid="{00000000-0005-0000-0000-0000CB070000}"/>
    <cellStyle name="Normal 33 2" xfId="1949" xr:uid="{00000000-0005-0000-0000-0000CC070000}"/>
    <cellStyle name="Normal 33 3" xfId="1950" xr:uid="{00000000-0005-0000-0000-0000CD070000}"/>
    <cellStyle name="Normal 33 4" xfId="1951" xr:uid="{00000000-0005-0000-0000-0000CE070000}"/>
    <cellStyle name="Normal 34" xfId="1952" xr:uid="{00000000-0005-0000-0000-0000CF070000}"/>
    <cellStyle name="Normal 34 2" xfId="1953" xr:uid="{00000000-0005-0000-0000-0000D0070000}"/>
    <cellStyle name="Normal 34 3" xfId="1954" xr:uid="{00000000-0005-0000-0000-0000D1070000}"/>
    <cellStyle name="Normal 35" xfId="1955" xr:uid="{00000000-0005-0000-0000-0000D2070000}"/>
    <cellStyle name="Normal 35 2" xfId="1956" xr:uid="{00000000-0005-0000-0000-0000D3070000}"/>
    <cellStyle name="Normal 35 3" xfId="1957" xr:uid="{00000000-0005-0000-0000-0000D4070000}"/>
    <cellStyle name="Normal 36" xfId="1958" xr:uid="{00000000-0005-0000-0000-0000D5070000}"/>
    <cellStyle name="Normal 36 2" xfId="1959" xr:uid="{00000000-0005-0000-0000-0000D6070000}"/>
    <cellStyle name="Normal 36 3" xfId="1960" xr:uid="{00000000-0005-0000-0000-0000D7070000}"/>
    <cellStyle name="Normal 37" xfId="1961" xr:uid="{00000000-0005-0000-0000-0000D8070000}"/>
    <cellStyle name="Normal 37 2" xfId="1962" xr:uid="{00000000-0005-0000-0000-0000D9070000}"/>
    <cellStyle name="Normal 37 2 2" xfId="1963" xr:uid="{00000000-0005-0000-0000-0000DA070000}"/>
    <cellStyle name="Normal 37 3" xfId="1964" xr:uid="{00000000-0005-0000-0000-0000DB070000}"/>
    <cellStyle name="Normal 38" xfId="1965" xr:uid="{00000000-0005-0000-0000-0000DC070000}"/>
    <cellStyle name="Normal 38 2" xfId="1966" xr:uid="{00000000-0005-0000-0000-0000DD070000}"/>
    <cellStyle name="Normal 38 2 2" xfId="1967" xr:uid="{00000000-0005-0000-0000-0000DE070000}"/>
    <cellStyle name="Normal 38 3" xfId="1968" xr:uid="{00000000-0005-0000-0000-0000DF070000}"/>
    <cellStyle name="Normal 38 4" xfId="1969" xr:uid="{00000000-0005-0000-0000-0000E0070000}"/>
    <cellStyle name="Normal 38 5" xfId="1970" xr:uid="{00000000-0005-0000-0000-0000E1070000}"/>
    <cellStyle name="Normal 39" xfId="1971" xr:uid="{00000000-0005-0000-0000-0000E2070000}"/>
    <cellStyle name="Normal 39 2" xfId="1972" xr:uid="{00000000-0005-0000-0000-0000E3070000}"/>
    <cellStyle name="Normal 39 3" xfId="1973" xr:uid="{00000000-0005-0000-0000-0000E4070000}"/>
    <cellStyle name="Normal 4" xfId="1974" xr:uid="{00000000-0005-0000-0000-0000E5070000}"/>
    <cellStyle name="Normal 4 2" xfId="1975" xr:uid="{00000000-0005-0000-0000-0000E6070000}"/>
    <cellStyle name="Normal 4 2 2" xfId="1976" xr:uid="{00000000-0005-0000-0000-0000E7070000}"/>
    <cellStyle name="Normal 4 2 2 2" xfId="1977" xr:uid="{00000000-0005-0000-0000-0000E8070000}"/>
    <cellStyle name="Normal 4 2 3" xfId="1978" xr:uid="{00000000-0005-0000-0000-0000E9070000}"/>
    <cellStyle name="Normal 4 3" xfId="1979" xr:uid="{00000000-0005-0000-0000-0000EA070000}"/>
    <cellStyle name="Normal 4 3 2" xfId="1980" xr:uid="{00000000-0005-0000-0000-0000EB070000}"/>
    <cellStyle name="Normal 4 3 3" xfId="1981" xr:uid="{00000000-0005-0000-0000-0000EC070000}"/>
    <cellStyle name="Normal 4 3 3 2" xfId="1982" xr:uid="{00000000-0005-0000-0000-0000ED070000}"/>
    <cellStyle name="Normal 4 3 4" xfId="1983" xr:uid="{00000000-0005-0000-0000-0000EE070000}"/>
    <cellStyle name="Normal 4 3 4 2" xfId="1984" xr:uid="{00000000-0005-0000-0000-0000EF070000}"/>
    <cellStyle name="Normal 4 3 5" xfId="1985" xr:uid="{00000000-0005-0000-0000-0000F0070000}"/>
    <cellStyle name="Normal 4 3 6" xfId="1986" xr:uid="{00000000-0005-0000-0000-0000F1070000}"/>
    <cellStyle name="Normal 4 3 7" xfId="1987" xr:uid="{00000000-0005-0000-0000-0000F2070000}"/>
    <cellStyle name="Normal 4 4" xfId="1988" xr:uid="{00000000-0005-0000-0000-0000F3070000}"/>
    <cellStyle name="Normal 4 4 2" xfId="1989" xr:uid="{00000000-0005-0000-0000-0000F4070000}"/>
    <cellStyle name="Normal 4 5" xfId="1990" xr:uid="{00000000-0005-0000-0000-0000F5070000}"/>
    <cellStyle name="Normal 4 5 2" xfId="1991" xr:uid="{00000000-0005-0000-0000-0000F6070000}"/>
    <cellStyle name="Normal 4_4_Pembangunan JTM Baru Penyulang CPU 5" xfId="1992" xr:uid="{00000000-0005-0000-0000-0000F7070000}"/>
    <cellStyle name="Normal 40" xfId="1993" xr:uid="{00000000-0005-0000-0000-0000F8070000}"/>
    <cellStyle name="Normal 40 2" xfId="1994" xr:uid="{00000000-0005-0000-0000-0000F9070000}"/>
    <cellStyle name="Normal 40 3" xfId="1995" xr:uid="{00000000-0005-0000-0000-0000FA070000}"/>
    <cellStyle name="Normal 41" xfId="1996" xr:uid="{00000000-0005-0000-0000-0000FB070000}"/>
    <cellStyle name="Normal 41 2" xfId="1997" xr:uid="{00000000-0005-0000-0000-0000FC070000}"/>
    <cellStyle name="Normal 41 2 2" xfId="1998" xr:uid="{00000000-0005-0000-0000-0000FD070000}"/>
    <cellStyle name="Normal 41 3" xfId="1999" xr:uid="{00000000-0005-0000-0000-0000FE070000}"/>
    <cellStyle name="Normal 41 3 2" xfId="2000" xr:uid="{00000000-0005-0000-0000-0000FF070000}"/>
    <cellStyle name="Normal 41 4" xfId="2001" xr:uid="{00000000-0005-0000-0000-000000080000}"/>
    <cellStyle name="Normal 42" xfId="2002" xr:uid="{00000000-0005-0000-0000-000001080000}"/>
    <cellStyle name="Normal 42 2" xfId="2003" xr:uid="{00000000-0005-0000-0000-000002080000}"/>
    <cellStyle name="Normal 42 3" xfId="2004" xr:uid="{00000000-0005-0000-0000-000003080000}"/>
    <cellStyle name="Normal 43" xfId="2005" xr:uid="{00000000-0005-0000-0000-000004080000}"/>
    <cellStyle name="Normal 43 2" xfId="2006" xr:uid="{00000000-0005-0000-0000-000005080000}"/>
    <cellStyle name="Normal 43 3" xfId="2007" xr:uid="{00000000-0005-0000-0000-000006080000}"/>
    <cellStyle name="Normal 43 4" xfId="2008" xr:uid="{00000000-0005-0000-0000-000007080000}"/>
    <cellStyle name="Normal 43 5" xfId="2009" xr:uid="{00000000-0005-0000-0000-000008080000}"/>
    <cellStyle name="Normal 44" xfId="2010" xr:uid="{00000000-0005-0000-0000-000009080000}"/>
    <cellStyle name="Normal 44 2" xfId="2011" xr:uid="{00000000-0005-0000-0000-00000A080000}"/>
    <cellStyle name="Normal 44 3" xfId="2012" xr:uid="{00000000-0005-0000-0000-00000B080000}"/>
    <cellStyle name="Normal 45" xfId="2013" xr:uid="{00000000-0005-0000-0000-00000C080000}"/>
    <cellStyle name="Normal 45 2" xfId="2014" xr:uid="{00000000-0005-0000-0000-00000D080000}"/>
    <cellStyle name="Normal 45 3" xfId="2015" xr:uid="{00000000-0005-0000-0000-00000E080000}"/>
    <cellStyle name="Normal 46" xfId="2016" xr:uid="{00000000-0005-0000-0000-00000F080000}"/>
    <cellStyle name="Normal 46 2" xfId="2017" xr:uid="{00000000-0005-0000-0000-000010080000}"/>
    <cellStyle name="Normal 46 3" xfId="2018" xr:uid="{00000000-0005-0000-0000-000011080000}"/>
    <cellStyle name="Normal 47" xfId="2019" xr:uid="{00000000-0005-0000-0000-000012080000}"/>
    <cellStyle name="Normal 47 2" xfId="2020" xr:uid="{00000000-0005-0000-0000-000013080000}"/>
    <cellStyle name="Normal 47 3" xfId="2021" xr:uid="{00000000-0005-0000-0000-000014080000}"/>
    <cellStyle name="Normal 48" xfId="2022" xr:uid="{00000000-0005-0000-0000-000015080000}"/>
    <cellStyle name="Normal 48 2" xfId="2023" xr:uid="{00000000-0005-0000-0000-000016080000}"/>
    <cellStyle name="Normal 48 3" xfId="2024" xr:uid="{00000000-0005-0000-0000-000017080000}"/>
    <cellStyle name="Normal 49" xfId="2025" xr:uid="{00000000-0005-0000-0000-000018080000}"/>
    <cellStyle name="Normal 49 2" xfId="2026" xr:uid="{00000000-0005-0000-0000-000019080000}"/>
    <cellStyle name="Normal 49 3" xfId="2027" xr:uid="{00000000-0005-0000-0000-00001A080000}"/>
    <cellStyle name="Normal 5" xfId="2028" xr:uid="{00000000-0005-0000-0000-00001B080000}"/>
    <cellStyle name="Normal 5 2" xfId="2029" xr:uid="{00000000-0005-0000-0000-00001C080000}"/>
    <cellStyle name="Normal 5 2 2" xfId="2030" xr:uid="{00000000-0005-0000-0000-00001D080000}"/>
    <cellStyle name="Normal 5 2 2 2" xfId="2031" xr:uid="{00000000-0005-0000-0000-00001E080000}"/>
    <cellStyle name="Normal 5 2 3" xfId="2032" xr:uid="{00000000-0005-0000-0000-00001F080000}"/>
    <cellStyle name="Normal 5 3" xfId="2033" xr:uid="{00000000-0005-0000-0000-000020080000}"/>
    <cellStyle name="Normal 5 3 2" xfId="2034" xr:uid="{00000000-0005-0000-0000-000021080000}"/>
    <cellStyle name="Normal 5 3 3" xfId="2035" xr:uid="{00000000-0005-0000-0000-000022080000}"/>
    <cellStyle name="Normal 5 3 4" xfId="2036" xr:uid="{00000000-0005-0000-0000-000023080000}"/>
    <cellStyle name="Normal 5 4" xfId="2037" xr:uid="{00000000-0005-0000-0000-000024080000}"/>
    <cellStyle name="Normal 5 4 2" xfId="2038" xr:uid="{00000000-0005-0000-0000-000025080000}"/>
    <cellStyle name="Normal 5 4 3" xfId="2039" xr:uid="{00000000-0005-0000-0000-000026080000}"/>
    <cellStyle name="Normal 5 4 4" xfId="2040" xr:uid="{00000000-0005-0000-0000-000027080000}"/>
    <cellStyle name="Normal 5 4 5" xfId="2041" xr:uid="{00000000-0005-0000-0000-000028080000}"/>
    <cellStyle name="Normal 5 5" xfId="2042" xr:uid="{00000000-0005-0000-0000-000029080000}"/>
    <cellStyle name="Normal 5 5 2" xfId="2043" xr:uid="{00000000-0005-0000-0000-00002A080000}"/>
    <cellStyle name="Normal 5 5 3" xfId="2044" xr:uid="{00000000-0005-0000-0000-00002B080000}"/>
    <cellStyle name="Normal 5 5 4" xfId="2045" xr:uid="{00000000-0005-0000-0000-00002C080000}"/>
    <cellStyle name="Normal 5 5 5" xfId="2046" xr:uid="{00000000-0005-0000-0000-00002D080000}"/>
    <cellStyle name="Normal 5 6" xfId="2047" xr:uid="{00000000-0005-0000-0000-00002E080000}"/>
    <cellStyle name="Normal 5 6 2" xfId="2048" xr:uid="{00000000-0005-0000-0000-00002F080000}"/>
    <cellStyle name="Normal 5 7" xfId="2049" xr:uid="{00000000-0005-0000-0000-000030080000}"/>
    <cellStyle name="Normal 5 7 2" xfId="2050" xr:uid="{00000000-0005-0000-0000-000031080000}"/>
    <cellStyle name="Normal 5 8" xfId="2051" xr:uid="{00000000-0005-0000-0000-000032080000}"/>
    <cellStyle name="Normal 5 8 2" xfId="2052" xr:uid="{00000000-0005-0000-0000-000033080000}"/>
    <cellStyle name="Normal 5_1.2.2.1 SLM Pembangunan FEEDER BARU MDI 9 dan 10 2052011" xfId="2053" xr:uid="{00000000-0005-0000-0000-000034080000}"/>
    <cellStyle name="Normal 50" xfId="2054" xr:uid="{00000000-0005-0000-0000-000035080000}"/>
    <cellStyle name="Normal 50 2" xfId="2055" xr:uid="{00000000-0005-0000-0000-000036080000}"/>
    <cellStyle name="Normal 50 3" xfId="2056" xr:uid="{00000000-0005-0000-0000-000037080000}"/>
    <cellStyle name="Normal 51" xfId="2057" xr:uid="{00000000-0005-0000-0000-000038080000}"/>
    <cellStyle name="Normal 51 2" xfId="2058" xr:uid="{00000000-0005-0000-0000-000039080000}"/>
    <cellStyle name="Normal 51 3" xfId="2059" xr:uid="{00000000-0005-0000-0000-00003A080000}"/>
    <cellStyle name="Normal 51 4" xfId="2060" xr:uid="{00000000-0005-0000-0000-00003B080000}"/>
    <cellStyle name="Normal 52" xfId="2061" xr:uid="{00000000-0005-0000-0000-00003C080000}"/>
    <cellStyle name="Normal 52 2" xfId="2062" xr:uid="{00000000-0005-0000-0000-00003D080000}"/>
    <cellStyle name="Normal 52 3" xfId="2063" xr:uid="{00000000-0005-0000-0000-00003E080000}"/>
    <cellStyle name="Normal 53" xfId="2064" xr:uid="{00000000-0005-0000-0000-00003F080000}"/>
    <cellStyle name="Normal 53 2" xfId="2065" xr:uid="{00000000-0005-0000-0000-000040080000}"/>
    <cellStyle name="Normal 53 3" xfId="2066" xr:uid="{00000000-0005-0000-0000-000041080000}"/>
    <cellStyle name="Normal 54" xfId="2067" xr:uid="{00000000-0005-0000-0000-000042080000}"/>
    <cellStyle name="Normal 54 2" xfId="2068" xr:uid="{00000000-0005-0000-0000-000043080000}"/>
    <cellStyle name="Normal 54 3" xfId="2069" xr:uid="{00000000-0005-0000-0000-000044080000}"/>
    <cellStyle name="Normal 55" xfId="2070" xr:uid="{00000000-0005-0000-0000-000045080000}"/>
    <cellStyle name="Normal 55 2" xfId="2071" xr:uid="{00000000-0005-0000-0000-000046080000}"/>
    <cellStyle name="Normal 55 3" xfId="2072" xr:uid="{00000000-0005-0000-0000-000047080000}"/>
    <cellStyle name="Normal 55 4" xfId="2073" xr:uid="{00000000-0005-0000-0000-000048080000}"/>
    <cellStyle name="Normal 56" xfId="2074" xr:uid="{00000000-0005-0000-0000-000049080000}"/>
    <cellStyle name="Normal 56 2" xfId="2075" xr:uid="{00000000-0005-0000-0000-00004A080000}"/>
    <cellStyle name="Normal 56 3" xfId="2076" xr:uid="{00000000-0005-0000-0000-00004B080000}"/>
    <cellStyle name="Normal 57" xfId="2077" xr:uid="{00000000-0005-0000-0000-00004C080000}"/>
    <cellStyle name="Normal 57 2" xfId="2078" xr:uid="{00000000-0005-0000-0000-00004D080000}"/>
    <cellStyle name="Normal 57 3" xfId="2079" xr:uid="{00000000-0005-0000-0000-00004E080000}"/>
    <cellStyle name="Normal 57 4" xfId="2080" xr:uid="{00000000-0005-0000-0000-00004F080000}"/>
    <cellStyle name="Normal 58" xfId="2081" xr:uid="{00000000-0005-0000-0000-000050080000}"/>
    <cellStyle name="Normal 58 2" xfId="2082" xr:uid="{00000000-0005-0000-0000-000051080000}"/>
    <cellStyle name="Normal 58 3" xfId="2083" xr:uid="{00000000-0005-0000-0000-000052080000}"/>
    <cellStyle name="Normal 58 4" xfId="2084" xr:uid="{00000000-0005-0000-0000-000053080000}"/>
    <cellStyle name="Normal 59" xfId="2085" xr:uid="{00000000-0005-0000-0000-000054080000}"/>
    <cellStyle name="Normal 59 2" xfId="2086" xr:uid="{00000000-0005-0000-0000-000055080000}"/>
    <cellStyle name="Normal 59 3" xfId="2087" xr:uid="{00000000-0005-0000-0000-000056080000}"/>
    <cellStyle name="Normal 59 4" xfId="2088" xr:uid="{00000000-0005-0000-0000-000057080000}"/>
    <cellStyle name="Normal 6" xfId="2089" xr:uid="{00000000-0005-0000-0000-000058080000}"/>
    <cellStyle name="Normal 6 2" xfId="2090" xr:uid="{00000000-0005-0000-0000-000059080000}"/>
    <cellStyle name="Normal 6 3" xfId="2091" xr:uid="{00000000-0005-0000-0000-00005A080000}"/>
    <cellStyle name="Normal 6 3 2" xfId="2092" xr:uid="{00000000-0005-0000-0000-00005B080000}"/>
    <cellStyle name="Normal 6 4" xfId="2093" xr:uid="{00000000-0005-0000-0000-00005C080000}"/>
    <cellStyle name="Normal 6 4 2" xfId="2094" xr:uid="{00000000-0005-0000-0000-00005D080000}"/>
    <cellStyle name="Normal 6_1.2.2.1 SLM Pembangunan FEEDER BARU MDI 9 dan 10 2052011" xfId="2095" xr:uid="{00000000-0005-0000-0000-00005E080000}"/>
    <cellStyle name="Normal 60" xfId="2096" xr:uid="{00000000-0005-0000-0000-00005F080000}"/>
    <cellStyle name="Normal 60 2" xfId="2097" xr:uid="{00000000-0005-0000-0000-000060080000}"/>
    <cellStyle name="Normal 60 3" xfId="2098" xr:uid="{00000000-0005-0000-0000-000061080000}"/>
    <cellStyle name="Normal 60 4" xfId="2099" xr:uid="{00000000-0005-0000-0000-000062080000}"/>
    <cellStyle name="Normal 61" xfId="2100" xr:uid="{00000000-0005-0000-0000-000063080000}"/>
    <cellStyle name="Normal 61 2" xfId="2101" xr:uid="{00000000-0005-0000-0000-000064080000}"/>
    <cellStyle name="Normal 61 3" xfId="2102" xr:uid="{00000000-0005-0000-0000-000065080000}"/>
    <cellStyle name="Normal 61 4" xfId="2103" xr:uid="{00000000-0005-0000-0000-000066080000}"/>
    <cellStyle name="Normal 62" xfId="2104" xr:uid="{00000000-0005-0000-0000-000067080000}"/>
    <cellStyle name="Normal 62 2" xfId="2105" xr:uid="{00000000-0005-0000-0000-000068080000}"/>
    <cellStyle name="Normal 62 3" xfId="2106" xr:uid="{00000000-0005-0000-0000-000069080000}"/>
    <cellStyle name="Normal 62 4" xfId="2107" xr:uid="{00000000-0005-0000-0000-00006A080000}"/>
    <cellStyle name="Normal 63" xfId="2108" xr:uid="{00000000-0005-0000-0000-00006B080000}"/>
    <cellStyle name="Normal 63 2" xfId="2109" xr:uid="{00000000-0005-0000-0000-00006C080000}"/>
    <cellStyle name="Normal 63 3" xfId="2110" xr:uid="{00000000-0005-0000-0000-00006D080000}"/>
    <cellStyle name="Normal 63 4" xfId="2111" xr:uid="{00000000-0005-0000-0000-00006E080000}"/>
    <cellStyle name="Normal 64" xfId="2112" xr:uid="{00000000-0005-0000-0000-00006F080000}"/>
    <cellStyle name="Normal 64 2" xfId="2113" xr:uid="{00000000-0005-0000-0000-000070080000}"/>
    <cellStyle name="Normal 64 3" xfId="2114" xr:uid="{00000000-0005-0000-0000-000071080000}"/>
    <cellStyle name="Normal 64 4" xfId="2115" xr:uid="{00000000-0005-0000-0000-000072080000}"/>
    <cellStyle name="Normal 65" xfId="2116" xr:uid="{00000000-0005-0000-0000-000073080000}"/>
    <cellStyle name="Normal 65 2" xfId="2117" xr:uid="{00000000-0005-0000-0000-000074080000}"/>
    <cellStyle name="Normal 65 3" xfId="2118" xr:uid="{00000000-0005-0000-0000-000075080000}"/>
    <cellStyle name="Normal 65 4" xfId="2119" xr:uid="{00000000-0005-0000-0000-000076080000}"/>
    <cellStyle name="Normal 66" xfId="2120" xr:uid="{00000000-0005-0000-0000-000077080000}"/>
    <cellStyle name="Normal 66 2" xfId="2121" xr:uid="{00000000-0005-0000-0000-000078080000}"/>
    <cellStyle name="Normal 66 3" xfId="2122" xr:uid="{00000000-0005-0000-0000-000079080000}"/>
    <cellStyle name="Normal 66 4" xfId="2123" xr:uid="{00000000-0005-0000-0000-00007A080000}"/>
    <cellStyle name="Normal 67" xfId="2124" xr:uid="{00000000-0005-0000-0000-00007B080000}"/>
    <cellStyle name="Normal 67 2" xfId="2125" xr:uid="{00000000-0005-0000-0000-00007C080000}"/>
    <cellStyle name="Normal 67 3" xfId="2126" xr:uid="{00000000-0005-0000-0000-00007D080000}"/>
    <cellStyle name="Normal 67 4" xfId="2127" xr:uid="{00000000-0005-0000-0000-00007E080000}"/>
    <cellStyle name="Normal 68" xfId="2128" xr:uid="{00000000-0005-0000-0000-00007F080000}"/>
    <cellStyle name="Normal 68 2" xfId="2129" xr:uid="{00000000-0005-0000-0000-000080080000}"/>
    <cellStyle name="Normal 68 3" xfId="2130" xr:uid="{00000000-0005-0000-0000-000081080000}"/>
    <cellStyle name="Normal 68 4" xfId="2131" xr:uid="{00000000-0005-0000-0000-000082080000}"/>
    <cellStyle name="Normal 69" xfId="2132" xr:uid="{00000000-0005-0000-0000-000083080000}"/>
    <cellStyle name="Normal 69 2" xfId="2133" xr:uid="{00000000-0005-0000-0000-000084080000}"/>
    <cellStyle name="Normal 69 3" xfId="2134" xr:uid="{00000000-0005-0000-0000-000085080000}"/>
    <cellStyle name="Normal 69 4" xfId="2135" xr:uid="{00000000-0005-0000-0000-000086080000}"/>
    <cellStyle name="Normal 7" xfId="2136" xr:uid="{00000000-0005-0000-0000-000087080000}"/>
    <cellStyle name="Normal 7 2" xfId="2137" xr:uid="{00000000-0005-0000-0000-000088080000}"/>
    <cellStyle name="Normal 7 2 2" xfId="2138" xr:uid="{00000000-0005-0000-0000-000089080000}"/>
    <cellStyle name="Normal 7 3" xfId="2139" xr:uid="{00000000-0005-0000-0000-00008A080000}"/>
    <cellStyle name="Normal 7 3 2" xfId="2140" xr:uid="{00000000-0005-0000-0000-00008B080000}"/>
    <cellStyle name="Normal 7_1.2.2.1 SLM Pembangunan FEEDER BARU MDI 9 dan 10 2052011" xfId="2141" xr:uid="{00000000-0005-0000-0000-00008C080000}"/>
    <cellStyle name="Normal 70" xfId="2142" xr:uid="{00000000-0005-0000-0000-00008D080000}"/>
    <cellStyle name="Normal 70 2" xfId="2143" xr:uid="{00000000-0005-0000-0000-00008E080000}"/>
    <cellStyle name="Normal 70 3" xfId="2144" xr:uid="{00000000-0005-0000-0000-00008F080000}"/>
    <cellStyle name="Normal 70 4" xfId="2145" xr:uid="{00000000-0005-0000-0000-000090080000}"/>
    <cellStyle name="Normal 71" xfId="2146" xr:uid="{00000000-0005-0000-0000-000091080000}"/>
    <cellStyle name="Normal 71 2" xfId="2147" xr:uid="{00000000-0005-0000-0000-000092080000}"/>
    <cellStyle name="Normal 71 3" xfId="2148" xr:uid="{00000000-0005-0000-0000-000093080000}"/>
    <cellStyle name="Normal 71 4" xfId="2149" xr:uid="{00000000-0005-0000-0000-000094080000}"/>
    <cellStyle name="Normal 72" xfId="2150" xr:uid="{00000000-0005-0000-0000-000095080000}"/>
    <cellStyle name="Normal 72 2" xfId="2151" xr:uid="{00000000-0005-0000-0000-000096080000}"/>
    <cellStyle name="Normal 72 3" xfId="2152" xr:uid="{00000000-0005-0000-0000-000097080000}"/>
    <cellStyle name="Normal 72 4" xfId="2153" xr:uid="{00000000-0005-0000-0000-000098080000}"/>
    <cellStyle name="Normal 73" xfId="2154" xr:uid="{00000000-0005-0000-0000-000099080000}"/>
    <cellStyle name="Normal 73 2" xfId="2155" xr:uid="{00000000-0005-0000-0000-00009A080000}"/>
    <cellStyle name="Normal 73 3" xfId="2156" xr:uid="{00000000-0005-0000-0000-00009B080000}"/>
    <cellStyle name="Normal 73 4" xfId="2157" xr:uid="{00000000-0005-0000-0000-00009C080000}"/>
    <cellStyle name="Normal 74" xfId="2158" xr:uid="{00000000-0005-0000-0000-00009D080000}"/>
    <cellStyle name="Normal 74 2" xfId="2159" xr:uid="{00000000-0005-0000-0000-00009E080000}"/>
    <cellStyle name="Normal 74 3" xfId="2160" xr:uid="{00000000-0005-0000-0000-00009F080000}"/>
    <cellStyle name="Normal 74 4" xfId="2161" xr:uid="{00000000-0005-0000-0000-0000A0080000}"/>
    <cellStyle name="Normal 75" xfId="2162" xr:uid="{00000000-0005-0000-0000-0000A1080000}"/>
    <cellStyle name="Normal 75 2" xfId="2163" xr:uid="{00000000-0005-0000-0000-0000A2080000}"/>
    <cellStyle name="Normal 75 3" xfId="2164" xr:uid="{00000000-0005-0000-0000-0000A3080000}"/>
    <cellStyle name="Normal 75 4" xfId="2165" xr:uid="{00000000-0005-0000-0000-0000A4080000}"/>
    <cellStyle name="Normal 76" xfId="2166" xr:uid="{00000000-0005-0000-0000-0000A5080000}"/>
    <cellStyle name="Normal 76 2" xfId="2167" xr:uid="{00000000-0005-0000-0000-0000A6080000}"/>
    <cellStyle name="Normal 76 3" xfId="2168" xr:uid="{00000000-0005-0000-0000-0000A7080000}"/>
    <cellStyle name="Normal 76 4" xfId="2169" xr:uid="{00000000-0005-0000-0000-0000A8080000}"/>
    <cellStyle name="Normal 77" xfId="2170" xr:uid="{00000000-0005-0000-0000-0000A9080000}"/>
    <cellStyle name="Normal 77 2" xfId="2171" xr:uid="{00000000-0005-0000-0000-0000AA080000}"/>
    <cellStyle name="Normal 77 3" xfId="2172" xr:uid="{00000000-0005-0000-0000-0000AB080000}"/>
    <cellStyle name="Normal 77 4" xfId="2173" xr:uid="{00000000-0005-0000-0000-0000AC080000}"/>
    <cellStyle name="Normal 78" xfId="2174" xr:uid="{00000000-0005-0000-0000-0000AD080000}"/>
    <cellStyle name="Normal 78 2" xfId="2175" xr:uid="{00000000-0005-0000-0000-0000AE080000}"/>
    <cellStyle name="Normal 78 3" xfId="2176" xr:uid="{00000000-0005-0000-0000-0000AF080000}"/>
    <cellStyle name="Normal 78 4" xfId="2177" xr:uid="{00000000-0005-0000-0000-0000B0080000}"/>
    <cellStyle name="Normal 79" xfId="2178" xr:uid="{00000000-0005-0000-0000-0000B1080000}"/>
    <cellStyle name="Normal 79 2" xfId="2179" xr:uid="{00000000-0005-0000-0000-0000B2080000}"/>
    <cellStyle name="Normal 79 3" xfId="2180" xr:uid="{00000000-0005-0000-0000-0000B3080000}"/>
    <cellStyle name="Normal 79 4" xfId="2181" xr:uid="{00000000-0005-0000-0000-0000B4080000}"/>
    <cellStyle name="Normal 8" xfId="2182" xr:uid="{00000000-0005-0000-0000-0000B5080000}"/>
    <cellStyle name="Normal 8 2" xfId="2183" xr:uid="{00000000-0005-0000-0000-0000B6080000}"/>
    <cellStyle name="Normal 8 2 2" xfId="2184" xr:uid="{00000000-0005-0000-0000-0000B7080000}"/>
    <cellStyle name="Normal 8 2 3" xfId="2185" xr:uid="{00000000-0005-0000-0000-0000B8080000}"/>
    <cellStyle name="Normal 8 2 4" xfId="2186" xr:uid="{00000000-0005-0000-0000-0000B9080000}"/>
    <cellStyle name="Normal 8 3" xfId="2187" xr:uid="{00000000-0005-0000-0000-0000BA080000}"/>
    <cellStyle name="Normal 8 3 2" xfId="2188" xr:uid="{00000000-0005-0000-0000-0000BB080000}"/>
    <cellStyle name="Normal 8_(PRK 111601-111604) 20130401 Joint AAU - GJN 4 - BNL 5 - KTN 7" xfId="2189" xr:uid="{00000000-0005-0000-0000-0000BC080000}"/>
    <cellStyle name="Normal 80" xfId="2190" xr:uid="{00000000-0005-0000-0000-0000BD080000}"/>
    <cellStyle name="Normal 80 2" xfId="2191" xr:uid="{00000000-0005-0000-0000-0000BE080000}"/>
    <cellStyle name="Normal 80 3" xfId="2192" xr:uid="{00000000-0005-0000-0000-0000BF080000}"/>
    <cellStyle name="Normal 80 4" xfId="2193" xr:uid="{00000000-0005-0000-0000-0000C0080000}"/>
    <cellStyle name="Normal 81" xfId="2194" xr:uid="{00000000-0005-0000-0000-0000C1080000}"/>
    <cellStyle name="Normal 81 2" xfId="2195" xr:uid="{00000000-0005-0000-0000-0000C2080000}"/>
    <cellStyle name="Normal 81 3" xfId="2196" xr:uid="{00000000-0005-0000-0000-0000C3080000}"/>
    <cellStyle name="Normal 81 4" xfId="2197" xr:uid="{00000000-0005-0000-0000-0000C4080000}"/>
    <cellStyle name="Normal 82" xfId="2198" xr:uid="{00000000-0005-0000-0000-0000C5080000}"/>
    <cellStyle name="Normal 82 2" xfId="2199" xr:uid="{00000000-0005-0000-0000-0000C6080000}"/>
    <cellStyle name="Normal 82 3" xfId="2200" xr:uid="{00000000-0005-0000-0000-0000C7080000}"/>
    <cellStyle name="Normal 82 4" xfId="2201" xr:uid="{00000000-0005-0000-0000-0000C8080000}"/>
    <cellStyle name="Normal 83" xfId="2202" xr:uid="{00000000-0005-0000-0000-0000C9080000}"/>
    <cellStyle name="Normal 83 2" xfId="2203" xr:uid="{00000000-0005-0000-0000-0000CA080000}"/>
    <cellStyle name="Normal 83 3" xfId="2204" xr:uid="{00000000-0005-0000-0000-0000CB080000}"/>
    <cellStyle name="Normal 83 4" xfId="2205" xr:uid="{00000000-0005-0000-0000-0000CC080000}"/>
    <cellStyle name="Normal 84" xfId="2206" xr:uid="{00000000-0005-0000-0000-0000CD080000}"/>
    <cellStyle name="Normal 84 2" xfId="2207" xr:uid="{00000000-0005-0000-0000-0000CE080000}"/>
    <cellStyle name="Normal 84 3" xfId="2208" xr:uid="{00000000-0005-0000-0000-0000CF080000}"/>
    <cellStyle name="Normal 84 4" xfId="2209" xr:uid="{00000000-0005-0000-0000-0000D0080000}"/>
    <cellStyle name="Normal 85" xfId="2210" xr:uid="{00000000-0005-0000-0000-0000D1080000}"/>
    <cellStyle name="Normal 85 2" xfId="2211" xr:uid="{00000000-0005-0000-0000-0000D2080000}"/>
    <cellStyle name="Normal 85 3" xfId="2212" xr:uid="{00000000-0005-0000-0000-0000D3080000}"/>
    <cellStyle name="Normal 85 4" xfId="2213" xr:uid="{00000000-0005-0000-0000-0000D4080000}"/>
    <cellStyle name="Normal 86" xfId="2214" xr:uid="{00000000-0005-0000-0000-0000D5080000}"/>
    <cellStyle name="Normal 86 2" xfId="2215" xr:uid="{00000000-0005-0000-0000-0000D6080000}"/>
    <cellStyle name="Normal 86 3" xfId="2216" xr:uid="{00000000-0005-0000-0000-0000D7080000}"/>
    <cellStyle name="Normal 87" xfId="2217" xr:uid="{00000000-0005-0000-0000-0000D8080000}"/>
    <cellStyle name="Normal 87 2" xfId="2218" xr:uid="{00000000-0005-0000-0000-0000D9080000}"/>
    <cellStyle name="Normal 87 2 2" xfId="2219" xr:uid="{00000000-0005-0000-0000-0000DA080000}"/>
    <cellStyle name="Normal 87 3" xfId="2220" xr:uid="{00000000-0005-0000-0000-0000DB080000}"/>
    <cellStyle name="Normal 87 4" xfId="2221" xr:uid="{00000000-0005-0000-0000-0000DC080000}"/>
    <cellStyle name="Normal 88" xfId="2222" xr:uid="{00000000-0005-0000-0000-0000DD080000}"/>
    <cellStyle name="Normal 88 2" xfId="2223" xr:uid="{00000000-0005-0000-0000-0000DE080000}"/>
    <cellStyle name="Normal 88 3" xfId="2224" xr:uid="{00000000-0005-0000-0000-0000DF080000}"/>
    <cellStyle name="Normal 89" xfId="2225" xr:uid="{00000000-0005-0000-0000-0000E0080000}"/>
    <cellStyle name="Normal 89 2" xfId="2226" xr:uid="{00000000-0005-0000-0000-0000E1080000}"/>
    <cellStyle name="Normal 89 3" xfId="2227" xr:uid="{00000000-0005-0000-0000-0000E2080000}"/>
    <cellStyle name="Normal 89 4" xfId="2228" xr:uid="{00000000-0005-0000-0000-0000E3080000}"/>
    <cellStyle name="Normal 89 5" xfId="2229" xr:uid="{00000000-0005-0000-0000-0000E4080000}"/>
    <cellStyle name="Normal 9" xfId="2230" xr:uid="{00000000-0005-0000-0000-0000E5080000}"/>
    <cellStyle name="Normal 9 2" xfId="2231" xr:uid="{00000000-0005-0000-0000-0000E6080000}"/>
    <cellStyle name="Normal 9 2 2" xfId="2232" xr:uid="{00000000-0005-0000-0000-0000E7080000}"/>
    <cellStyle name="Normal 9 2 2 2" xfId="2233" xr:uid="{00000000-0005-0000-0000-0000E8080000}"/>
    <cellStyle name="Normal 9 2 2 3" xfId="2234" xr:uid="{00000000-0005-0000-0000-0000E9080000}"/>
    <cellStyle name="Normal 9 2 2 4" xfId="2235" xr:uid="{00000000-0005-0000-0000-0000EA080000}"/>
    <cellStyle name="Normal 9 2 2 5" xfId="2236" xr:uid="{00000000-0005-0000-0000-0000EB080000}"/>
    <cellStyle name="Normal 9 2 2 6" xfId="2237" xr:uid="{00000000-0005-0000-0000-0000EC080000}"/>
    <cellStyle name="Normal 9 2 3" xfId="2238" xr:uid="{00000000-0005-0000-0000-0000ED080000}"/>
    <cellStyle name="Normal 9 2 3 2" xfId="2239" xr:uid="{00000000-0005-0000-0000-0000EE080000}"/>
    <cellStyle name="Normal 9 2 3 2 2" xfId="2240" xr:uid="{00000000-0005-0000-0000-0000EF080000}"/>
    <cellStyle name="Normal 9 2 3 2 2 2" xfId="2241" xr:uid="{00000000-0005-0000-0000-0000F0080000}"/>
    <cellStyle name="Normal 9 2 3 2 2 3" xfId="2242" xr:uid="{00000000-0005-0000-0000-0000F1080000}"/>
    <cellStyle name="Normal 9 2 3 2 2 4" xfId="2243" xr:uid="{00000000-0005-0000-0000-0000F2080000}"/>
    <cellStyle name="Normal 9 2 3 2 2 5" xfId="2244" xr:uid="{00000000-0005-0000-0000-0000F3080000}"/>
    <cellStyle name="Normal 9 2 3 2 3" xfId="2245" xr:uid="{00000000-0005-0000-0000-0000F4080000}"/>
    <cellStyle name="Normal 9 2 3 2 3 2" xfId="2246" xr:uid="{00000000-0005-0000-0000-0000F5080000}"/>
    <cellStyle name="Normal 9 2 3 2 3 3" xfId="2247" xr:uid="{00000000-0005-0000-0000-0000F6080000}"/>
    <cellStyle name="Normal 9 2 3 2 3 4" xfId="2248" xr:uid="{00000000-0005-0000-0000-0000F7080000}"/>
    <cellStyle name="Normal 9 2 3 2 4" xfId="2249" xr:uid="{00000000-0005-0000-0000-0000F8080000}"/>
    <cellStyle name="Normal 9 2 3 2 5" xfId="2250" xr:uid="{00000000-0005-0000-0000-0000F9080000}"/>
    <cellStyle name="Normal 9 2 3 2 6" xfId="2251" xr:uid="{00000000-0005-0000-0000-0000FA080000}"/>
    <cellStyle name="Normal 9 2 3 2_PETA POHON LITA TRW I 2010" xfId="2252" xr:uid="{00000000-0005-0000-0000-0000FB080000}"/>
    <cellStyle name="Normal 9 2 3 3" xfId="2253" xr:uid="{00000000-0005-0000-0000-0000FC080000}"/>
    <cellStyle name="Normal 9 2 3 4" xfId="2254" xr:uid="{00000000-0005-0000-0000-0000FD080000}"/>
    <cellStyle name="Normal 9 2 3 5" xfId="2255" xr:uid="{00000000-0005-0000-0000-0000FE080000}"/>
    <cellStyle name="Normal 9 2 3_FORMAT PETA&amp;LOKASI RABAS2 JUNI 2010" xfId="2256" xr:uid="{00000000-0005-0000-0000-0000FF080000}"/>
    <cellStyle name="Normal 9 2 4" xfId="2257" xr:uid="{00000000-0005-0000-0000-000000090000}"/>
    <cellStyle name="Normal 9 2 5" xfId="2258" xr:uid="{00000000-0005-0000-0000-000001090000}"/>
    <cellStyle name="Normal 9 2 6" xfId="2259" xr:uid="{00000000-0005-0000-0000-000002090000}"/>
    <cellStyle name="Normal 9 2 7" xfId="2260" xr:uid="{00000000-0005-0000-0000-000003090000}"/>
    <cellStyle name="Normal 9 2 8" xfId="2261" xr:uid="{00000000-0005-0000-0000-000004090000}"/>
    <cellStyle name="Normal 9 2_ENTRI RABAS-RABAS TRW IV_LT_qq" xfId="2262" xr:uid="{00000000-0005-0000-0000-000005090000}"/>
    <cellStyle name="Normal 9 3" xfId="2263" xr:uid="{00000000-0005-0000-0000-000006090000}"/>
    <cellStyle name="Normal 9 3 2" xfId="2264" xr:uid="{00000000-0005-0000-0000-000007090000}"/>
    <cellStyle name="Normal 9 3 3" xfId="2265" xr:uid="{00000000-0005-0000-0000-000008090000}"/>
    <cellStyle name="Normal 9 3 4" xfId="2266" xr:uid="{00000000-0005-0000-0000-000009090000}"/>
    <cellStyle name="Normal 9 4" xfId="2267" xr:uid="{00000000-0005-0000-0000-00000A090000}"/>
    <cellStyle name="Normal 9 5" xfId="2268" xr:uid="{00000000-0005-0000-0000-00000B090000}"/>
    <cellStyle name="Normal 9 6" xfId="2269" xr:uid="{00000000-0005-0000-0000-00000C090000}"/>
    <cellStyle name="Normal 9 7" xfId="2270" xr:uid="{00000000-0005-0000-0000-00000D090000}"/>
    <cellStyle name="Normal 9_4_Pembangunan JTM Baru Penyulang CPU 5" xfId="2271" xr:uid="{00000000-0005-0000-0000-00000E090000}"/>
    <cellStyle name="Normal 90" xfId="2272" xr:uid="{00000000-0005-0000-0000-00000F090000}"/>
    <cellStyle name="Normal 90 2" xfId="2273" xr:uid="{00000000-0005-0000-0000-000010090000}"/>
    <cellStyle name="Normal 90 3" xfId="2274" xr:uid="{00000000-0005-0000-0000-000011090000}"/>
    <cellStyle name="Normal 90 4" xfId="2275" xr:uid="{00000000-0005-0000-0000-000012090000}"/>
    <cellStyle name="Normal 91" xfId="2276" xr:uid="{00000000-0005-0000-0000-000013090000}"/>
    <cellStyle name="Normal 91 2" xfId="2277" xr:uid="{00000000-0005-0000-0000-000014090000}"/>
    <cellStyle name="Normal 91 3" xfId="2278" xr:uid="{00000000-0005-0000-0000-000015090000}"/>
    <cellStyle name="Normal 91 4" xfId="2279" xr:uid="{00000000-0005-0000-0000-000016090000}"/>
    <cellStyle name="Normal 92" xfId="2280" xr:uid="{00000000-0005-0000-0000-000017090000}"/>
    <cellStyle name="Normal 92 2" xfId="2281" xr:uid="{00000000-0005-0000-0000-000018090000}"/>
    <cellStyle name="Normal 92 3" xfId="2282" xr:uid="{00000000-0005-0000-0000-000019090000}"/>
    <cellStyle name="Normal 92 4" xfId="2283" xr:uid="{00000000-0005-0000-0000-00001A090000}"/>
    <cellStyle name="Normal 93" xfId="2284" xr:uid="{00000000-0005-0000-0000-00001B090000}"/>
    <cellStyle name="Normal 93 2" xfId="2285" xr:uid="{00000000-0005-0000-0000-00001C090000}"/>
    <cellStyle name="Normal 93 3" xfId="2286" xr:uid="{00000000-0005-0000-0000-00001D090000}"/>
    <cellStyle name="Normal 93 4" xfId="2287" xr:uid="{00000000-0005-0000-0000-00001E090000}"/>
    <cellStyle name="Normal 94" xfId="2288" xr:uid="{00000000-0005-0000-0000-00001F090000}"/>
    <cellStyle name="Normal 94 2" xfId="2289" xr:uid="{00000000-0005-0000-0000-000020090000}"/>
    <cellStyle name="Normal 94 3" xfId="2290" xr:uid="{00000000-0005-0000-0000-000021090000}"/>
    <cellStyle name="Normal 94 4" xfId="2291" xr:uid="{00000000-0005-0000-0000-000022090000}"/>
    <cellStyle name="Normal 95" xfId="2292" xr:uid="{00000000-0005-0000-0000-000023090000}"/>
    <cellStyle name="Normal 95 2" xfId="2293" xr:uid="{00000000-0005-0000-0000-000024090000}"/>
    <cellStyle name="Normal 95 3" xfId="2294" xr:uid="{00000000-0005-0000-0000-000025090000}"/>
    <cellStyle name="Normal 95 4" xfId="2295" xr:uid="{00000000-0005-0000-0000-000026090000}"/>
    <cellStyle name="Normal 96" xfId="2296" xr:uid="{00000000-0005-0000-0000-000027090000}"/>
    <cellStyle name="Normal 96 2" xfId="2297" xr:uid="{00000000-0005-0000-0000-000028090000}"/>
    <cellStyle name="Normal 96 3" xfId="2298" xr:uid="{00000000-0005-0000-0000-000029090000}"/>
    <cellStyle name="Normal 96 4" xfId="2299" xr:uid="{00000000-0005-0000-0000-00002A090000}"/>
    <cellStyle name="Normal 97" xfId="2300" xr:uid="{00000000-0005-0000-0000-00002B090000}"/>
    <cellStyle name="Normal 97 2" xfId="2301" xr:uid="{00000000-0005-0000-0000-00002C090000}"/>
    <cellStyle name="Normal 97 3" xfId="2302" xr:uid="{00000000-0005-0000-0000-00002D090000}"/>
    <cellStyle name="Normal 97 4" xfId="2303" xr:uid="{00000000-0005-0000-0000-00002E090000}"/>
    <cellStyle name="Normal 98" xfId="2304" xr:uid="{00000000-0005-0000-0000-00002F090000}"/>
    <cellStyle name="Normal 98 2" xfId="2305" xr:uid="{00000000-0005-0000-0000-000030090000}"/>
    <cellStyle name="Normal 98 3" xfId="2306" xr:uid="{00000000-0005-0000-0000-000031090000}"/>
    <cellStyle name="Normal 98 4" xfId="2307" xr:uid="{00000000-0005-0000-0000-000032090000}"/>
    <cellStyle name="Normal 99" xfId="2308" xr:uid="{00000000-0005-0000-0000-000033090000}"/>
    <cellStyle name="Normal 99 2" xfId="2309" xr:uid="{00000000-0005-0000-0000-000034090000}"/>
    <cellStyle name="Normal 99 3" xfId="2310" xr:uid="{00000000-0005-0000-0000-000035090000}"/>
    <cellStyle name="Normal 99 4" xfId="2311" xr:uid="{00000000-0005-0000-0000-000036090000}"/>
    <cellStyle name="Normal_Rab Feeder PBG 01 &amp; 02 2" xfId="2312" xr:uid="{00000000-0005-0000-0000-000037090000}"/>
    <cellStyle name="Normal_RAB RING KARANGDADAP" xfId="2313" xr:uid="{00000000-0005-0000-0000-000038090000}"/>
    <cellStyle name="Normal_RAB SR RENTET 2003 2" xfId="2314" xr:uid="{00000000-0005-0000-0000-000039090000}"/>
    <cellStyle name="Normal_rab_mataram 2" xfId="2315" xr:uid="{00000000-0005-0000-0000-00003A090000}"/>
    <cellStyle name="Note 10" xfId="2316" xr:uid="{00000000-0005-0000-0000-00003B090000}"/>
    <cellStyle name="Note 10 2" xfId="2317" xr:uid="{00000000-0005-0000-0000-00003C090000}"/>
    <cellStyle name="Note 10_TRAFO" xfId="2318" xr:uid="{00000000-0005-0000-0000-00003D090000}"/>
    <cellStyle name="Note 11" xfId="2319" xr:uid="{00000000-0005-0000-0000-00003E090000}"/>
    <cellStyle name="Note 11 2" xfId="2320" xr:uid="{00000000-0005-0000-0000-00003F090000}"/>
    <cellStyle name="Note 11_TRAFO" xfId="2321" xr:uid="{00000000-0005-0000-0000-000040090000}"/>
    <cellStyle name="Note 12" xfId="2322" xr:uid="{00000000-0005-0000-0000-000041090000}"/>
    <cellStyle name="Note 12 2" xfId="2323" xr:uid="{00000000-0005-0000-0000-000042090000}"/>
    <cellStyle name="Note 12_TRAFO" xfId="2324" xr:uid="{00000000-0005-0000-0000-000043090000}"/>
    <cellStyle name="Note 13" xfId="2325" xr:uid="{00000000-0005-0000-0000-000044090000}"/>
    <cellStyle name="Note 13 2" xfId="2326" xr:uid="{00000000-0005-0000-0000-000045090000}"/>
    <cellStyle name="Note 13_TRAFO" xfId="2327" xr:uid="{00000000-0005-0000-0000-000046090000}"/>
    <cellStyle name="Note 14" xfId="2328" xr:uid="{00000000-0005-0000-0000-000047090000}"/>
    <cellStyle name="Note 14 2" xfId="2329" xr:uid="{00000000-0005-0000-0000-000048090000}"/>
    <cellStyle name="Note 14_TRAFO" xfId="2330" xr:uid="{00000000-0005-0000-0000-000049090000}"/>
    <cellStyle name="Note 15" xfId="2331" xr:uid="{00000000-0005-0000-0000-00004A090000}"/>
    <cellStyle name="Note 15 2" xfId="2332" xr:uid="{00000000-0005-0000-0000-00004B090000}"/>
    <cellStyle name="Note 15_TRAFO" xfId="2333" xr:uid="{00000000-0005-0000-0000-00004C090000}"/>
    <cellStyle name="Note 16" xfId="2334" xr:uid="{00000000-0005-0000-0000-00004D090000}"/>
    <cellStyle name="Note 16 2" xfId="2335" xr:uid="{00000000-0005-0000-0000-00004E090000}"/>
    <cellStyle name="Note 16_TRAFO" xfId="2336" xr:uid="{00000000-0005-0000-0000-00004F090000}"/>
    <cellStyle name="Note 17" xfId="2337" xr:uid="{00000000-0005-0000-0000-000050090000}"/>
    <cellStyle name="Note 17 2" xfId="2338" xr:uid="{00000000-0005-0000-0000-000051090000}"/>
    <cellStyle name="Note 17_TRAFO" xfId="2339" xr:uid="{00000000-0005-0000-0000-000052090000}"/>
    <cellStyle name="Note 18" xfId="2340" xr:uid="{00000000-0005-0000-0000-000053090000}"/>
    <cellStyle name="Note 18 2" xfId="2341" xr:uid="{00000000-0005-0000-0000-000054090000}"/>
    <cellStyle name="Note 18_TRAFO" xfId="2342" xr:uid="{00000000-0005-0000-0000-000055090000}"/>
    <cellStyle name="Note 19" xfId="2343" xr:uid="{00000000-0005-0000-0000-000056090000}"/>
    <cellStyle name="Note 19 2" xfId="2344" xr:uid="{00000000-0005-0000-0000-000057090000}"/>
    <cellStyle name="Note 19_TRAFO" xfId="2345" xr:uid="{00000000-0005-0000-0000-000058090000}"/>
    <cellStyle name="Note 2" xfId="2346" xr:uid="{00000000-0005-0000-0000-000059090000}"/>
    <cellStyle name="Note 2 2" xfId="2347" xr:uid="{00000000-0005-0000-0000-00005A090000}"/>
    <cellStyle name="Note 2 3" xfId="2348" xr:uid="{00000000-0005-0000-0000-00005B090000}"/>
    <cellStyle name="Note 2_TRAFO" xfId="2349" xr:uid="{00000000-0005-0000-0000-00005C090000}"/>
    <cellStyle name="Note 20" xfId="2350" xr:uid="{00000000-0005-0000-0000-00005D090000}"/>
    <cellStyle name="Note 20 2" xfId="2351" xr:uid="{00000000-0005-0000-0000-00005E090000}"/>
    <cellStyle name="Note 20_TRAFO" xfId="2352" xr:uid="{00000000-0005-0000-0000-00005F090000}"/>
    <cellStyle name="Note 21" xfId="2353" xr:uid="{00000000-0005-0000-0000-000060090000}"/>
    <cellStyle name="Note 21 2" xfId="2354" xr:uid="{00000000-0005-0000-0000-000061090000}"/>
    <cellStyle name="Note 21_TRAFO" xfId="2355" xr:uid="{00000000-0005-0000-0000-000062090000}"/>
    <cellStyle name="Note 22" xfId="2356" xr:uid="{00000000-0005-0000-0000-000063090000}"/>
    <cellStyle name="Note 22 2" xfId="2357" xr:uid="{00000000-0005-0000-0000-000064090000}"/>
    <cellStyle name="Note 22_TRAFO" xfId="2358" xr:uid="{00000000-0005-0000-0000-000065090000}"/>
    <cellStyle name="Note 23" xfId="2359" xr:uid="{00000000-0005-0000-0000-000066090000}"/>
    <cellStyle name="Note 23 2" xfId="2360" xr:uid="{00000000-0005-0000-0000-000067090000}"/>
    <cellStyle name="Note 23_TRAFO" xfId="2361" xr:uid="{00000000-0005-0000-0000-000068090000}"/>
    <cellStyle name="Note 24" xfId="2362" xr:uid="{00000000-0005-0000-0000-000069090000}"/>
    <cellStyle name="Note 24 2" xfId="2363" xr:uid="{00000000-0005-0000-0000-00006A090000}"/>
    <cellStyle name="Note 24_TRAFO" xfId="2364" xr:uid="{00000000-0005-0000-0000-00006B090000}"/>
    <cellStyle name="Note 25" xfId="2365" xr:uid="{00000000-0005-0000-0000-00006C090000}"/>
    <cellStyle name="Note 25 2" xfId="2366" xr:uid="{00000000-0005-0000-0000-00006D090000}"/>
    <cellStyle name="Note 25_TRAFO" xfId="2367" xr:uid="{00000000-0005-0000-0000-00006E090000}"/>
    <cellStyle name="Note 26" xfId="2368" xr:uid="{00000000-0005-0000-0000-00006F090000}"/>
    <cellStyle name="Note 26 2" xfId="2369" xr:uid="{00000000-0005-0000-0000-000070090000}"/>
    <cellStyle name="Note 26_TRAFO" xfId="2370" xr:uid="{00000000-0005-0000-0000-000071090000}"/>
    <cellStyle name="Note 27" xfId="2371" xr:uid="{00000000-0005-0000-0000-000072090000}"/>
    <cellStyle name="Note 27 2" xfId="2372" xr:uid="{00000000-0005-0000-0000-000073090000}"/>
    <cellStyle name="Note 27_TRAFO" xfId="2373" xr:uid="{00000000-0005-0000-0000-000074090000}"/>
    <cellStyle name="Note 28" xfId="2374" xr:uid="{00000000-0005-0000-0000-000075090000}"/>
    <cellStyle name="Note 28 2" xfId="2375" xr:uid="{00000000-0005-0000-0000-000076090000}"/>
    <cellStyle name="Note 28_TRAFO" xfId="2376" xr:uid="{00000000-0005-0000-0000-000077090000}"/>
    <cellStyle name="Note 29" xfId="2377" xr:uid="{00000000-0005-0000-0000-000078090000}"/>
    <cellStyle name="Note 29 2" xfId="2378" xr:uid="{00000000-0005-0000-0000-000079090000}"/>
    <cellStyle name="Note 29_TRAFO" xfId="2379" xr:uid="{00000000-0005-0000-0000-00007A090000}"/>
    <cellStyle name="Note 3" xfId="2380" xr:uid="{00000000-0005-0000-0000-00007B090000}"/>
    <cellStyle name="Note 3 2" xfId="2381" xr:uid="{00000000-0005-0000-0000-00007C090000}"/>
    <cellStyle name="Note 3_TRAFO" xfId="2382" xr:uid="{00000000-0005-0000-0000-00007D090000}"/>
    <cellStyle name="Note 30" xfId="2383" xr:uid="{00000000-0005-0000-0000-00007E090000}"/>
    <cellStyle name="Note 30 2" xfId="2384" xr:uid="{00000000-0005-0000-0000-00007F090000}"/>
    <cellStyle name="Note 30_TRAFO" xfId="2385" xr:uid="{00000000-0005-0000-0000-000080090000}"/>
    <cellStyle name="Note 31" xfId="2386" xr:uid="{00000000-0005-0000-0000-000081090000}"/>
    <cellStyle name="Note 31 2" xfId="2387" xr:uid="{00000000-0005-0000-0000-000082090000}"/>
    <cellStyle name="Note 31_TRAFO" xfId="2388" xr:uid="{00000000-0005-0000-0000-000083090000}"/>
    <cellStyle name="Note 32" xfId="2389" xr:uid="{00000000-0005-0000-0000-000084090000}"/>
    <cellStyle name="Note 32 2" xfId="2390" xr:uid="{00000000-0005-0000-0000-000085090000}"/>
    <cellStyle name="Note 32_TRAFO" xfId="2391" xr:uid="{00000000-0005-0000-0000-000086090000}"/>
    <cellStyle name="Note 33" xfId="2392" xr:uid="{00000000-0005-0000-0000-000087090000}"/>
    <cellStyle name="Note 33 2" xfId="2393" xr:uid="{00000000-0005-0000-0000-000088090000}"/>
    <cellStyle name="Note 33_TRAFO" xfId="2394" xr:uid="{00000000-0005-0000-0000-000089090000}"/>
    <cellStyle name="Note 34" xfId="2395" xr:uid="{00000000-0005-0000-0000-00008A090000}"/>
    <cellStyle name="Note 34 2" xfId="2396" xr:uid="{00000000-0005-0000-0000-00008B090000}"/>
    <cellStyle name="Note 34_TRAFO" xfId="2397" xr:uid="{00000000-0005-0000-0000-00008C090000}"/>
    <cellStyle name="Note 35" xfId="2398" xr:uid="{00000000-0005-0000-0000-00008D090000}"/>
    <cellStyle name="Note 35 2" xfId="2399" xr:uid="{00000000-0005-0000-0000-00008E090000}"/>
    <cellStyle name="Note 35_TRAFO" xfId="2400" xr:uid="{00000000-0005-0000-0000-00008F090000}"/>
    <cellStyle name="Note 36" xfId="2401" xr:uid="{00000000-0005-0000-0000-000090090000}"/>
    <cellStyle name="Note 36 2" xfId="2402" xr:uid="{00000000-0005-0000-0000-000091090000}"/>
    <cellStyle name="Note 36_TRAFO" xfId="2403" xr:uid="{00000000-0005-0000-0000-000092090000}"/>
    <cellStyle name="Note 37" xfId="2404" xr:uid="{00000000-0005-0000-0000-000093090000}"/>
    <cellStyle name="Note 37 2" xfId="2405" xr:uid="{00000000-0005-0000-0000-000094090000}"/>
    <cellStyle name="Note 37_TRAFO" xfId="2406" xr:uid="{00000000-0005-0000-0000-000095090000}"/>
    <cellStyle name="Note 38" xfId="2407" xr:uid="{00000000-0005-0000-0000-000096090000}"/>
    <cellStyle name="Note 38 2" xfId="2408" xr:uid="{00000000-0005-0000-0000-000097090000}"/>
    <cellStyle name="Note 38_TRAFO" xfId="2409" xr:uid="{00000000-0005-0000-0000-000098090000}"/>
    <cellStyle name="Note 39" xfId="2410" xr:uid="{00000000-0005-0000-0000-000099090000}"/>
    <cellStyle name="Note 39 2" xfId="2411" xr:uid="{00000000-0005-0000-0000-00009A090000}"/>
    <cellStyle name="Note 39_TRAFO" xfId="2412" xr:uid="{00000000-0005-0000-0000-00009B090000}"/>
    <cellStyle name="Note 4" xfId="2413" xr:uid="{00000000-0005-0000-0000-00009C090000}"/>
    <cellStyle name="Note 4 2" xfId="2414" xr:uid="{00000000-0005-0000-0000-00009D090000}"/>
    <cellStyle name="Note 4_TRAFO" xfId="2415" xr:uid="{00000000-0005-0000-0000-00009E090000}"/>
    <cellStyle name="Note 40" xfId="2416" xr:uid="{00000000-0005-0000-0000-00009F090000}"/>
    <cellStyle name="Note 40 2" xfId="2417" xr:uid="{00000000-0005-0000-0000-0000A0090000}"/>
    <cellStyle name="Note 40_TRAFO" xfId="2418" xr:uid="{00000000-0005-0000-0000-0000A1090000}"/>
    <cellStyle name="Note 41" xfId="2419" xr:uid="{00000000-0005-0000-0000-0000A2090000}"/>
    <cellStyle name="Note 41 2" xfId="2420" xr:uid="{00000000-0005-0000-0000-0000A3090000}"/>
    <cellStyle name="Note 41_TRAFO" xfId="2421" xr:uid="{00000000-0005-0000-0000-0000A4090000}"/>
    <cellStyle name="Note 42" xfId="2422" xr:uid="{00000000-0005-0000-0000-0000A5090000}"/>
    <cellStyle name="Note 42 2" xfId="2423" xr:uid="{00000000-0005-0000-0000-0000A6090000}"/>
    <cellStyle name="Note 42_TRAFO" xfId="2424" xr:uid="{00000000-0005-0000-0000-0000A7090000}"/>
    <cellStyle name="Note 43" xfId="2425" xr:uid="{00000000-0005-0000-0000-0000A8090000}"/>
    <cellStyle name="Note 43 2" xfId="2426" xr:uid="{00000000-0005-0000-0000-0000A9090000}"/>
    <cellStyle name="Note 43_TRAFO" xfId="2427" xr:uid="{00000000-0005-0000-0000-0000AA090000}"/>
    <cellStyle name="Note 44" xfId="2428" xr:uid="{00000000-0005-0000-0000-0000AB090000}"/>
    <cellStyle name="Note 44 2" xfId="2429" xr:uid="{00000000-0005-0000-0000-0000AC090000}"/>
    <cellStyle name="Note 44_TRAFO" xfId="2430" xr:uid="{00000000-0005-0000-0000-0000AD090000}"/>
    <cellStyle name="Note 45" xfId="2431" xr:uid="{00000000-0005-0000-0000-0000AE090000}"/>
    <cellStyle name="Note 45 2" xfId="2432" xr:uid="{00000000-0005-0000-0000-0000AF090000}"/>
    <cellStyle name="Note 45_TRAFO" xfId="2433" xr:uid="{00000000-0005-0000-0000-0000B0090000}"/>
    <cellStyle name="Note 46" xfId="2434" xr:uid="{00000000-0005-0000-0000-0000B1090000}"/>
    <cellStyle name="Note 46 2" xfId="2435" xr:uid="{00000000-0005-0000-0000-0000B2090000}"/>
    <cellStyle name="Note 46_TRAFO" xfId="2436" xr:uid="{00000000-0005-0000-0000-0000B3090000}"/>
    <cellStyle name="Note 47" xfId="2437" xr:uid="{00000000-0005-0000-0000-0000B4090000}"/>
    <cellStyle name="Note 47 2" xfId="2438" xr:uid="{00000000-0005-0000-0000-0000B5090000}"/>
    <cellStyle name="Note 47_TRAFO" xfId="2439" xr:uid="{00000000-0005-0000-0000-0000B6090000}"/>
    <cellStyle name="Note 48" xfId="2440" xr:uid="{00000000-0005-0000-0000-0000B7090000}"/>
    <cellStyle name="Note 48 2" xfId="2441" xr:uid="{00000000-0005-0000-0000-0000B8090000}"/>
    <cellStyle name="Note 48_TRAFO" xfId="2442" xr:uid="{00000000-0005-0000-0000-0000B9090000}"/>
    <cellStyle name="Note 49" xfId="2443" xr:uid="{00000000-0005-0000-0000-0000BA090000}"/>
    <cellStyle name="Note 49 2" xfId="2444" xr:uid="{00000000-0005-0000-0000-0000BB090000}"/>
    <cellStyle name="Note 49_TRAFO" xfId="2445" xr:uid="{00000000-0005-0000-0000-0000BC090000}"/>
    <cellStyle name="Note 5" xfId="2446" xr:uid="{00000000-0005-0000-0000-0000BD090000}"/>
    <cellStyle name="Note 5 2" xfId="2447" xr:uid="{00000000-0005-0000-0000-0000BE090000}"/>
    <cellStyle name="Note 5_TRAFO" xfId="2448" xr:uid="{00000000-0005-0000-0000-0000BF090000}"/>
    <cellStyle name="Note 50" xfId="2449" xr:uid="{00000000-0005-0000-0000-0000C0090000}"/>
    <cellStyle name="Note 50 2" xfId="2450" xr:uid="{00000000-0005-0000-0000-0000C1090000}"/>
    <cellStyle name="Note 50_TRAFO" xfId="2451" xr:uid="{00000000-0005-0000-0000-0000C2090000}"/>
    <cellStyle name="Note 51" xfId="2452" xr:uid="{00000000-0005-0000-0000-0000C3090000}"/>
    <cellStyle name="Note 51 2" xfId="2453" xr:uid="{00000000-0005-0000-0000-0000C4090000}"/>
    <cellStyle name="Note 51_TRAFO" xfId="2454" xr:uid="{00000000-0005-0000-0000-0000C5090000}"/>
    <cellStyle name="Note 52" xfId="2455" xr:uid="{00000000-0005-0000-0000-0000C6090000}"/>
    <cellStyle name="Note 52 2" xfId="2456" xr:uid="{00000000-0005-0000-0000-0000C7090000}"/>
    <cellStyle name="Note 52_TRAFO" xfId="2457" xr:uid="{00000000-0005-0000-0000-0000C8090000}"/>
    <cellStyle name="Note 53" xfId="2458" xr:uid="{00000000-0005-0000-0000-0000C9090000}"/>
    <cellStyle name="Note 53 2" xfId="2459" xr:uid="{00000000-0005-0000-0000-0000CA090000}"/>
    <cellStyle name="Note 53_TRAFO" xfId="2460" xr:uid="{00000000-0005-0000-0000-0000CB090000}"/>
    <cellStyle name="Note 54" xfId="2461" xr:uid="{00000000-0005-0000-0000-0000CC090000}"/>
    <cellStyle name="Note 54 2" xfId="2462" xr:uid="{00000000-0005-0000-0000-0000CD090000}"/>
    <cellStyle name="Note 54_TRAFO" xfId="2463" xr:uid="{00000000-0005-0000-0000-0000CE090000}"/>
    <cellStyle name="Note 55" xfId="2464" xr:uid="{00000000-0005-0000-0000-0000CF090000}"/>
    <cellStyle name="Note 55 2" xfId="2465" xr:uid="{00000000-0005-0000-0000-0000D0090000}"/>
    <cellStyle name="Note 55_TRAFO" xfId="2466" xr:uid="{00000000-0005-0000-0000-0000D1090000}"/>
    <cellStyle name="Note 56" xfId="2467" xr:uid="{00000000-0005-0000-0000-0000D2090000}"/>
    <cellStyle name="Note 56 2" xfId="2468" xr:uid="{00000000-0005-0000-0000-0000D3090000}"/>
    <cellStyle name="Note 56_TRAFO" xfId="2469" xr:uid="{00000000-0005-0000-0000-0000D4090000}"/>
    <cellStyle name="Note 57" xfId="2470" xr:uid="{00000000-0005-0000-0000-0000D5090000}"/>
    <cellStyle name="Note 57 2" xfId="2471" xr:uid="{00000000-0005-0000-0000-0000D6090000}"/>
    <cellStyle name="Note 57_TRAFO" xfId="2472" xr:uid="{00000000-0005-0000-0000-0000D7090000}"/>
    <cellStyle name="Note 58" xfId="2473" xr:uid="{00000000-0005-0000-0000-0000D8090000}"/>
    <cellStyle name="Note 58 2" xfId="2474" xr:uid="{00000000-0005-0000-0000-0000D9090000}"/>
    <cellStyle name="Note 58_TRAFO" xfId="2475" xr:uid="{00000000-0005-0000-0000-0000DA090000}"/>
    <cellStyle name="Note 59" xfId="2476" xr:uid="{00000000-0005-0000-0000-0000DB090000}"/>
    <cellStyle name="Note 59 2" xfId="2477" xr:uid="{00000000-0005-0000-0000-0000DC090000}"/>
    <cellStyle name="Note 59_TRAFO" xfId="2478" xr:uid="{00000000-0005-0000-0000-0000DD090000}"/>
    <cellStyle name="Note 6" xfId="2479" xr:uid="{00000000-0005-0000-0000-0000DE090000}"/>
    <cellStyle name="Note 6 2" xfId="2480" xr:uid="{00000000-0005-0000-0000-0000DF090000}"/>
    <cellStyle name="Note 6_TRAFO" xfId="2481" xr:uid="{00000000-0005-0000-0000-0000E0090000}"/>
    <cellStyle name="Note 60" xfId="2482" xr:uid="{00000000-0005-0000-0000-0000E1090000}"/>
    <cellStyle name="Note 60 2" xfId="2483" xr:uid="{00000000-0005-0000-0000-0000E2090000}"/>
    <cellStyle name="Note 60_TRAFO" xfId="2484" xr:uid="{00000000-0005-0000-0000-0000E3090000}"/>
    <cellStyle name="Note 61" xfId="2485" xr:uid="{00000000-0005-0000-0000-0000E4090000}"/>
    <cellStyle name="Note 61 2" xfId="2486" xr:uid="{00000000-0005-0000-0000-0000E5090000}"/>
    <cellStyle name="Note 61_TRAFO" xfId="2487" xr:uid="{00000000-0005-0000-0000-0000E6090000}"/>
    <cellStyle name="Note 62" xfId="2488" xr:uid="{00000000-0005-0000-0000-0000E7090000}"/>
    <cellStyle name="Note 62 2" xfId="2489" xr:uid="{00000000-0005-0000-0000-0000E8090000}"/>
    <cellStyle name="Note 62_TRAFO" xfId="2490" xr:uid="{00000000-0005-0000-0000-0000E9090000}"/>
    <cellStyle name="Note 63" xfId="2491" xr:uid="{00000000-0005-0000-0000-0000EA090000}"/>
    <cellStyle name="Note 63 2" xfId="2492" xr:uid="{00000000-0005-0000-0000-0000EB090000}"/>
    <cellStyle name="Note 63_TRAFO" xfId="2493" xr:uid="{00000000-0005-0000-0000-0000EC090000}"/>
    <cellStyle name="Note 64" xfId="2494" xr:uid="{00000000-0005-0000-0000-0000ED090000}"/>
    <cellStyle name="Note 64 2" xfId="2495" xr:uid="{00000000-0005-0000-0000-0000EE090000}"/>
    <cellStyle name="Note 64_TRAFO" xfId="2496" xr:uid="{00000000-0005-0000-0000-0000EF090000}"/>
    <cellStyle name="Note 65" xfId="2497" xr:uid="{00000000-0005-0000-0000-0000F0090000}"/>
    <cellStyle name="Note 65 2" xfId="2498" xr:uid="{00000000-0005-0000-0000-0000F1090000}"/>
    <cellStyle name="Note 65_TRAFO" xfId="2499" xr:uid="{00000000-0005-0000-0000-0000F2090000}"/>
    <cellStyle name="Note 66" xfId="2500" xr:uid="{00000000-0005-0000-0000-0000F3090000}"/>
    <cellStyle name="Note 66 2" xfId="2501" xr:uid="{00000000-0005-0000-0000-0000F4090000}"/>
    <cellStyle name="Note 66_TRAFO" xfId="2502" xr:uid="{00000000-0005-0000-0000-0000F5090000}"/>
    <cellStyle name="Note 67" xfId="2503" xr:uid="{00000000-0005-0000-0000-0000F6090000}"/>
    <cellStyle name="Note 67 2" xfId="2504" xr:uid="{00000000-0005-0000-0000-0000F7090000}"/>
    <cellStyle name="Note 67_TRAFO" xfId="2505" xr:uid="{00000000-0005-0000-0000-0000F8090000}"/>
    <cellStyle name="Note 68" xfId="2506" xr:uid="{00000000-0005-0000-0000-0000F9090000}"/>
    <cellStyle name="Note 68 2" xfId="2507" xr:uid="{00000000-0005-0000-0000-0000FA090000}"/>
    <cellStyle name="Note 68_TRAFO" xfId="2508" xr:uid="{00000000-0005-0000-0000-0000FB090000}"/>
    <cellStyle name="Note 69" xfId="2509" xr:uid="{00000000-0005-0000-0000-0000FC090000}"/>
    <cellStyle name="Note 69 2" xfId="2510" xr:uid="{00000000-0005-0000-0000-0000FD090000}"/>
    <cellStyle name="Note 69_TRAFO" xfId="2511" xr:uid="{00000000-0005-0000-0000-0000FE090000}"/>
    <cellStyle name="Note 7" xfId="2512" xr:uid="{00000000-0005-0000-0000-0000FF090000}"/>
    <cellStyle name="Note 7 2" xfId="2513" xr:uid="{00000000-0005-0000-0000-0000000A0000}"/>
    <cellStyle name="Note 7_TRAFO" xfId="2514" xr:uid="{00000000-0005-0000-0000-0000010A0000}"/>
    <cellStyle name="Note 70" xfId="2515" xr:uid="{00000000-0005-0000-0000-0000020A0000}"/>
    <cellStyle name="Note 70 2" xfId="2516" xr:uid="{00000000-0005-0000-0000-0000030A0000}"/>
    <cellStyle name="Note 70_TRAFO" xfId="2517" xr:uid="{00000000-0005-0000-0000-0000040A0000}"/>
    <cellStyle name="Note 71" xfId="2518" xr:uid="{00000000-0005-0000-0000-0000050A0000}"/>
    <cellStyle name="Note 71 2" xfId="2519" xr:uid="{00000000-0005-0000-0000-0000060A0000}"/>
    <cellStyle name="Note 71_TRAFO" xfId="2520" xr:uid="{00000000-0005-0000-0000-0000070A0000}"/>
    <cellStyle name="Note 72" xfId="2521" xr:uid="{00000000-0005-0000-0000-0000080A0000}"/>
    <cellStyle name="Note 72 2" xfId="2522" xr:uid="{00000000-0005-0000-0000-0000090A0000}"/>
    <cellStyle name="Note 72_TRAFO" xfId="2523" xr:uid="{00000000-0005-0000-0000-00000A0A0000}"/>
    <cellStyle name="Note 73" xfId="2524" xr:uid="{00000000-0005-0000-0000-00000B0A0000}"/>
    <cellStyle name="Note 73 2" xfId="2525" xr:uid="{00000000-0005-0000-0000-00000C0A0000}"/>
    <cellStyle name="Note 73_TRAFO" xfId="2526" xr:uid="{00000000-0005-0000-0000-00000D0A0000}"/>
    <cellStyle name="Note 74" xfId="2527" xr:uid="{00000000-0005-0000-0000-00000E0A0000}"/>
    <cellStyle name="Note 74 2" xfId="2528" xr:uid="{00000000-0005-0000-0000-00000F0A0000}"/>
    <cellStyle name="Note 74_TRAFO" xfId="2529" xr:uid="{00000000-0005-0000-0000-0000100A0000}"/>
    <cellStyle name="Note 75" xfId="2530" xr:uid="{00000000-0005-0000-0000-0000110A0000}"/>
    <cellStyle name="Note 75 2" xfId="2531" xr:uid="{00000000-0005-0000-0000-0000120A0000}"/>
    <cellStyle name="Note 75_TRAFO" xfId="2532" xr:uid="{00000000-0005-0000-0000-0000130A0000}"/>
    <cellStyle name="Note 76" xfId="2533" xr:uid="{00000000-0005-0000-0000-0000140A0000}"/>
    <cellStyle name="Note 76 2" xfId="2534" xr:uid="{00000000-0005-0000-0000-0000150A0000}"/>
    <cellStyle name="Note 76_TRAFO" xfId="2535" xr:uid="{00000000-0005-0000-0000-0000160A0000}"/>
    <cellStyle name="Note 77" xfId="2536" xr:uid="{00000000-0005-0000-0000-0000170A0000}"/>
    <cellStyle name="Note 77 2" xfId="2537" xr:uid="{00000000-0005-0000-0000-0000180A0000}"/>
    <cellStyle name="Note 77_TRAFO" xfId="2538" xr:uid="{00000000-0005-0000-0000-0000190A0000}"/>
    <cellStyle name="Note 78" xfId="2539" xr:uid="{00000000-0005-0000-0000-00001A0A0000}"/>
    <cellStyle name="Note 78 2" xfId="2540" xr:uid="{00000000-0005-0000-0000-00001B0A0000}"/>
    <cellStyle name="Note 78_TRAFO" xfId="2541" xr:uid="{00000000-0005-0000-0000-00001C0A0000}"/>
    <cellStyle name="Note 8" xfId="2542" xr:uid="{00000000-0005-0000-0000-00001D0A0000}"/>
    <cellStyle name="Note 8 2" xfId="2543" xr:uid="{00000000-0005-0000-0000-00001E0A0000}"/>
    <cellStyle name="Note 8_TRAFO" xfId="2544" xr:uid="{00000000-0005-0000-0000-00001F0A0000}"/>
    <cellStyle name="Note 9" xfId="2545" xr:uid="{00000000-0005-0000-0000-0000200A0000}"/>
    <cellStyle name="Note 9 2" xfId="2546" xr:uid="{00000000-0005-0000-0000-0000210A0000}"/>
    <cellStyle name="Note 9_TRAFO" xfId="2547" xr:uid="{00000000-0005-0000-0000-0000220A0000}"/>
    <cellStyle name="Output 10" xfId="2548" xr:uid="{00000000-0005-0000-0000-0000230A0000}"/>
    <cellStyle name="Output 11" xfId="2549" xr:uid="{00000000-0005-0000-0000-0000240A0000}"/>
    <cellStyle name="Output 12" xfId="2550" xr:uid="{00000000-0005-0000-0000-0000250A0000}"/>
    <cellStyle name="Output 13" xfId="2551" xr:uid="{00000000-0005-0000-0000-0000260A0000}"/>
    <cellStyle name="Output 14" xfId="2552" xr:uid="{00000000-0005-0000-0000-0000270A0000}"/>
    <cellStyle name="Output 15" xfId="2553" xr:uid="{00000000-0005-0000-0000-0000280A0000}"/>
    <cellStyle name="Output 16" xfId="2554" xr:uid="{00000000-0005-0000-0000-0000290A0000}"/>
    <cellStyle name="Output 2" xfId="2555" xr:uid="{00000000-0005-0000-0000-00002A0A0000}"/>
    <cellStyle name="Output 2 2" xfId="2556" xr:uid="{00000000-0005-0000-0000-00002B0A0000}"/>
    <cellStyle name="Output 2 3" xfId="2557" xr:uid="{00000000-0005-0000-0000-00002C0A0000}"/>
    <cellStyle name="Output 3" xfId="2558" xr:uid="{00000000-0005-0000-0000-00002D0A0000}"/>
    <cellStyle name="Output 4" xfId="2559" xr:uid="{00000000-0005-0000-0000-00002E0A0000}"/>
    <cellStyle name="Output 5" xfId="2560" xr:uid="{00000000-0005-0000-0000-00002F0A0000}"/>
    <cellStyle name="Output 6" xfId="2561" xr:uid="{00000000-0005-0000-0000-0000300A0000}"/>
    <cellStyle name="Output 7" xfId="2562" xr:uid="{00000000-0005-0000-0000-0000310A0000}"/>
    <cellStyle name="Output 8" xfId="2563" xr:uid="{00000000-0005-0000-0000-0000320A0000}"/>
    <cellStyle name="Output 9" xfId="2564" xr:uid="{00000000-0005-0000-0000-0000330A0000}"/>
    <cellStyle name="Percent [0]" xfId="2565" xr:uid="{00000000-0005-0000-0000-0000340A0000}"/>
    <cellStyle name="Percent [00]" xfId="2566" xr:uid="{00000000-0005-0000-0000-0000350A0000}"/>
    <cellStyle name="Percent [2]" xfId="2567" xr:uid="{00000000-0005-0000-0000-0000360A0000}"/>
    <cellStyle name="Percent 10" xfId="2568" xr:uid="{00000000-0005-0000-0000-0000370A0000}"/>
    <cellStyle name="Percent 11" xfId="2569" xr:uid="{00000000-0005-0000-0000-0000380A0000}"/>
    <cellStyle name="Percent 12" xfId="2570" xr:uid="{00000000-0005-0000-0000-0000390A0000}"/>
    <cellStyle name="Percent 2" xfId="2571" xr:uid="{00000000-0005-0000-0000-00003A0A0000}"/>
    <cellStyle name="Percent 2 2" xfId="2572" xr:uid="{00000000-0005-0000-0000-00003B0A0000}"/>
    <cellStyle name="Percent 2 2 2" xfId="2573" xr:uid="{00000000-0005-0000-0000-00003C0A0000}"/>
    <cellStyle name="Percent 2 2 2 2" xfId="2574" xr:uid="{00000000-0005-0000-0000-00003D0A0000}"/>
    <cellStyle name="Percent 2 2 2 2 2" xfId="2575" xr:uid="{00000000-0005-0000-0000-00003E0A0000}"/>
    <cellStyle name="Percent 2 2 2 2 2 2" xfId="2576" xr:uid="{00000000-0005-0000-0000-00003F0A0000}"/>
    <cellStyle name="Percent 2 2 2 2 2 3" xfId="2577" xr:uid="{00000000-0005-0000-0000-0000400A0000}"/>
    <cellStyle name="Percent 2 2 2 2 2 4" xfId="2578" xr:uid="{00000000-0005-0000-0000-0000410A0000}"/>
    <cellStyle name="Percent 2 2 2 2 2 5" xfId="2579" xr:uid="{00000000-0005-0000-0000-0000420A0000}"/>
    <cellStyle name="Percent 2 2 2 2 3" xfId="2580" xr:uid="{00000000-0005-0000-0000-0000430A0000}"/>
    <cellStyle name="Percent 2 2 2 2 4" xfId="2581" xr:uid="{00000000-0005-0000-0000-0000440A0000}"/>
    <cellStyle name="Percent 2 2 2 2 5" xfId="2582" xr:uid="{00000000-0005-0000-0000-0000450A0000}"/>
    <cellStyle name="Percent 2 2 2 3" xfId="2583" xr:uid="{00000000-0005-0000-0000-0000460A0000}"/>
    <cellStyle name="Percent 2 2 2 4" xfId="2584" xr:uid="{00000000-0005-0000-0000-0000470A0000}"/>
    <cellStyle name="Percent 2 2 2 5" xfId="2585" xr:uid="{00000000-0005-0000-0000-0000480A0000}"/>
    <cellStyle name="Percent 2 2 2 6" xfId="2586" xr:uid="{00000000-0005-0000-0000-0000490A0000}"/>
    <cellStyle name="Percent 2 2 2 7" xfId="2587" xr:uid="{00000000-0005-0000-0000-00004A0A0000}"/>
    <cellStyle name="Percent 2 2 3" xfId="2588" xr:uid="{00000000-0005-0000-0000-00004B0A0000}"/>
    <cellStyle name="Percent 2 2 4" xfId="2589" xr:uid="{00000000-0005-0000-0000-00004C0A0000}"/>
    <cellStyle name="Percent 2 2 5" xfId="2590" xr:uid="{00000000-0005-0000-0000-00004D0A0000}"/>
    <cellStyle name="Percent 2 3" xfId="2591" xr:uid="{00000000-0005-0000-0000-00004E0A0000}"/>
    <cellStyle name="Percent 2 3 2" xfId="2592" xr:uid="{00000000-0005-0000-0000-00004F0A0000}"/>
    <cellStyle name="Percent 2 4" xfId="2593" xr:uid="{00000000-0005-0000-0000-0000500A0000}"/>
    <cellStyle name="Percent 2 5" xfId="2594" xr:uid="{00000000-0005-0000-0000-0000510A0000}"/>
    <cellStyle name="Percent 2 6" xfId="2595" xr:uid="{00000000-0005-0000-0000-0000520A0000}"/>
    <cellStyle name="Percent 3" xfId="2596" xr:uid="{00000000-0005-0000-0000-0000530A0000}"/>
    <cellStyle name="Percent 4" xfId="2597" xr:uid="{00000000-0005-0000-0000-0000540A0000}"/>
    <cellStyle name="Percent 4 2" xfId="2598" xr:uid="{00000000-0005-0000-0000-0000550A0000}"/>
    <cellStyle name="Percent 5" xfId="2599" xr:uid="{00000000-0005-0000-0000-0000560A0000}"/>
    <cellStyle name="Percent 5 2" xfId="2600" xr:uid="{00000000-0005-0000-0000-0000570A0000}"/>
    <cellStyle name="Percent 5 2 2" xfId="2601" xr:uid="{00000000-0005-0000-0000-0000580A0000}"/>
    <cellStyle name="Percent 5 2 3" xfId="2602" xr:uid="{00000000-0005-0000-0000-0000590A0000}"/>
    <cellStyle name="Percent 5 2 4" xfId="2603" xr:uid="{00000000-0005-0000-0000-00005A0A0000}"/>
    <cellStyle name="Percent 5 2 5" xfId="2604" xr:uid="{00000000-0005-0000-0000-00005B0A0000}"/>
    <cellStyle name="Percent 5 2 6" xfId="2605" xr:uid="{00000000-0005-0000-0000-00005C0A0000}"/>
    <cellStyle name="Percent 5 3" xfId="2606" xr:uid="{00000000-0005-0000-0000-00005D0A0000}"/>
    <cellStyle name="Percent 5 4" xfId="2607" xr:uid="{00000000-0005-0000-0000-00005E0A0000}"/>
    <cellStyle name="Percent 5 5" xfId="2608" xr:uid="{00000000-0005-0000-0000-00005F0A0000}"/>
    <cellStyle name="Percent 6" xfId="2609" xr:uid="{00000000-0005-0000-0000-0000600A0000}"/>
    <cellStyle name="Percent 7" xfId="2610" xr:uid="{00000000-0005-0000-0000-0000610A0000}"/>
    <cellStyle name="Percent 7 2" xfId="2611" xr:uid="{00000000-0005-0000-0000-0000620A0000}"/>
    <cellStyle name="Percent 8" xfId="2612" xr:uid="{00000000-0005-0000-0000-0000630A0000}"/>
    <cellStyle name="Percent 8 2" xfId="2613" xr:uid="{00000000-0005-0000-0000-0000640A0000}"/>
    <cellStyle name="Percent 9" xfId="2614" xr:uid="{00000000-0005-0000-0000-0000650A0000}"/>
    <cellStyle name="PrePop Currency (0)" xfId="2615" xr:uid="{00000000-0005-0000-0000-0000660A0000}"/>
    <cellStyle name="PrePop Currency (2)" xfId="2616" xr:uid="{00000000-0005-0000-0000-0000670A0000}"/>
    <cellStyle name="PrePop Units (0)" xfId="2617" xr:uid="{00000000-0005-0000-0000-0000680A0000}"/>
    <cellStyle name="PrePop Units (1)" xfId="2618" xr:uid="{00000000-0005-0000-0000-0000690A0000}"/>
    <cellStyle name="PrePop Units (2)" xfId="2619" xr:uid="{00000000-0005-0000-0000-00006A0A0000}"/>
    <cellStyle name="Reset range style to defaults" xfId="2620" xr:uid="{00000000-0005-0000-0000-00006B0A0000}"/>
    <cellStyle name="Reset range style to defaults 2" xfId="2621" xr:uid="{00000000-0005-0000-0000-00006C0A0000}"/>
    <cellStyle name="Reset range style to defaults 3" xfId="2622" xr:uid="{00000000-0005-0000-0000-00006D0A0000}"/>
    <cellStyle name="Reset range style to defaults 4" xfId="2623" xr:uid="{00000000-0005-0000-0000-00006E0A0000}"/>
    <cellStyle name="Reset range style to defaults 5" xfId="2624" xr:uid="{00000000-0005-0000-0000-00006F0A0000}"/>
    <cellStyle name="Reset range style to defaults 6" xfId="2625" xr:uid="{00000000-0005-0000-0000-0000700A0000}"/>
    <cellStyle name="Reset range style to defaults 7" xfId="2626" xr:uid="{00000000-0005-0000-0000-0000710A0000}"/>
    <cellStyle name="Reset range style to defaults_Pembangunan Jaring Baru SKUTM 3x240 mm2, Feeder SRL 6" xfId="2627" xr:uid="{00000000-0005-0000-0000-0000720A0000}"/>
    <cellStyle name="RevList" xfId="2628" xr:uid="{00000000-0005-0000-0000-0000730A0000}"/>
    <cellStyle name="sbt2" xfId="2629" xr:uid="{00000000-0005-0000-0000-0000740A0000}"/>
    <cellStyle name="subt1" xfId="2630" xr:uid="{00000000-0005-0000-0000-0000750A0000}"/>
    <cellStyle name="Subtotal" xfId="2631" xr:uid="{00000000-0005-0000-0000-0000760A0000}"/>
    <cellStyle name="Text Indent A" xfId="2632" xr:uid="{00000000-0005-0000-0000-0000770A0000}"/>
    <cellStyle name="Text Indent B" xfId="2633" xr:uid="{00000000-0005-0000-0000-0000780A0000}"/>
    <cellStyle name="Text Indent C" xfId="2634" xr:uid="{00000000-0005-0000-0000-0000790A0000}"/>
    <cellStyle name="TIGA" xfId="2635" xr:uid="{00000000-0005-0000-0000-00007A0A0000}"/>
    <cellStyle name="Title 10" xfId="2636" xr:uid="{00000000-0005-0000-0000-00007B0A0000}"/>
    <cellStyle name="Title 11" xfId="2637" xr:uid="{00000000-0005-0000-0000-00007C0A0000}"/>
    <cellStyle name="Title 12" xfId="2638" xr:uid="{00000000-0005-0000-0000-00007D0A0000}"/>
    <cellStyle name="Title 13" xfId="2639" xr:uid="{00000000-0005-0000-0000-00007E0A0000}"/>
    <cellStyle name="Title 14" xfId="2640" xr:uid="{00000000-0005-0000-0000-00007F0A0000}"/>
    <cellStyle name="Title 15" xfId="2641" xr:uid="{00000000-0005-0000-0000-0000800A0000}"/>
    <cellStyle name="Title 16" xfId="2642" xr:uid="{00000000-0005-0000-0000-0000810A0000}"/>
    <cellStyle name="Title 2" xfId="2643" xr:uid="{00000000-0005-0000-0000-0000820A0000}"/>
    <cellStyle name="Title 2 2" xfId="2644" xr:uid="{00000000-0005-0000-0000-0000830A0000}"/>
    <cellStyle name="Title 2 3" xfId="2645" xr:uid="{00000000-0005-0000-0000-0000840A0000}"/>
    <cellStyle name="Title 3" xfId="2646" xr:uid="{00000000-0005-0000-0000-0000850A0000}"/>
    <cellStyle name="Title 4" xfId="2647" xr:uid="{00000000-0005-0000-0000-0000860A0000}"/>
    <cellStyle name="Title 5" xfId="2648" xr:uid="{00000000-0005-0000-0000-0000870A0000}"/>
    <cellStyle name="Title 6" xfId="2649" xr:uid="{00000000-0005-0000-0000-0000880A0000}"/>
    <cellStyle name="Title 7" xfId="2650" xr:uid="{00000000-0005-0000-0000-0000890A0000}"/>
    <cellStyle name="Title 8" xfId="2651" xr:uid="{00000000-0005-0000-0000-00008A0A0000}"/>
    <cellStyle name="Title 9" xfId="2652" xr:uid="{00000000-0005-0000-0000-00008B0A0000}"/>
    <cellStyle name="Total 10" xfId="2653" xr:uid="{00000000-0005-0000-0000-00008C0A0000}"/>
    <cellStyle name="Total 11" xfId="2654" xr:uid="{00000000-0005-0000-0000-00008D0A0000}"/>
    <cellStyle name="Total 12" xfId="2655" xr:uid="{00000000-0005-0000-0000-00008E0A0000}"/>
    <cellStyle name="Total 13" xfId="2656" xr:uid="{00000000-0005-0000-0000-00008F0A0000}"/>
    <cellStyle name="Total 14" xfId="2657" xr:uid="{00000000-0005-0000-0000-0000900A0000}"/>
    <cellStyle name="Total 15" xfId="2658" xr:uid="{00000000-0005-0000-0000-0000910A0000}"/>
    <cellStyle name="Total 16" xfId="2659" xr:uid="{00000000-0005-0000-0000-0000920A0000}"/>
    <cellStyle name="Total 2" xfId="2660" xr:uid="{00000000-0005-0000-0000-0000930A0000}"/>
    <cellStyle name="Total 2 2" xfId="2661" xr:uid="{00000000-0005-0000-0000-0000940A0000}"/>
    <cellStyle name="Total 2 3" xfId="2662" xr:uid="{00000000-0005-0000-0000-0000950A0000}"/>
    <cellStyle name="Total 3" xfId="2663" xr:uid="{00000000-0005-0000-0000-0000960A0000}"/>
    <cellStyle name="Total 4" xfId="2664" xr:uid="{00000000-0005-0000-0000-0000970A0000}"/>
    <cellStyle name="Total 5" xfId="2665" xr:uid="{00000000-0005-0000-0000-0000980A0000}"/>
    <cellStyle name="Total 6" xfId="2666" xr:uid="{00000000-0005-0000-0000-0000990A0000}"/>
    <cellStyle name="Total 7" xfId="2667" xr:uid="{00000000-0005-0000-0000-00009A0A0000}"/>
    <cellStyle name="Total 8" xfId="2668" xr:uid="{00000000-0005-0000-0000-00009B0A0000}"/>
    <cellStyle name="Total 9" xfId="2669" xr:uid="{00000000-0005-0000-0000-00009C0A0000}"/>
    <cellStyle name="Warning Text 10" xfId="2670" xr:uid="{00000000-0005-0000-0000-00009D0A0000}"/>
    <cellStyle name="Warning Text 11" xfId="2671" xr:uid="{00000000-0005-0000-0000-00009E0A0000}"/>
    <cellStyle name="Warning Text 12" xfId="2672" xr:uid="{00000000-0005-0000-0000-00009F0A0000}"/>
    <cellStyle name="Warning Text 13" xfId="2673" xr:uid="{00000000-0005-0000-0000-0000A00A0000}"/>
    <cellStyle name="Warning Text 14" xfId="2674" xr:uid="{00000000-0005-0000-0000-0000A10A0000}"/>
    <cellStyle name="Warning Text 15" xfId="2675" xr:uid="{00000000-0005-0000-0000-0000A20A0000}"/>
    <cellStyle name="Warning Text 16" xfId="2676" xr:uid="{00000000-0005-0000-0000-0000A30A0000}"/>
    <cellStyle name="Warning Text 2" xfId="2677" xr:uid="{00000000-0005-0000-0000-0000A40A0000}"/>
    <cellStyle name="Warning Text 2 2" xfId="2678" xr:uid="{00000000-0005-0000-0000-0000A50A0000}"/>
    <cellStyle name="Warning Text 2 3" xfId="2679" xr:uid="{00000000-0005-0000-0000-0000A60A0000}"/>
    <cellStyle name="Warning Text 3" xfId="2680" xr:uid="{00000000-0005-0000-0000-0000A70A0000}"/>
    <cellStyle name="Warning Text 4" xfId="2681" xr:uid="{00000000-0005-0000-0000-0000A80A0000}"/>
    <cellStyle name="Warning Text 5" xfId="2682" xr:uid="{00000000-0005-0000-0000-0000A90A0000}"/>
    <cellStyle name="Warning Text 6" xfId="2683" xr:uid="{00000000-0005-0000-0000-0000AA0A0000}"/>
    <cellStyle name="Warning Text 7" xfId="2684" xr:uid="{00000000-0005-0000-0000-0000AB0A0000}"/>
    <cellStyle name="Warning Text 8" xfId="2685" xr:uid="{00000000-0005-0000-0000-0000AC0A0000}"/>
    <cellStyle name="Warning Text 9" xfId="2686" xr:uid="{00000000-0005-0000-0000-0000AD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externalLink" Target="externalLinks/externalLink6.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15</xdr:col>
      <xdr:colOff>489858</xdr:colOff>
      <xdr:row>46</xdr:row>
      <xdr:rowOff>95250</xdr:rowOff>
    </xdr:from>
    <xdr:to>
      <xdr:col>18</xdr:col>
      <xdr:colOff>54429</xdr:colOff>
      <xdr:row>47</xdr:row>
      <xdr:rowOff>163286</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5095855" y="10109200"/>
          <a:ext cx="275463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17</xdr:col>
      <xdr:colOff>231321</xdr:colOff>
      <xdr:row>51</xdr:row>
      <xdr:rowOff>13604</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10737850" y="10924540"/>
          <a:ext cx="6358255"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15</xdr:col>
      <xdr:colOff>149687</xdr:colOff>
      <xdr:row>46</xdr:row>
      <xdr:rowOff>149678</xdr:rowOff>
    </xdr:from>
    <xdr:to>
      <xdr:col>18</xdr:col>
      <xdr:colOff>149687</xdr:colOff>
      <xdr:row>48</xdr:row>
      <xdr:rowOff>68035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4755495" y="10163175"/>
          <a:ext cx="3190240" cy="49657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AWANG MUIZ W</a:t>
          </a:r>
        </a:p>
        <a:p>
          <a:pPr algn="ctr"/>
          <a:endParaRPr lang="en-US" sz="1400" baseline="0">
            <a:solidFill>
              <a:schemeClr val="bg1"/>
            </a:solidFill>
          </a:endParaRPr>
        </a:p>
        <a:p>
          <a:pPr algn="ctr"/>
          <a:endParaRPr lang="en-US" sz="1400">
            <a:solidFill>
              <a:schemeClr val="bg1"/>
            </a:solidFill>
          </a:endParaRPr>
        </a:p>
      </xdr:txBody>
    </xdr:sp>
    <xdr:clientData/>
  </xdr:twoCellAnchor>
  <xdr:twoCellAnchor>
    <xdr:from>
      <xdr:col>12</xdr:col>
      <xdr:colOff>97969</xdr:colOff>
      <xdr:row>46</xdr:row>
      <xdr:rowOff>111579</xdr:rowOff>
    </xdr:from>
    <xdr:to>
      <xdr:col>15</xdr:col>
      <xdr:colOff>560613</xdr:colOff>
      <xdr:row>48</xdr:row>
      <xdr:rowOff>29936</xdr:rowOff>
    </xdr:to>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11281410" y="10125075"/>
          <a:ext cx="3884930" cy="49657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SUPARNO</a:t>
          </a:r>
        </a:p>
        <a:p>
          <a:pPr algn="ctr"/>
          <a:endParaRPr lang="en-US" sz="1400">
            <a:solidFill>
              <a:sysClr val="windowText" lastClr="000000"/>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13</xdr:col>
      <xdr:colOff>308027</xdr:colOff>
      <xdr:row>51</xdr:row>
      <xdr:rowOff>176891</xdr:rowOff>
    </xdr:from>
    <xdr:to>
      <xdr:col>16</xdr:col>
      <xdr:colOff>458941</xdr:colOff>
      <xdr:row>53</xdr:row>
      <xdr:rowOff>48241</xdr:rowOff>
    </xdr:to>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12748895" y="11358880"/>
          <a:ext cx="3604260" cy="3028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r>
            <a:rPr lang="en-US" sz="1400">
              <a:solidFill>
                <a:schemeClr val="bg1"/>
              </a:solidFill>
              <a:latin typeface="+mn-lt"/>
              <a:ea typeface="+mn-ea"/>
              <a:cs typeface="+mn-cs"/>
            </a:rPr>
            <a:t>BAYU</a:t>
          </a:r>
          <a:r>
            <a:rPr lang="en-US" sz="1400" baseline="0">
              <a:solidFill>
                <a:schemeClr val="bg1"/>
              </a:solidFill>
              <a:latin typeface="+mn-lt"/>
              <a:ea typeface="+mn-ea"/>
              <a:cs typeface="+mn-cs"/>
            </a:rPr>
            <a:t> BUDI DARMAWAN</a:t>
          </a:r>
          <a:endParaRPr lang="en-US" sz="1400">
            <a:solidFill>
              <a:schemeClr val="bg1"/>
            </a:solidFill>
            <a:latin typeface="+mn-lt"/>
            <a:ea typeface="+mn-ea"/>
            <a:cs typeface="+mn-cs"/>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17</xdr:col>
      <xdr:colOff>231321</xdr:colOff>
      <xdr:row>51</xdr:row>
      <xdr:rowOff>13604</xdr:rowOff>
    </xdr:to>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10737850" y="10924540"/>
          <a:ext cx="6358255"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12</xdr:col>
      <xdr:colOff>43543</xdr:colOff>
      <xdr:row>54</xdr:row>
      <xdr:rowOff>91158</xdr:rowOff>
    </xdr:from>
    <xdr:to>
      <xdr:col>17</xdr:col>
      <xdr:colOff>764721</xdr:colOff>
      <xdr:row>55</xdr:row>
      <xdr:rowOff>172801</xdr:rowOff>
    </xdr:to>
    <xdr:sp macro="" textlink="">
      <xdr:nvSpPr>
        <xdr:cNvPr id="30" name="TextBox 29">
          <a:extLst>
            <a:ext uri="{FF2B5EF4-FFF2-40B4-BE49-F238E27FC236}">
              <a16:creationId xmlns:a16="http://schemas.microsoft.com/office/drawing/2014/main" id="{00000000-0008-0000-0000-00001E000000}"/>
            </a:ext>
          </a:extLst>
        </xdr:cNvPr>
        <xdr:cNvSpPr txBox="1"/>
      </xdr:nvSpPr>
      <xdr:spPr>
        <a:xfrm>
          <a:off x="11226800" y="11901805"/>
          <a:ext cx="6402705"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Syaeful Lukman</a:t>
          </a:r>
        </a:p>
      </xdr:txBody>
    </xdr:sp>
    <xdr:clientData/>
  </xdr:twoCellAnchor>
  <xdr:twoCellAnchor>
    <xdr:from>
      <xdr:col>15</xdr:col>
      <xdr:colOff>816429</xdr:colOff>
      <xdr:row>50</xdr:row>
      <xdr:rowOff>68037</xdr:rowOff>
    </xdr:from>
    <xdr:to>
      <xdr:col>19</xdr:col>
      <xdr:colOff>557218</xdr:colOff>
      <xdr:row>51</xdr:row>
      <xdr:rowOff>174504</xdr:rowOff>
    </xdr:to>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15422245" y="11053445"/>
          <a:ext cx="3815715" cy="3028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ysClr val="windowText" lastClr="000000"/>
              </a:solidFill>
            </a:rPr>
            <a:t>GALUH SANTIKO</a:t>
          </a:r>
          <a:r>
            <a:rPr lang="en-US" sz="1400" baseline="0">
              <a:solidFill>
                <a:sysClr val="windowText" lastClr="000000"/>
              </a:solidFill>
            </a:rPr>
            <a:t> AJI</a:t>
          </a:r>
          <a:endParaRPr lang="en-US" sz="1400">
            <a:solidFill>
              <a:sysClr val="windowText" lastClr="000000"/>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5" name="TextBox 44">
          <a:extLst>
            <a:ext uri="{FF2B5EF4-FFF2-40B4-BE49-F238E27FC236}">
              <a16:creationId xmlns:a16="http://schemas.microsoft.com/office/drawing/2014/main" id="{00000000-0008-0000-0000-00002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51" name="Picture 50" descr="PLN Logo.bmp">
          <a:extLst>
            <a:ext uri="{FF2B5EF4-FFF2-40B4-BE49-F238E27FC236}">
              <a16:creationId xmlns:a16="http://schemas.microsoft.com/office/drawing/2014/main" id="{00000000-0008-0000-0000-00003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14</xdr:col>
      <xdr:colOff>666750</xdr:colOff>
      <xdr:row>51</xdr:row>
      <xdr:rowOff>108857</xdr:rowOff>
    </xdr:from>
    <xdr:to>
      <xdr:col>19</xdr:col>
      <xdr:colOff>217714</xdr:colOff>
      <xdr:row>53</xdr:row>
      <xdr:rowOff>89163</xdr:rowOff>
    </xdr:to>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14077950" y="11290935"/>
          <a:ext cx="4820285" cy="4121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PUTRI RIZKI KUSUMANINGRUM</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56" name="TextBox 55">
          <a:extLst>
            <a:ext uri="{FF2B5EF4-FFF2-40B4-BE49-F238E27FC236}">
              <a16:creationId xmlns:a16="http://schemas.microsoft.com/office/drawing/2014/main" id="{00000000-0008-0000-0000-000038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0" name="TextBox 59">
          <a:extLst>
            <a:ext uri="{FF2B5EF4-FFF2-40B4-BE49-F238E27FC236}">
              <a16:creationId xmlns:a16="http://schemas.microsoft.com/office/drawing/2014/main" id="{00000000-0008-0000-0000-00003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1" name="TextBox 60">
          <a:extLst>
            <a:ext uri="{FF2B5EF4-FFF2-40B4-BE49-F238E27FC236}">
              <a16:creationId xmlns:a16="http://schemas.microsoft.com/office/drawing/2014/main" id="{00000000-0008-0000-0000-00003D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0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65" name="TextBox 64">
          <a:extLst>
            <a:ext uri="{FF2B5EF4-FFF2-40B4-BE49-F238E27FC236}">
              <a16:creationId xmlns:a16="http://schemas.microsoft.com/office/drawing/2014/main" id="{00000000-0008-0000-0000-00004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66" name="TextBox 65">
          <a:extLst>
            <a:ext uri="{FF2B5EF4-FFF2-40B4-BE49-F238E27FC236}">
              <a16:creationId xmlns:a16="http://schemas.microsoft.com/office/drawing/2014/main" id="{00000000-0008-0000-0000-00004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7" name="TextBox 66">
          <a:extLst>
            <a:ext uri="{FF2B5EF4-FFF2-40B4-BE49-F238E27FC236}">
              <a16:creationId xmlns:a16="http://schemas.microsoft.com/office/drawing/2014/main" id="{00000000-0008-0000-0000-00004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8" name="TextBox 67">
          <a:extLst>
            <a:ext uri="{FF2B5EF4-FFF2-40B4-BE49-F238E27FC236}">
              <a16:creationId xmlns:a16="http://schemas.microsoft.com/office/drawing/2014/main" id="{00000000-0008-0000-0000-00004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69" name="TextBox 68">
          <a:extLst>
            <a:ext uri="{FF2B5EF4-FFF2-40B4-BE49-F238E27FC236}">
              <a16:creationId xmlns:a16="http://schemas.microsoft.com/office/drawing/2014/main" id="{00000000-0008-0000-0000-00004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70" name="TextBox 69">
          <a:extLst>
            <a:ext uri="{FF2B5EF4-FFF2-40B4-BE49-F238E27FC236}">
              <a16:creationId xmlns:a16="http://schemas.microsoft.com/office/drawing/2014/main" id="{00000000-0008-0000-0000-00004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71" name="TextBox 70">
          <a:extLst>
            <a:ext uri="{FF2B5EF4-FFF2-40B4-BE49-F238E27FC236}">
              <a16:creationId xmlns:a16="http://schemas.microsoft.com/office/drawing/2014/main" id="{00000000-0008-0000-0000-00004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2" name="TextBox 71">
          <a:extLst>
            <a:ext uri="{FF2B5EF4-FFF2-40B4-BE49-F238E27FC236}">
              <a16:creationId xmlns:a16="http://schemas.microsoft.com/office/drawing/2014/main" id="{00000000-0008-0000-0000-00004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3" name="TextBox 72">
          <a:extLst>
            <a:ext uri="{FF2B5EF4-FFF2-40B4-BE49-F238E27FC236}">
              <a16:creationId xmlns:a16="http://schemas.microsoft.com/office/drawing/2014/main" id="{00000000-0008-0000-0000-000049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74" name="TextBox 73">
          <a:extLst>
            <a:ext uri="{FF2B5EF4-FFF2-40B4-BE49-F238E27FC236}">
              <a16:creationId xmlns:a16="http://schemas.microsoft.com/office/drawing/2014/main" id="{00000000-0008-0000-0000-00004A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5" name="TextBox 74">
          <a:extLst>
            <a:ext uri="{FF2B5EF4-FFF2-40B4-BE49-F238E27FC236}">
              <a16:creationId xmlns:a16="http://schemas.microsoft.com/office/drawing/2014/main" id="{00000000-0008-0000-0000-00004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6" name="TextBox 75">
          <a:extLst>
            <a:ext uri="{FF2B5EF4-FFF2-40B4-BE49-F238E27FC236}">
              <a16:creationId xmlns:a16="http://schemas.microsoft.com/office/drawing/2014/main" id="{00000000-0008-0000-0000-00004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77" name="TextBox 76">
          <a:extLst>
            <a:ext uri="{FF2B5EF4-FFF2-40B4-BE49-F238E27FC236}">
              <a16:creationId xmlns:a16="http://schemas.microsoft.com/office/drawing/2014/main" id="{00000000-0008-0000-0000-00004D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8" name="TextBox 77">
          <a:extLst>
            <a:ext uri="{FF2B5EF4-FFF2-40B4-BE49-F238E27FC236}">
              <a16:creationId xmlns:a16="http://schemas.microsoft.com/office/drawing/2014/main" id="{00000000-0008-0000-0000-00004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79" name="TextBox 78">
          <a:extLst>
            <a:ext uri="{FF2B5EF4-FFF2-40B4-BE49-F238E27FC236}">
              <a16:creationId xmlns:a16="http://schemas.microsoft.com/office/drawing/2014/main" id="{00000000-0008-0000-0000-00004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0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0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0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83" name="TextBox 82">
          <a:extLst>
            <a:ext uri="{FF2B5EF4-FFF2-40B4-BE49-F238E27FC236}">
              <a16:creationId xmlns:a16="http://schemas.microsoft.com/office/drawing/2014/main" id="{00000000-0008-0000-0000-000053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4" name="TextBox 83">
          <a:extLst>
            <a:ext uri="{FF2B5EF4-FFF2-40B4-BE49-F238E27FC236}">
              <a16:creationId xmlns:a16="http://schemas.microsoft.com/office/drawing/2014/main" id="{00000000-0008-0000-0000-00005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5" name="TextBox 84">
          <a:extLst>
            <a:ext uri="{FF2B5EF4-FFF2-40B4-BE49-F238E27FC236}">
              <a16:creationId xmlns:a16="http://schemas.microsoft.com/office/drawing/2014/main" id="{00000000-0008-0000-0000-00005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86" name="TextBox 85">
          <a:extLst>
            <a:ext uri="{FF2B5EF4-FFF2-40B4-BE49-F238E27FC236}">
              <a16:creationId xmlns:a16="http://schemas.microsoft.com/office/drawing/2014/main" id="{00000000-0008-0000-0000-000056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7" name="TextBox 86">
          <a:extLst>
            <a:ext uri="{FF2B5EF4-FFF2-40B4-BE49-F238E27FC236}">
              <a16:creationId xmlns:a16="http://schemas.microsoft.com/office/drawing/2014/main" id="{00000000-0008-0000-0000-00005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8" name="TextBox 87">
          <a:extLst>
            <a:ext uri="{FF2B5EF4-FFF2-40B4-BE49-F238E27FC236}">
              <a16:creationId xmlns:a16="http://schemas.microsoft.com/office/drawing/2014/main" id="{00000000-0008-0000-0000-00005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9" name="TextBox 88">
          <a:extLst>
            <a:ext uri="{FF2B5EF4-FFF2-40B4-BE49-F238E27FC236}">
              <a16:creationId xmlns:a16="http://schemas.microsoft.com/office/drawing/2014/main" id="{00000000-0008-0000-0000-000059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90" name="TextBox 89">
          <a:extLst>
            <a:ext uri="{FF2B5EF4-FFF2-40B4-BE49-F238E27FC236}">
              <a16:creationId xmlns:a16="http://schemas.microsoft.com/office/drawing/2014/main" id="{00000000-0008-0000-0000-00005A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1" name="TextBox 90">
          <a:extLst>
            <a:ext uri="{FF2B5EF4-FFF2-40B4-BE49-F238E27FC236}">
              <a16:creationId xmlns:a16="http://schemas.microsoft.com/office/drawing/2014/main" id="{00000000-0008-0000-0000-00005B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2" name="TextBox 91">
          <a:extLst>
            <a:ext uri="{FF2B5EF4-FFF2-40B4-BE49-F238E27FC236}">
              <a16:creationId xmlns:a16="http://schemas.microsoft.com/office/drawing/2014/main" id="{00000000-0008-0000-0000-00005C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93" name="TextBox 92">
          <a:extLst>
            <a:ext uri="{FF2B5EF4-FFF2-40B4-BE49-F238E27FC236}">
              <a16:creationId xmlns:a16="http://schemas.microsoft.com/office/drawing/2014/main" id="{00000000-0008-0000-0000-00005D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4" name="TextBox 93">
          <a:extLst>
            <a:ext uri="{FF2B5EF4-FFF2-40B4-BE49-F238E27FC236}">
              <a16:creationId xmlns:a16="http://schemas.microsoft.com/office/drawing/2014/main" id="{00000000-0008-0000-0000-00005E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5" name="TextBox 94">
          <a:extLst>
            <a:ext uri="{FF2B5EF4-FFF2-40B4-BE49-F238E27FC236}">
              <a16:creationId xmlns:a16="http://schemas.microsoft.com/office/drawing/2014/main" id="{00000000-0008-0000-0000-00005F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6" name="TextBox 95">
          <a:extLst>
            <a:ext uri="{FF2B5EF4-FFF2-40B4-BE49-F238E27FC236}">
              <a16:creationId xmlns:a16="http://schemas.microsoft.com/office/drawing/2014/main" id="{00000000-0008-0000-0000-000060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97" name="TextBox 96">
          <a:extLst>
            <a:ext uri="{FF2B5EF4-FFF2-40B4-BE49-F238E27FC236}">
              <a16:creationId xmlns:a16="http://schemas.microsoft.com/office/drawing/2014/main" id="{00000000-0008-0000-0000-000061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98" name="TextBox 97">
          <a:extLst>
            <a:ext uri="{FF2B5EF4-FFF2-40B4-BE49-F238E27FC236}">
              <a16:creationId xmlns:a16="http://schemas.microsoft.com/office/drawing/2014/main" id="{00000000-0008-0000-0000-000062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99" name="TextBox 98">
          <a:extLst>
            <a:ext uri="{FF2B5EF4-FFF2-40B4-BE49-F238E27FC236}">
              <a16:creationId xmlns:a16="http://schemas.microsoft.com/office/drawing/2014/main" id="{00000000-0008-0000-0000-000063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0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0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102" name="TextBox 101">
          <a:extLst>
            <a:ext uri="{FF2B5EF4-FFF2-40B4-BE49-F238E27FC236}">
              <a16:creationId xmlns:a16="http://schemas.microsoft.com/office/drawing/2014/main" id="{00000000-0008-0000-0000-000066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3" name="TextBox 102">
          <a:extLst>
            <a:ext uri="{FF2B5EF4-FFF2-40B4-BE49-F238E27FC236}">
              <a16:creationId xmlns:a16="http://schemas.microsoft.com/office/drawing/2014/main" id="{00000000-0008-0000-0000-00006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0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000-00006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06" name="TextBox 105">
          <a:extLst>
            <a:ext uri="{FF2B5EF4-FFF2-40B4-BE49-F238E27FC236}">
              <a16:creationId xmlns:a16="http://schemas.microsoft.com/office/drawing/2014/main" id="{00000000-0008-0000-0000-00006A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16</xdr:col>
      <xdr:colOff>231321</xdr:colOff>
      <xdr:row>51</xdr:row>
      <xdr:rowOff>13604</xdr:rowOff>
    </xdr:to>
    <xdr:sp macro="" textlink="">
      <xdr:nvSpPr>
        <xdr:cNvPr id="107" name="TextBox 106">
          <a:extLst>
            <a:ext uri="{FF2B5EF4-FFF2-40B4-BE49-F238E27FC236}">
              <a16:creationId xmlns:a16="http://schemas.microsoft.com/office/drawing/2014/main" id="{00000000-0008-0000-0000-00006B000000}"/>
            </a:ext>
          </a:extLst>
        </xdr:cNvPr>
        <xdr:cNvSpPr txBox="1"/>
      </xdr:nvSpPr>
      <xdr:spPr>
        <a:xfrm>
          <a:off x="10737850" y="10924540"/>
          <a:ext cx="5387975"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12</xdr:col>
      <xdr:colOff>43543</xdr:colOff>
      <xdr:row>54</xdr:row>
      <xdr:rowOff>91158</xdr:rowOff>
    </xdr:from>
    <xdr:to>
      <xdr:col>16</xdr:col>
      <xdr:colOff>764721</xdr:colOff>
      <xdr:row>55</xdr:row>
      <xdr:rowOff>172801</xdr:rowOff>
    </xdr:to>
    <xdr:sp macro="" textlink="">
      <xdr:nvSpPr>
        <xdr:cNvPr id="108" name="TextBox 107">
          <a:extLst>
            <a:ext uri="{FF2B5EF4-FFF2-40B4-BE49-F238E27FC236}">
              <a16:creationId xmlns:a16="http://schemas.microsoft.com/office/drawing/2014/main" id="{00000000-0008-0000-0000-00006C000000}"/>
            </a:ext>
          </a:extLst>
        </xdr:cNvPr>
        <xdr:cNvSpPr txBox="1"/>
      </xdr:nvSpPr>
      <xdr:spPr>
        <a:xfrm>
          <a:off x="11226800" y="11901805"/>
          <a:ext cx="5432425"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Syaeful Lukman</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9" name="TextBox 108">
          <a:extLst>
            <a:ext uri="{FF2B5EF4-FFF2-40B4-BE49-F238E27FC236}">
              <a16:creationId xmlns:a16="http://schemas.microsoft.com/office/drawing/2014/main" id="{00000000-0008-0000-0000-00006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0" name="TextBox 109">
          <a:extLst>
            <a:ext uri="{FF2B5EF4-FFF2-40B4-BE49-F238E27FC236}">
              <a16:creationId xmlns:a16="http://schemas.microsoft.com/office/drawing/2014/main" id="{00000000-0008-0000-0000-00006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111" name="TextBox 110">
          <a:extLst>
            <a:ext uri="{FF2B5EF4-FFF2-40B4-BE49-F238E27FC236}">
              <a16:creationId xmlns:a16="http://schemas.microsoft.com/office/drawing/2014/main" id="{00000000-0008-0000-0000-00006F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2" name="TextBox 111">
          <a:extLst>
            <a:ext uri="{FF2B5EF4-FFF2-40B4-BE49-F238E27FC236}">
              <a16:creationId xmlns:a16="http://schemas.microsoft.com/office/drawing/2014/main" id="{00000000-0008-0000-0000-00007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3" name="TextBox 112">
          <a:extLst>
            <a:ext uri="{FF2B5EF4-FFF2-40B4-BE49-F238E27FC236}">
              <a16:creationId xmlns:a16="http://schemas.microsoft.com/office/drawing/2014/main" id="{00000000-0008-0000-0000-00007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14" name="TextBox 113">
          <a:extLst>
            <a:ext uri="{FF2B5EF4-FFF2-40B4-BE49-F238E27FC236}">
              <a16:creationId xmlns:a16="http://schemas.microsoft.com/office/drawing/2014/main" id="{00000000-0008-0000-0000-00007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0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6" name="TextBox 115">
          <a:extLst>
            <a:ext uri="{FF2B5EF4-FFF2-40B4-BE49-F238E27FC236}">
              <a16:creationId xmlns:a16="http://schemas.microsoft.com/office/drawing/2014/main" id="{00000000-0008-0000-0000-000074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7" name="TextBox 116">
          <a:extLst>
            <a:ext uri="{FF2B5EF4-FFF2-40B4-BE49-F238E27FC236}">
              <a16:creationId xmlns:a16="http://schemas.microsoft.com/office/drawing/2014/main" id="{00000000-0008-0000-0000-00007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8" name="TextBox 117">
          <a:extLst>
            <a:ext uri="{FF2B5EF4-FFF2-40B4-BE49-F238E27FC236}">
              <a16:creationId xmlns:a16="http://schemas.microsoft.com/office/drawing/2014/main" id="{00000000-0008-0000-0000-00007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19" name="TextBox 118">
          <a:extLst>
            <a:ext uri="{FF2B5EF4-FFF2-40B4-BE49-F238E27FC236}">
              <a16:creationId xmlns:a16="http://schemas.microsoft.com/office/drawing/2014/main" id="{00000000-0008-0000-0000-000077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20" name="TextBox 119">
          <a:extLst>
            <a:ext uri="{FF2B5EF4-FFF2-40B4-BE49-F238E27FC236}">
              <a16:creationId xmlns:a16="http://schemas.microsoft.com/office/drawing/2014/main" id="{00000000-0008-0000-0000-000078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21" name="TextBox 120">
          <a:extLst>
            <a:ext uri="{FF2B5EF4-FFF2-40B4-BE49-F238E27FC236}">
              <a16:creationId xmlns:a16="http://schemas.microsoft.com/office/drawing/2014/main" id="{00000000-0008-0000-0000-000079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22" name="TextBox 121">
          <a:extLst>
            <a:ext uri="{FF2B5EF4-FFF2-40B4-BE49-F238E27FC236}">
              <a16:creationId xmlns:a16="http://schemas.microsoft.com/office/drawing/2014/main" id="{00000000-0008-0000-0000-00007A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23" name="TextBox 122">
          <a:extLst>
            <a:ext uri="{FF2B5EF4-FFF2-40B4-BE49-F238E27FC236}">
              <a16:creationId xmlns:a16="http://schemas.microsoft.com/office/drawing/2014/main" id="{00000000-0008-0000-0000-00007B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24" name="TextBox 123">
          <a:extLst>
            <a:ext uri="{FF2B5EF4-FFF2-40B4-BE49-F238E27FC236}">
              <a16:creationId xmlns:a16="http://schemas.microsoft.com/office/drawing/2014/main" id="{00000000-0008-0000-0000-00007C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25" name="TextBox 124">
          <a:extLst>
            <a:ext uri="{FF2B5EF4-FFF2-40B4-BE49-F238E27FC236}">
              <a16:creationId xmlns:a16="http://schemas.microsoft.com/office/drawing/2014/main" id="{00000000-0008-0000-0000-00007D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6" name="TextBox 125">
          <a:extLst>
            <a:ext uri="{FF2B5EF4-FFF2-40B4-BE49-F238E27FC236}">
              <a16:creationId xmlns:a16="http://schemas.microsoft.com/office/drawing/2014/main" id="{00000000-0008-0000-0000-00007E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13</xdr:col>
      <xdr:colOff>387783</xdr:colOff>
      <xdr:row>51</xdr:row>
      <xdr:rowOff>138789</xdr:rowOff>
    </xdr:from>
    <xdr:to>
      <xdr:col>17</xdr:col>
      <xdr:colOff>428616</xdr:colOff>
      <xdr:row>53</xdr:row>
      <xdr:rowOff>16329</xdr:rowOff>
    </xdr:to>
    <xdr:sp macro="" textlink="">
      <xdr:nvSpPr>
        <xdr:cNvPr id="127" name="TextBox 126">
          <a:extLst>
            <a:ext uri="{FF2B5EF4-FFF2-40B4-BE49-F238E27FC236}">
              <a16:creationId xmlns:a16="http://schemas.microsoft.com/office/drawing/2014/main" id="{00000000-0008-0000-0000-00007F000000}"/>
            </a:ext>
          </a:extLst>
        </xdr:cNvPr>
        <xdr:cNvSpPr txBox="1"/>
      </xdr:nvSpPr>
      <xdr:spPr>
        <a:xfrm>
          <a:off x="12828270" y="11320780"/>
          <a:ext cx="4464685" cy="3092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I KOMANG ANGKUS S</a:t>
          </a:r>
        </a:p>
        <a:p>
          <a:pPr algn="ctr"/>
          <a:endParaRPr lang="en-US" sz="1400"/>
        </a:p>
      </xdr:txBody>
    </xdr:sp>
    <xdr:clientData/>
  </xdr:twoCellAnchor>
  <xdr:twoCellAnchor>
    <xdr:from>
      <xdr:col>20</xdr:col>
      <xdr:colOff>122463</xdr:colOff>
      <xdr:row>53</xdr:row>
      <xdr:rowOff>68035</xdr:rowOff>
    </xdr:from>
    <xdr:to>
      <xdr:col>23</xdr:col>
      <xdr:colOff>272142</xdr:colOff>
      <xdr:row>54</xdr:row>
      <xdr:rowOff>163285</xdr:rowOff>
    </xdr:to>
    <xdr:sp macro="" textlink="">
      <xdr:nvSpPr>
        <xdr:cNvPr id="128" name="TextBox 127">
          <a:extLst>
            <a:ext uri="{FF2B5EF4-FFF2-40B4-BE49-F238E27FC236}">
              <a16:creationId xmlns:a16="http://schemas.microsoft.com/office/drawing/2014/main" id="{00000000-0008-0000-0000-000080000000}"/>
            </a:ext>
          </a:extLst>
        </xdr:cNvPr>
        <xdr:cNvSpPr txBox="1"/>
      </xdr:nvSpPr>
      <xdr:spPr>
        <a:xfrm>
          <a:off x="1973453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9" name="TextBox 128">
          <a:extLst>
            <a:ext uri="{FF2B5EF4-FFF2-40B4-BE49-F238E27FC236}">
              <a16:creationId xmlns:a16="http://schemas.microsoft.com/office/drawing/2014/main" id="{00000000-0008-0000-0000-000081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30" name="TextBox 129">
          <a:extLst>
            <a:ext uri="{FF2B5EF4-FFF2-40B4-BE49-F238E27FC236}">
              <a16:creationId xmlns:a16="http://schemas.microsoft.com/office/drawing/2014/main" id="{00000000-0008-0000-0000-000082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32" name="TextBox 131">
          <a:extLst>
            <a:ext uri="{FF2B5EF4-FFF2-40B4-BE49-F238E27FC236}">
              <a16:creationId xmlns:a16="http://schemas.microsoft.com/office/drawing/2014/main" id="{00000000-0008-0000-0000-00008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33" name="TextBox 132">
          <a:extLst>
            <a:ext uri="{FF2B5EF4-FFF2-40B4-BE49-F238E27FC236}">
              <a16:creationId xmlns:a16="http://schemas.microsoft.com/office/drawing/2014/main" id="{00000000-0008-0000-0000-000085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4" name="TextBox 133">
          <a:extLst>
            <a:ext uri="{FF2B5EF4-FFF2-40B4-BE49-F238E27FC236}">
              <a16:creationId xmlns:a16="http://schemas.microsoft.com/office/drawing/2014/main" id="{00000000-0008-0000-0000-00008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35" name="TextBox 134">
          <a:extLst>
            <a:ext uri="{FF2B5EF4-FFF2-40B4-BE49-F238E27FC236}">
              <a16:creationId xmlns:a16="http://schemas.microsoft.com/office/drawing/2014/main" id="{00000000-0008-0000-0000-00008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6" name="TextBox 135">
          <a:extLst>
            <a:ext uri="{FF2B5EF4-FFF2-40B4-BE49-F238E27FC236}">
              <a16:creationId xmlns:a16="http://schemas.microsoft.com/office/drawing/2014/main" id="{00000000-0008-0000-0000-00008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7" name="TextBox 136">
          <a:extLst>
            <a:ext uri="{FF2B5EF4-FFF2-40B4-BE49-F238E27FC236}">
              <a16:creationId xmlns:a16="http://schemas.microsoft.com/office/drawing/2014/main" id="{00000000-0008-0000-0000-00008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38" name="TextBox 137">
          <a:extLst>
            <a:ext uri="{FF2B5EF4-FFF2-40B4-BE49-F238E27FC236}">
              <a16:creationId xmlns:a16="http://schemas.microsoft.com/office/drawing/2014/main" id="{00000000-0008-0000-0000-00008A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39" name="TextBox 138">
          <a:extLst>
            <a:ext uri="{FF2B5EF4-FFF2-40B4-BE49-F238E27FC236}">
              <a16:creationId xmlns:a16="http://schemas.microsoft.com/office/drawing/2014/main" id="{00000000-0008-0000-0000-00008B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0" name="TextBox 139">
          <a:extLst>
            <a:ext uri="{FF2B5EF4-FFF2-40B4-BE49-F238E27FC236}">
              <a16:creationId xmlns:a16="http://schemas.microsoft.com/office/drawing/2014/main" id="{00000000-0008-0000-0000-00008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41" name="TextBox 140">
          <a:extLst>
            <a:ext uri="{FF2B5EF4-FFF2-40B4-BE49-F238E27FC236}">
              <a16:creationId xmlns:a16="http://schemas.microsoft.com/office/drawing/2014/main" id="{00000000-0008-0000-0000-00008D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2" name="TextBox 141">
          <a:extLst>
            <a:ext uri="{FF2B5EF4-FFF2-40B4-BE49-F238E27FC236}">
              <a16:creationId xmlns:a16="http://schemas.microsoft.com/office/drawing/2014/main" id="{00000000-0008-0000-0000-00008E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3" name="TextBox 142">
          <a:extLst>
            <a:ext uri="{FF2B5EF4-FFF2-40B4-BE49-F238E27FC236}">
              <a16:creationId xmlns:a16="http://schemas.microsoft.com/office/drawing/2014/main" id="{00000000-0008-0000-0000-00008F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44" name="TextBox 143">
          <a:extLst>
            <a:ext uri="{FF2B5EF4-FFF2-40B4-BE49-F238E27FC236}">
              <a16:creationId xmlns:a16="http://schemas.microsoft.com/office/drawing/2014/main" id="{00000000-0008-0000-0000-00009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5" name="TextBox 144">
          <a:extLst>
            <a:ext uri="{FF2B5EF4-FFF2-40B4-BE49-F238E27FC236}">
              <a16:creationId xmlns:a16="http://schemas.microsoft.com/office/drawing/2014/main" id="{00000000-0008-0000-0000-00009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46" name="TextBox 145">
          <a:extLst>
            <a:ext uri="{FF2B5EF4-FFF2-40B4-BE49-F238E27FC236}">
              <a16:creationId xmlns:a16="http://schemas.microsoft.com/office/drawing/2014/main" id="{00000000-0008-0000-0000-00009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47" name="TextBox 146">
          <a:extLst>
            <a:ext uri="{FF2B5EF4-FFF2-40B4-BE49-F238E27FC236}">
              <a16:creationId xmlns:a16="http://schemas.microsoft.com/office/drawing/2014/main" id="{00000000-0008-0000-0000-000093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8" name="TextBox 147">
          <a:extLst>
            <a:ext uri="{FF2B5EF4-FFF2-40B4-BE49-F238E27FC236}">
              <a16:creationId xmlns:a16="http://schemas.microsoft.com/office/drawing/2014/main" id="{00000000-0008-0000-0000-00009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9" name="TextBox 148">
          <a:extLst>
            <a:ext uri="{FF2B5EF4-FFF2-40B4-BE49-F238E27FC236}">
              <a16:creationId xmlns:a16="http://schemas.microsoft.com/office/drawing/2014/main" id="{00000000-0008-0000-0000-00009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50" name="TextBox 149">
          <a:extLst>
            <a:ext uri="{FF2B5EF4-FFF2-40B4-BE49-F238E27FC236}">
              <a16:creationId xmlns:a16="http://schemas.microsoft.com/office/drawing/2014/main" id="{00000000-0008-0000-0000-000096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51" name="TextBox 150">
          <a:extLst>
            <a:ext uri="{FF2B5EF4-FFF2-40B4-BE49-F238E27FC236}">
              <a16:creationId xmlns:a16="http://schemas.microsoft.com/office/drawing/2014/main" id="{00000000-0008-0000-0000-00009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52" name="TextBox 151">
          <a:extLst>
            <a:ext uri="{FF2B5EF4-FFF2-40B4-BE49-F238E27FC236}">
              <a16:creationId xmlns:a16="http://schemas.microsoft.com/office/drawing/2014/main" id="{00000000-0008-0000-0000-00009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53" name="TextBox 152">
          <a:extLst>
            <a:ext uri="{FF2B5EF4-FFF2-40B4-BE49-F238E27FC236}">
              <a16:creationId xmlns:a16="http://schemas.microsoft.com/office/drawing/2014/main" id="{00000000-0008-0000-0000-000099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54" name="TextBox 153">
          <a:extLst>
            <a:ext uri="{FF2B5EF4-FFF2-40B4-BE49-F238E27FC236}">
              <a16:creationId xmlns:a16="http://schemas.microsoft.com/office/drawing/2014/main" id="{00000000-0008-0000-0000-00009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55" name="TextBox 154">
          <a:extLst>
            <a:ext uri="{FF2B5EF4-FFF2-40B4-BE49-F238E27FC236}">
              <a16:creationId xmlns:a16="http://schemas.microsoft.com/office/drawing/2014/main" id="{00000000-0008-0000-0000-00009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56" name="TextBox 155">
          <a:extLst>
            <a:ext uri="{FF2B5EF4-FFF2-40B4-BE49-F238E27FC236}">
              <a16:creationId xmlns:a16="http://schemas.microsoft.com/office/drawing/2014/main" id="{00000000-0008-0000-0000-00009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57" name="TextBox 156">
          <a:extLst>
            <a:ext uri="{FF2B5EF4-FFF2-40B4-BE49-F238E27FC236}">
              <a16:creationId xmlns:a16="http://schemas.microsoft.com/office/drawing/2014/main" id="{00000000-0008-0000-0000-00009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58" name="TextBox 157">
          <a:extLst>
            <a:ext uri="{FF2B5EF4-FFF2-40B4-BE49-F238E27FC236}">
              <a16:creationId xmlns:a16="http://schemas.microsoft.com/office/drawing/2014/main" id="{00000000-0008-0000-0000-00009E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59" name="TextBox 158">
          <a:extLst>
            <a:ext uri="{FF2B5EF4-FFF2-40B4-BE49-F238E27FC236}">
              <a16:creationId xmlns:a16="http://schemas.microsoft.com/office/drawing/2014/main" id="{00000000-0008-0000-0000-00009F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60" name="TextBox 159">
          <a:extLst>
            <a:ext uri="{FF2B5EF4-FFF2-40B4-BE49-F238E27FC236}">
              <a16:creationId xmlns:a16="http://schemas.microsoft.com/office/drawing/2014/main" id="{00000000-0008-0000-0000-0000A0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61" name="TextBox 160">
          <a:extLst>
            <a:ext uri="{FF2B5EF4-FFF2-40B4-BE49-F238E27FC236}">
              <a16:creationId xmlns:a16="http://schemas.microsoft.com/office/drawing/2014/main" id="{00000000-0008-0000-0000-0000A1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9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9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9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9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9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9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9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9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9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9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9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9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9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9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9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9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9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9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9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9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9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9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9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9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9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9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9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9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9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9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9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9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9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9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9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9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9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9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9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9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9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9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9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9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9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9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9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9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9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9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9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9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9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9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9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9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9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9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9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9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9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9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9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9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9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9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9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9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9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9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9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9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9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9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9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9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9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9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9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9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9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9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9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9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9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9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9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9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9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9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9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9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9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9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9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9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9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9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9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9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9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9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9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9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9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9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9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9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9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9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9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9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A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A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A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A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A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A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A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A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A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A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A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A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A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A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A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A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A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A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A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A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A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A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A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A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A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A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A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A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A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A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A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A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A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A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A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A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A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A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A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A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A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A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A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A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A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A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A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A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A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A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A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A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A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A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A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A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A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A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A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A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A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A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A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A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A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A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A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A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A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A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A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A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A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A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A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A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A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A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A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A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A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A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A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A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A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A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A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A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A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A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A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A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A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A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A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A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A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A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A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A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A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A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A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A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A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A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A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A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A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A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A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A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A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A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A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A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B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B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B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B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B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B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B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B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B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B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B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B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B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B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B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B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B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B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B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B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B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B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B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B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B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B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B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B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B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B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B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B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B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B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B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B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B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B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B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B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B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B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B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B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B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B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B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B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B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B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B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B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B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B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B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B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B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B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B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B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B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B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B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B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B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B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B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B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B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B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B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B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B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B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B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B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B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B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B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B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B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B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B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B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B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B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B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B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B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B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B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B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B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B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B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B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B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B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B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B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B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B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B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B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B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B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B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B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B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B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B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B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B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B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B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C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C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C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C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C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C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C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C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C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C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C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C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C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C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C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C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C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C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C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C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C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C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C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C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C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C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C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C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C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C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C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C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C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C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C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C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C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C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C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C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C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C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C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C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C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C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C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C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C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C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C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C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C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C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C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C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C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C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C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C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C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C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C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C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C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C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C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C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C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C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C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C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C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C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C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C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C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C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C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C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C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C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C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C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C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C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C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C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C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C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C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C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C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C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C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C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C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C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C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C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C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C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C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C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C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C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C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C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C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C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C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C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C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C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C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C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D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D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D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D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D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D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D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D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D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D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D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D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D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D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D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D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D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D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D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D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D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D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D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D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D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D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D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D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D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D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D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D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D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D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D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D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D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D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D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D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D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D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D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D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D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D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D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D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D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D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D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D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D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D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D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D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D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D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D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D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D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D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D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D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D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D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D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D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D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D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D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D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D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D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D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D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D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D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D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D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D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D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D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D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D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D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D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D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D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D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D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D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D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D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D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D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D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D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D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D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D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D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D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D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D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D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D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D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D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D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D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D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D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D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D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D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D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D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D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D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D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E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E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E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E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E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E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E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E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E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E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E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E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E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E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E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E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E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E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E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E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E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E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E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E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E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E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E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E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E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E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E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E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E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E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E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E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E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E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E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E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E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E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E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E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E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E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E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E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E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E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E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E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E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E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E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E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E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E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E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E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E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E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E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E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E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E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E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E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E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E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E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E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E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E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E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E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E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E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E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E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E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E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E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E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E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E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E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E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E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E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E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E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E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E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E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E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E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E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E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E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E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E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E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E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E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E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E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E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E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E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E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E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E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E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E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E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E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E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E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E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E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E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F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F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F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F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F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F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F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F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F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F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F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F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F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F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F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F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F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F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F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F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F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F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F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F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F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F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F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F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F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F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F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F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F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F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F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F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F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F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F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F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F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F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F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F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F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F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F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F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F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F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F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F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F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F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F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F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F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F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F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F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F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F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F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F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F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F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F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F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F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F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F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F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F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F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F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F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F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F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F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F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F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F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F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F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F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F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F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F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F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F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F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F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F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F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F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F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F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F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F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F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F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F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F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F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F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F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F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F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F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F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F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F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F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F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F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F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F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F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F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F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F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0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0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0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0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0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0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0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0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0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0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0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0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0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0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0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0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0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0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0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0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0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0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0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0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0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0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0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0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0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0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0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0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0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0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0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0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0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0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0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0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0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0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0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0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0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0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0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0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0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0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0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0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0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0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0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0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0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0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0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0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0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0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0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0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0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0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0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0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0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0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0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0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0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0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0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0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0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0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0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0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0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0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0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0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0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0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0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0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0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0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0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0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0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0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0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0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0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0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0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0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0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0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0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0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0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0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0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0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0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0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0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0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0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0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0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0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0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0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1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1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1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1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1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1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1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1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1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1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1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1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1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1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1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1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1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1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1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1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1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1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1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1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1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1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1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1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1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1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1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1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1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1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1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1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1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1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1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1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1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1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1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1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1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1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1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1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1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1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1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1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1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1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1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1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1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1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1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1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1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1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1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1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1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1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1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1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1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1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1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1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1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1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1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1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1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1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1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1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1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1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1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1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1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1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1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1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1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1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1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1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1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1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1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1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1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1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1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1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1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1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1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1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1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1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1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1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1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1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1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1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1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1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1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1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1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1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1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1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1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1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2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2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2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2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2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2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2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2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2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2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2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2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2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2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2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2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2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2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2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2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2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2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2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2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2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2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2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2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2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2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2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2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2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2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2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2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2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2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2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2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2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2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2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2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2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2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2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2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2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2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2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2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2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2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2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2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2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2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2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2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2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2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2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2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2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2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2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2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2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2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2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2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2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2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2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2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2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2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2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2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2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2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2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2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2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2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2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2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2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2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2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2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2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2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2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2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2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2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2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2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2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2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2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2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2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2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2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2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2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2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2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2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2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2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2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2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2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2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2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2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2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2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2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7" name="TextBox 16">
          <a:extLst>
            <a:ext uri="{FF2B5EF4-FFF2-40B4-BE49-F238E27FC236}">
              <a16:creationId xmlns:a16="http://schemas.microsoft.com/office/drawing/2014/main" id="{00000000-0008-0000-0100-000011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6" name="TextBox 25">
          <a:extLst>
            <a:ext uri="{FF2B5EF4-FFF2-40B4-BE49-F238E27FC236}">
              <a16:creationId xmlns:a16="http://schemas.microsoft.com/office/drawing/2014/main" id="{00000000-0008-0000-0100-00001A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7" name="TextBox 26">
          <a:extLst>
            <a:ext uri="{FF2B5EF4-FFF2-40B4-BE49-F238E27FC236}">
              <a16:creationId xmlns:a16="http://schemas.microsoft.com/office/drawing/2014/main" id="{00000000-0008-0000-0100-00001B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0" name="TextBox 29">
          <a:extLst>
            <a:ext uri="{FF2B5EF4-FFF2-40B4-BE49-F238E27FC236}">
              <a16:creationId xmlns:a16="http://schemas.microsoft.com/office/drawing/2014/main" id="{00000000-0008-0000-0100-00001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1" name="TextBox 30">
          <a:extLst>
            <a:ext uri="{FF2B5EF4-FFF2-40B4-BE49-F238E27FC236}">
              <a16:creationId xmlns:a16="http://schemas.microsoft.com/office/drawing/2014/main" id="{00000000-0008-0000-0100-00001F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2" name="TextBox 31">
          <a:extLst>
            <a:ext uri="{FF2B5EF4-FFF2-40B4-BE49-F238E27FC236}">
              <a16:creationId xmlns:a16="http://schemas.microsoft.com/office/drawing/2014/main" id="{00000000-0008-0000-0100-00002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4" name="TextBox 33">
          <a:extLst>
            <a:ext uri="{FF2B5EF4-FFF2-40B4-BE49-F238E27FC236}">
              <a16:creationId xmlns:a16="http://schemas.microsoft.com/office/drawing/2014/main" id="{00000000-0008-0000-0100-00002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9" name="TextBox 38">
          <a:extLst>
            <a:ext uri="{FF2B5EF4-FFF2-40B4-BE49-F238E27FC236}">
              <a16:creationId xmlns:a16="http://schemas.microsoft.com/office/drawing/2014/main" id="{00000000-0008-0000-0100-000027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0" name="TextBox 39">
          <a:extLst>
            <a:ext uri="{FF2B5EF4-FFF2-40B4-BE49-F238E27FC236}">
              <a16:creationId xmlns:a16="http://schemas.microsoft.com/office/drawing/2014/main" id="{00000000-0008-0000-0100-00002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41" name="TextBox 40">
          <a:extLst>
            <a:ext uri="{FF2B5EF4-FFF2-40B4-BE49-F238E27FC236}">
              <a16:creationId xmlns:a16="http://schemas.microsoft.com/office/drawing/2014/main" id="{00000000-0008-0000-0100-000029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2" name="TextBox 41">
          <a:extLst>
            <a:ext uri="{FF2B5EF4-FFF2-40B4-BE49-F238E27FC236}">
              <a16:creationId xmlns:a16="http://schemas.microsoft.com/office/drawing/2014/main" id="{00000000-0008-0000-0100-00002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3" name="TextBox 42">
          <a:extLst>
            <a:ext uri="{FF2B5EF4-FFF2-40B4-BE49-F238E27FC236}">
              <a16:creationId xmlns:a16="http://schemas.microsoft.com/office/drawing/2014/main" id="{00000000-0008-0000-0100-00002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44" name="TextBox 43">
          <a:extLst>
            <a:ext uri="{FF2B5EF4-FFF2-40B4-BE49-F238E27FC236}">
              <a16:creationId xmlns:a16="http://schemas.microsoft.com/office/drawing/2014/main" id="{00000000-0008-0000-0100-00002C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45" name="TextBox 44">
          <a:extLst>
            <a:ext uri="{FF2B5EF4-FFF2-40B4-BE49-F238E27FC236}">
              <a16:creationId xmlns:a16="http://schemas.microsoft.com/office/drawing/2014/main" id="{00000000-0008-0000-0100-00002D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6" name="TextBox 45">
          <a:extLst>
            <a:ext uri="{FF2B5EF4-FFF2-40B4-BE49-F238E27FC236}">
              <a16:creationId xmlns:a16="http://schemas.microsoft.com/office/drawing/2014/main" id="{00000000-0008-0000-0100-00002E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7" name="Picture 46" descr="PLN Logo.bmp">
          <a:extLst>
            <a:ext uri="{FF2B5EF4-FFF2-40B4-BE49-F238E27FC236}">
              <a16:creationId xmlns:a16="http://schemas.microsoft.com/office/drawing/2014/main" id="{00000000-0008-0000-0100-00002F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8" name="TextBox 47">
          <a:extLst>
            <a:ext uri="{FF2B5EF4-FFF2-40B4-BE49-F238E27FC236}">
              <a16:creationId xmlns:a16="http://schemas.microsoft.com/office/drawing/2014/main" id="{00000000-0008-0000-0100-000030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50" name="TextBox 49">
          <a:extLst>
            <a:ext uri="{FF2B5EF4-FFF2-40B4-BE49-F238E27FC236}">
              <a16:creationId xmlns:a16="http://schemas.microsoft.com/office/drawing/2014/main" id="{00000000-0008-0000-0100-000032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1" name="TextBox 50">
          <a:extLst>
            <a:ext uri="{FF2B5EF4-FFF2-40B4-BE49-F238E27FC236}">
              <a16:creationId xmlns:a16="http://schemas.microsoft.com/office/drawing/2014/main" id="{00000000-0008-0000-0100-00003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52" name="TextBox 51">
          <a:extLst>
            <a:ext uri="{FF2B5EF4-FFF2-40B4-BE49-F238E27FC236}">
              <a16:creationId xmlns:a16="http://schemas.microsoft.com/office/drawing/2014/main" id="{00000000-0008-0000-0100-000034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1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54" name="TextBox 53">
          <a:extLst>
            <a:ext uri="{FF2B5EF4-FFF2-40B4-BE49-F238E27FC236}">
              <a16:creationId xmlns:a16="http://schemas.microsoft.com/office/drawing/2014/main" id="{00000000-0008-0000-0100-000036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1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7" name="TextBox 56">
          <a:extLst>
            <a:ext uri="{FF2B5EF4-FFF2-40B4-BE49-F238E27FC236}">
              <a16:creationId xmlns:a16="http://schemas.microsoft.com/office/drawing/2014/main" id="{00000000-0008-0000-0100-000039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9" name="TextBox 58">
          <a:extLst>
            <a:ext uri="{FF2B5EF4-FFF2-40B4-BE49-F238E27FC236}">
              <a16:creationId xmlns:a16="http://schemas.microsoft.com/office/drawing/2014/main" id="{00000000-0008-0000-0100-00003B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60" name="TextBox 59">
          <a:extLst>
            <a:ext uri="{FF2B5EF4-FFF2-40B4-BE49-F238E27FC236}">
              <a16:creationId xmlns:a16="http://schemas.microsoft.com/office/drawing/2014/main" id="{00000000-0008-0000-0100-00003C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61" name="TextBox 60">
          <a:extLst>
            <a:ext uri="{FF2B5EF4-FFF2-40B4-BE49-F238E27FC236}">
              <a16:creationId xmlns:a16="http://schemas.microsoft.com/office/drawing/2014/main" id="{00000000-0008-0000-0100-00003D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62" name="TextBox 61">
          <a:extLst>
            <a:ext uri="{FF2B5EF4-FFF2-40B4-BE49-F238E27FC236}">
              <a16:creationId xmlns:a16="http://schemas.microsoft.com/office/drawing/2014/main" id="{00000000-0008-0000-0100-00003E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3" name="TextBox 62">
          <a:extLst>
            <a:ext uri="{FF2B5EF4-FFF2-40B4-BE49-F238E27FC236}">
              <a16:creationId xmlns:a16="http://schemas.microsoft.com/office/drawing/2014/main" id="{00000000-0008-0000-0100-00003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4" name="TextBox 63">
          <a:extLst>
            <a:ext uri="{FF2B5EF4-FFF2-40B4-BE49-F238E27FC236}">
              <a16:creationId xmlns:a16="http://schemas.microsoft.com/office/drawing/2014/main" id="{00000000-0008-0000-0100-00004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65" name="TextBox 64">
          <a:extLst>
            <a:ext uri="{FF2B5EF4-FFF2-40B4-BE49-F238E27FC236}">
              <a16:creationId xmlns:a16="http://schemas.microsoft.com/office/drawing/2014/main" id="{00000000-0008-0000-0100-000041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66" name="TextBox 65">
          <a:extLst>
            <a:ext uri="{FF2B5EF4-FFF2-40B4-BE49-F238E27FC236}">
              <a16:creationId xmlns:a16="http://schemas.microsoft.com/office/drawing/2014/main" id="{00000000-0008-0000-0100-000042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7" name="TextBox 66">
          <a:extLst>
            <a:ext uri="{FF2B5EF4-FFF2-40B4-BE49-F238E27FC236}">
              <a16:creationId xmlns:a16="http://schemas.microsoft.com/office/drawing/2014/main" id="{00000000-0008-0000-0100-000043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8" name="TextBox 67">
          <a:extLst>
            <a:ext uri="{FF2B5EF4-FFF2-40B4-BE49-F238E27FC236}">
              <a16:creationId xmlns:a16="http://schemas.microsoft.com/office/drawing/2014/main" id="{00000000-0008-0000-0100-00004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9" name="TextBox 68">
          <a:extLst>
            <a:ext uri="{FF2B5EF4-FFF2-40B4-BE49-F238E27FC236}">
              <a16:creationId xmlns:a16="http://schemas.microsoft.com/office/drawing/2014/main" id="{00000000-0008-0000-0100-00004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70" name="TextBox 69">
          <a:extLst>
            <a:ext uri="{FF2B5EF4-FFF2-40B4-BE49-F238E27FC236}">
              <a16:creationId xmlns:a16="http://schemas.microsoft.com/office/drawing/2014/main" id="{00000000-0008-0000-0100-00004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1" name="TextBox 70">
          <a:extLst>
            <a:ext uri="{FF2B5EF4-FFF2-40B4-BE49-F238E27FC236}">
              <a16:creationId xmlns:a16="http://schemas.microsoft.com/office/drawing/2014/main" id="{00000000-0008-0000-0100-00004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2" name="TextBox 71">
          <a:extLst>
            <a:ext uri="{FF2B5EF4-FFF2-40B4-BE49-F238E27FC236}">
              <a16:creationId xmlns:a16="http://schemas.microsoft.com/office/drawing/2014/main" id="{00000000-0008-0000-0100-00004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73" name="TextBox 72">
          <a:extLst>
            <a:ext uri="{FF2B5EF4-FFF2-40B4-BE49-F238E27FC236}">
              <a16:creationId xmlns:a16="http://schemas.microsoft.com/office/drawing/2014/main" id="{00000000-0008-0000-0100-00004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4" name="TextBox 73">
          <a:extLst>
            <a:ext uri="{FF2B5EF4-FFF2-40B4-BE49-F238E27FC236}">
              <a16:creationId xmlns:a16="http://schemas.microsoft.com/office/drawing/2014/main" id="{00000000-0008-0000-0100-00004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75" name="TextBox 74">
          <a:extLst>
            <a:ext uri="{FF2B5EF4-FFF2-40B4-BE49-F238E27FC236}">
              <a16:creationId xmlns:a16="http://schemas.microsoft.com/office/drawing/2014/main" id="{00000000-0008-0000-0100-00004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1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1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8" name="TextBox 77">
          <a:extLst>
            <a:ext uri="{FF2B5EF4-FFF2-40B4-BE49-F238E27FC236}">
              <a16:creationId xmlns:a16="http://schemas.microsoft.com/office/drawing/2014/main" id="{00000000-0008-0000-0100-00004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9" name="TextBox 78">
          <a:extLst>
            <a:ext uri="{FF2B5EF4-FFF2-40B4-BE49-F238E27FC236}">
              <a16:creationId xmlns:a16="http://schemas.microsoft.com/office/drawing/2014/main" id="{00000000-0008-0000-0100-00004F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1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1" name="TextBox 80">
          <a:extLst>
            <a:ext uri="{FF2B5EF4-FFF2-40B4-BE49-F238E27FC236}">
              <a16:creationId xmlns:a16="http://schemas.microsoft.com/office/drawing/2014/main" id="{00000000-0008-0000-0100-000051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82" name="TextBox 81">
          <a:extLst>
            <a:ext uri="{FF2B5EF4-FFF2-40B4-BE49-F238E27FC236}">
              <a16:creationId xmlns:a16="http://schemas.microsoft.com/office/drawing/2014/main" id="{00000000-0008-0000-0100-000052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1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1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5" name="TextBox 84">
          <a:extLst>
            <a:ext uri="{FF2B5EF4-FFF2-40B4-BE49-F238E27FC236}">
              <a16:creationId xmlns:a16="http://schemas.microsoft.com/office/drawing/2014/main" id="{00000000-0008-0000-0100-000055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6" name="TextBox 85">
          <a:extLst>
            <a:ext uri="{FF2B5EF4-FFF2-40B4-BE49-F238E27FC236}">
              <a16:creationId xmlns:a16="http://schemas.microsoft.com/office/drawing/2014/main" id="{00000000-0008-0000-0100-000056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7" name="TextBox 86">
          <a:extLst>
            <a:ext uri="{FF2B5EF4-FFF2-40B4-BE49-F238E27FC236}">
              <a16:creationId xmlns:a16="http://schemas.microsoft.com/office/drawing/2014/main" id="{00000000-0008-0000-0100-00005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8" name="TextBox 87">
          <a:extLst>
            <a:ext uri="{FF2B5EF4-FFF2-40B4-BE49-F238E27FC236}">
              <a16:creationId xmlns:a16="http://schemas.microsoft.com/office/drawing/2014/main" id="{00000000-0008-0000-0100-00005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9" name="TextBox 88">
          <a:extLst>
            <a:ext uri="{FF2B5EF4-FFF2-40B4-BE49-F238E27FC236}">
              <a16:creationId xmlns:a16="http://schemas.microsoft.com/office/drawing/2014/main" id="{00000000-0008-0000-0100-000059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0" name="TextBox 89">
          <a:extLst>
            <a:ext uri="{FF2B5EF4-FFF2-40B4-BE49-F238E27FC236}">
              <a16:creationId xmlns:a16="http://schemas.microsoft.com/office/drawing/2014/main" id="{00000000-0008-0000-0100-00005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1" name="TextBox 90">
          <a:extLst>
            <a:ext uri="{FF2B5EF4-FFF2-40B4-BE49-F238E27FC236}">
              <a16:creationId xmlns:a16="http://schemas.microsoft.com/office/drawing/2014/main" id="{00000000-0008-0000-0100-00005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2" name="TextBox 91">
          <a:extLst>
            <a:ext uri="{FF2B5EF4-FFF2-40B4-BE49-F238E27FC236}">
              <a16:creationId xmlns:a16="http://schemas.microsoft.com/office/drawing/2014/main" id="{00000000-0008-0000-0100-00005C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93" name="TextBox 92">
          <a:extLst>
            <a:ext uri="{FF2B5EF4-FFF2-40B4-BE49-F238E27FC236}">
              <a16:creationId xmlns:a16="http://schemas.microsoft.com/office/drawing/2014/main" id="{00000000-0008-0000-0100-00005D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94" name="TextBox 93">
          <a:extLst>
            <a:ext uri="{FF2B5EF4-FFF2-40B4-BE49-F238E27FC236}">
              <a16:creationId xmlns:a16="http://schemas.microsoft.com/office/drawing/2014/main" id="{00000000-0008-0000-0100-00005E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95" name="TextBox 94">
          <a:extLst>
            <a:ext uri="{FF2B5EF4-FFF2-40B4-BE49-F238E27FC236}">
              <a16:creationId xmlns:a16="http://schemas.microsoft.com/office/drawing/2014/main" id="{00000000-0008-0000-0100-00005F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6" name="TextBox 95">
          <a:extLst>
            <a:ext uri="{FF2B5EF4-FFF2-40B4-BE49-F238E27FC236}">
              <a16:creationId xmlns:a16="http://schemas.microsoft.com/office/drawing/2014/main" id="{00000000-0008-0000-0100-00006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7" name="TextBox 96">
          <a:extLst>
            <a:ext uri="{FF2B5EF4-FFF2-40B4-BE49-F238E27FC236}">
              <a16:creationId xmlns:a16="http://schemas.microsoft.com/office/drawing/2014/main" id="{00000000-0008-0000-0100-00006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8" name="TextBox 97">
          <a:extLst>
            <a:ext uri="{FF2B5EF4-FFF2-40B4-BE49-F238E27FC236}">
              <a16:creationId xmlns:a16="http://schemas.microsoft.com/office/drawing/2014/main" id="{00000000-0008-0000-0100-000062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9" name="TextBox 98">
          <a:extLst>
            <a:ext uri="{FF2B5EF4-FFF2-40B4-BE49-F238E27FC236}">
              <a16:creationId xmlns:a16="http://schemas.microsoft.com/office/drawing/2014/main" id="{00000000-0008-0000-0100-00006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1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1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02" name="TextBox 101">
          <a:extLst>
            <a:ext uri="{FF2B5EF4-FFF2-40B4-BE49-F238E27FC236}">
              <a16:creationId xmlns:a16="http://schemas.microsoft.com/office/drawing/2014/main" id="{00000000-0008-0000-0100-00006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03" name="TextBox 102">
          <a:extLst>
            <a:ext uri="{FF2B5EF4-FFF2-40B4-BE49-F238E27FC236}">
              <a16:creationId xmlns:a16="http://schemas.microsoft.com/office/drawing/2014/main" id="{00000000-0008-0000-0100-00006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5" name="TextBox 104">
          <a:extLst>
            <a:ext uri="{FF2B5EF4-FFF2-40B4-BE49-F238E27FC236}">
              <a16:creationId xmlns:a16="http://schemas.microsoft.com/office/drawing/2014/main" id="{00000000-0008-0000-0100-00006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06" name="TextBox 105">
          <a:extLst>
            <a:ext uri="{FF2B5EF4-FFF2-40B4-BE49-F238E27FC236}">
              <a16:creationId xmlns:a16="http://schemas.microsoft.com/office/drawing/2014/main" id="{00000000-0008-0000-0100-00006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107" name="TextBox 106">
          <a:extLst>
            <a:ext uri="{FF2B5EF4-FFF2-40B4-BE49-F238E27FC236}">
              <a16:creationId xmlns:a16="http://schemas.microsoft.com/office/drawing/2014/main" id="{00000000-0008-0000-0100-00006B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1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1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10" name="TextBox 109">
          <a:extLst>
            <a:ext uri="{FF2B5EF4-FFF2-40B4-BE49-F238E27FC236}">
              <a16:creationId xmlns:a16="http://schemas.microsoft.com/office/drawing/2014/main" id="{00000000-0008-0000-0100-00006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1" name="TextBox 110">
          <a:extLst>
            <a:ext uri="{FF2B5EF4-FFF2-40B4-BE49-F238E27FC236}">
              <a16:creationId xmlns:a16="http://schemas.microsoft.com/office/drawing/2014/main" id="{00000000-0008-0000-0100-00006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2" name="TextBox 111">
          <a:extLst>
            <a:ext uri="{FF2B5EF4-FFF2-40B4-BE49-F238E27FC236}">
              <a16:creationId xmlns:a16="http://schemas.microsoft.com/office/drawing/2014/main" id="{00000000-0008-0000-0100-000070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1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1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15" name="TextBox 114">
          <a:extLst>
            <a:ext uri="{FF2B5EF4-FFF2-40B4-BE49-F238E27FC236}">
              <a16:creationId xmlns:a16="http://schemas.microsoft.com/office/drawing/2014/main" id="{00000000-0008-0000-0100-00007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16" name="TextBox 115">
          <a:extLst>
            <a:ext uri="{FF2B5EF4-FFF2-40B4-BE49-F238E27FC236}">
              <a16:creationId xmlns:a16="http://schemas.microsoft.com/office/drawing/2014/main" id="{00000000-0008-0000-0100-000074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17" name="TextBox 116">
          <a:extLst>
            <a:ext uri="{FF2B5EF4-FFF2-40B4-BE49-F238E27FC236}">
              <a16:creationId xmlns:a16="http://schemas.microsoft.com/office/drawing/2014/main" id="{00000000-0008-0000-0100-000075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8" name="TextBox 117">
          <a:extLst>
            <a:ext uri="{FF2B5EF4-FFF2-40B4-BE49-F238E27FC236}">
              <a16:creationId xmlns:a16="http://schemas.microsoft.com/office/drawing/2014/main" id="{00000000-0008-0000-0100-000076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9" name="TextBox 118">
          <a:extLst>
            <a:ext uri="{FF2B5EF4-FFF2-40B4-BE49-F238E27FC236}">
              <a16:creationId xmlns:a16="http://schemas.microsoft.com/office/drawing/2014/main" id="{00000000-0008-0000-0100-000077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20" name="TextBox 119">
          <a:extLst>
            <a:ext uri="{FF2B5EF4-FFF2-40B4-BE49-F238E27FC236}">
              <a16:creationId xmlns:a16="http://schemas.microsoft.com/office/drawing/2014/main" id="{00000000-0008-0000-0100-000078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21" name="TextBox 120">
          <a:extLst>
            <a:ext uri="{FF2B5EF4-FFF2-40B4-BE49-F238E27FC236}">
              <a16:creationId xmlns:a16="http://schemas.microsoft.com/office/drawing/2014/main" id="{00000000-0008-0000-0100-000079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2" name="TextBox 121">
          <a:extLst>
            <a:ext uri="{FF2B5EF4-FFF2-40B4-BE49-F238E27FC236}">
              <a16:creationId xmlns:a16="http://schemas.microsoft.com/office/drawing/2014/main" id="{00000000-0008-0000-0100-00007A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24" name="TextBox 123">
          <a:extLst>
            <a:ext uri="{FF2B5EF4-FFF2-40B4-BE49-F238E27FC236}">
              <a16:creationId xmlns:a16="http://schemas.microsoft.com/office/drawing/2014/main" id="{00000000-0008-0000-0100-00007C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5" name="TextBox 124">
          <a:extLst>
            <a:ext uri="{FF2B5EF4-FFF2-40B4-BE49-F238E27FC236}">
              <a16:creationId xmlns:a16="http://schemas.microsoft.com/office/drawing/2014/main" id="{00000000-0008-0000-0100-00007D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26" name="TextBox 125">
          <a:extLst>
            <a:ext uri="{FF2B5EF4-FFF2-40B4-BE49-F238E27FC236}">
              <a16:creationId xmlns:a16="http://schemas.microsoft.com/office/drawing/2014/main" id="{00000000-0008-0000-0100-00007E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27" name="TextBox 126">
          <a:extLst>
            <a:ext uri="{FF2B5EF4-FFF2-40B4-BE49-F238E27FC236}">
              <a16:creationId xmlns:a16="http://schemas.microsoft.com/office/drawing/2014/main" id="{00000000-0008-0000-0100-00007F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28" name="TextBox 127">
          <a:extLst>
            <a:ext uri="{FF2B5EF4-FFF2-40B4-BE49-F238E27FC236}">
              <a16:creationId xmlns:a16="http://schemas.microsoft.com/office/drawing/2014/main" id="{00000000-0008-0000-0100-000080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9" name="TextBox 128">
          <a:extLst>
            <a:ext uri="{FF2B5EF4-FFF2-40B4-BE49-F238E27FC236}">
              <a16:creationId xmlns:a16="http://schemas.microsoft.com/office/drawing/2014/main" id="{00000000-0008-0000-0100-00008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30" name="TextBox 129">
          <a:extLst>
            <a:ext uri="{FF2B5EF4-FFF2-40B4-BE49-F238E27FC236}">
              <a16:creationId xmlns:a16="http://schemas.microsoft.com/office/drawing/2014/main" id="{00000000-0008-0000-0100-000082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1" name="TextBox 130">
          <a:extLst>
            <a:ext uri="{FF2B5EF4-FFF2-40B4-BE49-F238E27FC236}">
              <a16:creationId xmlns:a16="http://schemas.microsoft.com/office/drawing/2014/main" id="{00000000-0008-0000-0100-00008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2" name="TextBox 131">
          <a:extLst>
            <a:ext uri="{FF2B5EF4-FFF2-40B4-BE49-F238E27FC236}">
              <a16:creationId xmlns:a16="http://schemas.microsoft.com/office/drawing/2014/main" id="{00000000-0008-0000-0100-000084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33" name="TextBox 132">
          <a:extLst>
            <a:ext uri="{FF2B5EF4-FFF2-40B4-BE49-F238E27FC236}">
              <a16:creationId xmlns:a16="http://schemas.microsoft.com/office/drawing/2014/main" id="{00000000-0008-0000-0100-000085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34" name="TextBox 133">
          <a:extLst>
            <a:ext uri="{FF2B5EF4-FFF2-40B4-BE49-F238E27FC236}">
              <a16:creationId xmlns:a16="http://schemas.microsoft.com/office/drawing/2014/main" id="{00000000-0008-0000-0100-000086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5" name="TextBox 134">
          <a:extLst>
            <a:ext uri="{FF2B5EF4-FFF2-40B4-BE49-F238E27FC236}">
              <a16:creationId xmlns:a16="http://schemas.microsoft.com/office/drawing/2014/main" id="{00000000-0008-0000-0100-00008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36" name="TextBox 135">
          <a:extLst>
            <a:ext uri="{FF2B5EF4-FFF2-40B4-BE49-F238E27FC236}">
              <a16:creationId xmlns:a16="http://schemas.microsoft.com/office/drawing/2014/main" id="{00000000-0008-0000-0100-000088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7" name="TextBox 136">
          <a:extLst>
            <a:ext uri="{FF2B5EF4-FFF2-40B4-BE49-F238E27FC236}">
              <a16:creationId xmlns:a16="http://schemas.microsoft.com/office/drawing/2014/main" id="{00000000-0008-0000-0100-00008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8" name="TextBox 137">
          <a:extLst>
            <a:ext uri="{FF2B5EF4-FFF2-40B4-BE49-F238E27FC236}">
              <a16:creationId xmlns:a16="http://schemas.microsoft.com/office/drawing/2014/main" id="{00000000-0008-0000-0100-00008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9" name="TextBox 138">
          <a:extLst>
            <a:ext uri="{FF2B5EF4-FFF2-40B4-BE49-F238E27FC236}">
              <a16:creationId xmlns:a16="http://schemas.microsoft.com/office/drawing/2014/main" id="{00000000-0008-0000-0100-00008B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0" name="TextBox 139">
          <a:extLst>
            <a:ext uri="{FF2B5EF4-FFF2-40B4-BE49-F238E27FC236}">
              <a16:creationId xmlns:a16="http://schemas.microsoft.com/office/drawing/2014/main" id="{00000000-0008-0000-0100-00008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41" name="TextBox 140">
          <a:extLst>
            <a:ext uri="{FF2B5EF4-FFF2-40B4-BE49-F238E27FC236}">
              <a16:creationId xmlns:a16="http://schemas.microsoft.com/office/drawing/2014/main" id="{00000000-0008-0000-0100-00008D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42" name="TextBox 141">
          <a:extLst>
            <a:ext uri="{FF2B5EF4-FFF2-40B4-BE49-F238E27FC236}">
              <a16:creationId xmlns:a16="http://schemas.microsoft.com/office/drawing/2014/main" id="{00000000-0008-0000-0100-00008E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3" name="TextBox 142">
          <a:extLst>
            <a:ext uri="{FF2B5EF4-FFF2-40B4-BE49-F238E27FC236}">
              <a16:creationId xmlns:a16="http://schemas.microsoft.com/office/drawing/2014/main" id="{00000000-0008-0000-0100-00008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4" name="TextBox 143">
          <a:extLst>
            <a:ext uri="{FF2B5EF4-FFF2-40B4-BE49-F238E27FC236}">
              <a16:creationId xmlns:a16="http://schemas.microsoft.com/office/drawing/2014/main" id="{00000000-0008-0000-0100-00009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45" name="TextBox 144">
          <a:extLst>
            <a:ext uri="{FF2B5EF4-FFF2-40B4-BE49-F238E27FC236}">
              <a16:creationId xmlns:a16="http://schemas.microsoft.com/office/drawing/2014/main" id="{00000000-0008-0000-0100-000091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6" name="TextBox 145">
          <a:extLst>
            <a:ext uri="{FF2B5EF4-FFF2-40B4-BE49-F238E27FC236}">
              <a16:creationId xmlns:a16="http://schemas.microsoft.com/office/drawing/2014/main" id="{00000000-0008-0000-0100-000092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47" name="TextBox 146">
          <a:extLst>
            <a:ext uri="{FF2B5EF4-FFF2-40B4-BE49-F238E27FC236}">
              <a16:creationId xmlns:a16="http://schemas.microsoft.com/office/drawing/2014/main" id="{00000000-0008-0000-0100-000093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48" name="TextBox 147">
          <a:extLst>
            <a:ext uri="{FF2B5EF4-FFF2-40B4-BE49-F238E27FC236}">
              <a16:creationId xmlns:a16="http://schemas.microsoft.com/office/drawing/2014/main" id="{00000000-0008-0000-0100-000094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9" name="TextBox 148">
          <a:extLst>
            <a:ext uri="{FF2B5EF4-FFF2-40B4-BE49-F238E27FC236}">
              <a16:creationId xmlns:a16="http://schemas.microsoft.com/office/drawing/2014/main" id="{00000000-0008-0000-0100-00009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50" name="TextBox 149">
          <a:extLst>
            <a:ext uri="{FF2B5EF4-FFF2-40B4-BE49-F238E27FC236}">
              <a16:creationId xmlns:a16="http://schemas.microsoft.com/office/drawing/2014/main" id="{00000000-0008-0000-0100-00009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51" name="TextBox 150">
          <a:extLst>
            <a:ext uri="{FF2B5EF4-FFF2-40B4-BE49-F238E27FC236}">
              <a16:creationId xmlns:a16="http://schemas.microsoft.com/office/drawing/2014/main" id="{00000000-0008-0000-0100-00009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52" name="TextBox 151">
          <a:extLst>
            <a:ext uri="{FF2B5EF4-FFF2-40B4-BE49-F238E27FC236}">
              <a16:creationId xmlns:a16="http://schemas.microsoft.com/office/drawing/2014/main" id="{00000000-0008-0000-0100-00009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53" name="TextBox 152">
          <a:extLst>
            <a:ext uri="{FF2B5EF4-FFF2-40B4-BE49-F238E27FC236}">
              <a16:creationId xmlns:a16="http://schemas.microsoft.com/office/drawing/2014/main" id="{00000000-0008-0000-0100-00009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54" name="TextBox 153">
          <a:extLst>
            <a:ext uri="{FF2B5EF4-FFF2-40B4-BE49-F238E27FC236}">
              <a16:creationId xmlns:a16="http://schemas.microsoft.com/office/drawing/2014/main" id="{00000000-0008-0000-0100-00009A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55" name="TextBox 154">
          <a:extLst>
            <a:ext uri="{FF2B5EF4-FFF2-40B4-BE49-F238E27FC236}">
              <a16:creationId xmlns:a16="http://schemas.microsoft.com/office/drawing/2014/main" id="{00000000-0008-0000-0100-00009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56" name="TextBox 155">
          <a:extLst>
            <a:ext uri="{FF2B5EF4-FFF2-40B4-BE49-F238E27FC236}">
              <a16:creationId xmlns:a16="http://schemas.microsoft.com/office/drawing/2014/main" id="{00000000-0008-0000-0100-00009C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3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3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3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3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3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3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3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3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3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3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3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3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3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3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3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3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3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3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3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3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3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3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3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3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3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3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3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3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3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3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3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3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3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3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3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3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3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3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3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3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3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3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3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3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3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3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3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3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3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3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3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3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3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3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3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3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3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3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3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3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3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3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3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3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3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3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3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3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3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3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3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3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3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3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3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3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3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3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3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3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3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3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3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3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3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3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3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3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3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3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3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3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3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3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3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3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3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3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3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3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3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3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3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3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3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3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3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3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3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3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3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3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3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3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3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3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3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3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3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3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3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3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4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4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4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4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4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4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4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4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4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4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4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4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4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4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4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4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4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4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4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4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4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4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4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4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4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4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4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4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4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4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4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4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4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4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4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4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4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4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4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4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4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4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4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4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4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4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4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4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4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4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4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4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4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4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4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4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4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4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4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4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4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4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4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4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4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4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4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4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4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4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4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4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4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4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4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4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4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4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4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4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4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4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4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4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4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4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4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4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4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4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4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4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4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4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4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4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4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4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4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4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4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4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4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4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4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4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4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4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4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4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4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4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4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4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4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4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4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4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4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4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4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4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4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5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5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5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5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5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5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5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5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5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5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5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5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5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5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5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5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5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5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5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5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5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5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5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5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5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5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5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5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5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5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5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5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5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5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5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5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5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5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5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5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5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5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5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5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5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5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5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5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5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5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5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5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5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5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5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5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5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5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5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5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5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5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5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5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5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5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5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5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5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5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5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5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5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5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5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5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5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5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5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5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5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5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5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5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5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5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5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5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5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5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5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5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5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5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5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5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5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5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5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5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5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5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5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5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5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5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5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5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5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5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5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5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5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5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5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5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5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5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5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5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5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5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6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6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6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6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6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6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6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6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6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6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6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6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6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6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6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6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6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6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6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6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6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6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6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6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6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6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6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6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6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6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6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6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6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6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6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6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6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6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6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6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6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6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6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6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6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6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6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6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6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6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6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6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6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6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6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6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6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6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6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6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6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6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6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6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6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6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6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6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6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6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6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6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6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6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6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6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6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6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6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6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6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6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6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6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6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6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6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6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6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6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6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6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6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6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6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6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6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6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6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6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6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6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6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6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6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6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6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6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6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6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6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6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6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6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6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6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6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6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6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6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6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6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6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7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7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7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7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7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7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7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7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7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7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7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7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7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7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7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7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7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7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7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7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7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7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7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7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7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7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7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7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7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7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7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7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7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7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7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7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7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7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7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7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7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7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7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7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7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7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7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7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7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7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7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7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7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7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7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7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7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7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7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7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7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7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7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7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7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7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7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7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7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7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7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7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7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7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7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7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7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7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7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7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7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7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7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7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7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7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7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7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7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7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7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7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7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7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7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7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7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7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7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7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7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7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7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7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7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7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7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7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7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7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7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7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7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7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7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7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7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7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7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7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7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7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8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800-00002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800-00007C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9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9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9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A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A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A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8.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B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B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B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9.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C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C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C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2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2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2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2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2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2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2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2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2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2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2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2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2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2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2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2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2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2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2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2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2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2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2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2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2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2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2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2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2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2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2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2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2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2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2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2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2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2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2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2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2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2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2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2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2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2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2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2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2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2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2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2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2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2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2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2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2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2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2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2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2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2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2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2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2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2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2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2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2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2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2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2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2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2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2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15" name="TextBox 114">
          <a:extLst>
            <a:ext uri="{FF2B5EF4-FFF2-40B4-BE49-F238E27FC236}">
              <a16:creationId xmlns:a16="http://schemas.microsoft.com/office/drawing/2014/main" id="{00000000-0008-0000-0200-000073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2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2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2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2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2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2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2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2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2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2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2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2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2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2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2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2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2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2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2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2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2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2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2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2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2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2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2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2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2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2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2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2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30.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D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D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D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1E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394526</xdr:colOff>
      <xdr:row>3</xdr:row>
      <xdr:rowOff>133350</xdr:rowOff>
    </xdr:to>
    <xdr:pic>
      <xdr:nvPicPr>
        <xdr:cNvPr id="3" name="Picture 2">
          <a:extLst>
            <a:ext uri="{FF2B5EF4-FFF2-40B4-BE49-F238E27FC236}">
              <a16:creationId xmlns:a16="http://schemas.microsoft.com/office/drawing/2014/main" id="{00000000-0008-0000-1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twoCellAnchor>
    <xdr:from>
      <xdr:col>1</xdr:col>
      <xdr:colOff>89647</xdr:colOff>
      <xdr:row>34</xdr:row>
      <xdr:rowOff>1</xdr:rowOff>
    </xdr:from>
    <xdr:to>
      <xdr:col>9</xdr:col>
      <xdr:colOff>963707</xdr:colOff>
      <xdr:row>41</xdr:row>
      <xdr:rowOff>60961</xdr:rowOff>
    </xdr:to>
    <xdr:sp macro="" textlink="">
      <xdr:nvSpPr>
        <xdr:cNvPr id="4" name="TextBox 3">
          <a:extLst>
            <a:ext uri="{FF2B5EF4-FFF2-40B4-BE49-F238E27FC236}">
              <a16:creationId xmlns:a16="http://schemas.microsoft.com/office/drawing/2014/main" id="{F7DC9ABD-AADD-4E35-9B30-212E8A63157C}"/>
            </a:ext>
          </a:extLst>
        </xdr:cNvPr>
        <xdr:cNvSpPr txBox="1"/>
      </xdr:nvSpPr>
      <xdr:spPr>
        <a:xfrm>
          <a:off x="272527" y="7452361"/>
          <a:ext cx="9774220" cy="144780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398431</xdr:colOff>
      <xdr:row>3</xdr:row>
      <xdr:rowOff>129540</xdr:rowOff>
    </xdr:to>
    <xdr:pic>
      <xdr:nvPicPr>
        <xdr:cNvPr id="5" name="Picture 4">
          <a:extLst>
            <a:ext uri="{FF2B5EF4-FFF2-40B4-BE49-F238E27FC236}">
              <a16:creationId xmlns:a16="http://schemas.microsoft.com/office/drawing/2014/main" id="{3742D47D-54CB-482E-8355-63E9CB1EB0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196" y="0"/>
          <a:ext cx="541115" cy="7239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1F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1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0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1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2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3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4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5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394621</xdr:colOff>
      <xdr:row>3</xdr:row>
      <xdr:rowOff>133350</xdr:rowOff>
    </xdr:to>
    <xdr:pic>
      <xdr:nvPicPr>
        <xdr:cNvPr id="3" name="Picture 2">
          <a:extLst>
            <a:ext uri="{FF2B5EF4-FFF2-40B4-BE49-F238E27FC236}">
              <a16:creationId xmlns:a16="http://schemas.microsoft.com/office/drawing/2014/main" id="{00000000-0008-0000-2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6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394621</xdr:colOff>
      <xdr:row>3</xdr:row>
      <xdr:rowOff>133350</xdr:rowOff>
    </xdr:to>
    <xdr:pic>
      <xdr:nvPicPr>
        <xdr:cNvPr id="3" name="Picture 2">
          <a:extLst>
            <a:ext uri="{FF2B5EF4-FFF2-40B4-BE49-F238E27FC236}">
              <a16:creationId xmlns:a16="http://schemas.microsoft.com/office/drawing/2014/main" id="{00000000-0008-0000-2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3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3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3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3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3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3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3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3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3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3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3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3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3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3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3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3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3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3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3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3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3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3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3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3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3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3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3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3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3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3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3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3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3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3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3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3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3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3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3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3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3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3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3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3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3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3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3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3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3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3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3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3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3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3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3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3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3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3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3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3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3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3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3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3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3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3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3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3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3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3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3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3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3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3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3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3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3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3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3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3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3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3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3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3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3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3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3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3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3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3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3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3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3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3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3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3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3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3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3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3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15" name="TextBox 114">
          <a:extLst>
            <a:ext uri="{FF2B5EF4-FFF2-40B4-BE49-F238E27FC236}">
              <a16:creationId xmlns:a16="http://schemas.microsoft.com/office/drawing/2014/main" id="{00000000-0008-0000-0300-000073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3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3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3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3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3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3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3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3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3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3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3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3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3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3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3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3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3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3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3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3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3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3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3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3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3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3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3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3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3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3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3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3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7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394621</xdr:colOff>
      <xdr:row>3</xdr:row>
      <xdr:rowOff>133350</xdr:rowOff>
    </xdr:to>
    <xdr:pic>
      <xdr:nvPicPr>
        <xdr:cNvPr id="3" name="Picture 2">
          <a:extLst>
            <a:ext uri="{FF2B5EF4-FFF2-40B4-BE49-F238E27FC236}">
              <a16:creationId xmlns:a16="http://schemas.microsoft.com/office/drawing/2014/main" id="{00000000-0008-0000-2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8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398431</xdr:colOff>
      <xdr:row>3</xdr:row>
      <xdr:rowOff>129540</xdr:rowOff>
    </xdr:to>
    <xdr:pic>
      <xdr:nvPicPr>
        <xdr:cNvPr id="3" name="Picture 2">
          <a:extLst>
            <a:ext uri="{FF2B5EF4-FFF2-40B4-BE49-F238E27FC236}">
              <a16:creationId xmlns:a16="http://schemas.microsoft.com/office/drawing/2014/main" id="{00000000-0008-0000-2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4195" cy="7200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4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4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4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4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4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4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4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4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4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4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4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4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4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4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4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4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4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4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4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4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4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4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4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4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4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4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4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4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4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4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4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4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4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4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4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4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4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4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4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4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4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4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4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4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4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4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4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4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4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4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4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4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4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4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4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4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4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4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4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4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4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4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4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4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4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4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4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4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4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4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4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4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4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4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4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4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4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4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4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4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4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4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4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4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4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4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4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4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4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4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4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4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4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4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4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4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4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4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4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4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4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15" name="TextBox 114">
          <a:extLst>
            <a:ext uri="{FF2B5EF4-FFF2-40B4-BE49-F238E27FC236}">
              <a16:creationId xmlns:a16="http://schemas.microsoft.com/office/drawing/2014/main" id="{00000000-0008-0000-0400-000073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4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4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4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4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4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4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4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4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4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4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4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4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4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4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4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4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4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4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4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4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4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4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4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4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4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4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4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4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4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4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4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4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5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5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5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5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5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5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5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5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5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5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5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5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5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5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5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5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5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5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5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5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5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5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5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5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5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5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5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5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5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5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5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5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5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5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5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5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5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5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5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5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5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5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5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5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5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5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5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5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5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5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5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5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5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5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5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5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5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5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5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5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5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5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5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5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5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5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5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5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5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5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5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5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5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5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5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5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5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5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5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5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5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5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5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5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5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5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5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5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5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5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5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5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5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5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5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5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5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5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5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5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5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5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5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5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5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5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5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5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5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5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5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5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5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5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5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5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5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5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5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5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5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5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5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5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5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5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6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6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6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6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6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6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6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6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6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6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6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6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6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6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6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6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6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6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6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6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6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6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6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6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6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6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6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6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6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6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6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6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6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6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6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6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6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6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6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6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6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6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6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6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6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6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6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6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6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6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6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6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6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6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6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6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6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6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6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6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6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6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6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6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6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6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6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6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6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6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6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6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6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6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6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6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6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6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6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6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6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6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6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6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6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6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6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6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6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6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6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6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6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6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6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6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6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6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6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6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6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6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6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5" name="TextBox 114">
          <a:extLst>
            <a:ext uri="{FF2B5EF4-FFF2-40B4-BE49-F238E27FC236}">
              <a16:creationId xmlns:a16="http://schemas.microsoft.com/office/drawing/2014/main" id="{00000000-0008-0000-0600-00007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6" name="TextBox 115">
          <a:extLst>
            <a:ext uri="{FF2B5EF4-FFF2-40B4-BE49-F238E27FC236}">
              <a16:creationId xmlns:a16="http://schemas.microsoft.com/office/drawing/2014/main" id="{00000000-0008-0000-0600-000074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7" name="TextBox 116">
          <a:extLst>
            <a:ext uri="{FF2B5EF4-FFF2-40B4-BE49-F238E27FC236}">
              <a16:creationId xmlns:a16="http://schemas.microsoft.com/office/drawing/2014/main" id="{00000000-0008-0000-0600-000075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8" name="TextBox 117">
          <a:extLst>
            <a:ext uri="{FF2B5EF4-FFF2-40B4-BE49-F238E27FC236}">
              <a16:creationId xmlns:a16="http://schemas.microsoft.com/office/drawing/2014/main" id="{00000000-0008-0000-0600-000076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9" name="TextBox 118">
          <a:extLst>
            <a:ext uri="{FF2B5EF4-FFF2-40B4-BE49-F238E27FC236}">
              <a16:creationId xmlns:a16="http://schemas.microsoft.com/office/drawing/2014/main" id="{00000000-0008-0000-0600-00007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0" name="TextBox 119">
          <a:extLst>
            <a:ext uri="{FF2B5EF4-FFF2-40B4-BE49-F238E27FC236}">
              <a16:creationId xmlns:a16="http://schemas.microsoft.com/office/drawing/2014/main" id="{00000000-0008-0000-0600-000078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1" name="TextBox 120">
          <a:extLst>
            <a:ext uri="{FF2B5EF4-FFF2-40B4-BE49-F238E27FC236}">
              <a16:creationId xmlns:a16="http://schemas.microsoft.com/office/drawing/2014/main" id="{00000000-0008-0000-0600-00007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2" name="TextBox 121">
          <a:extLst>
            <a:ext uri="{FF2B5EF4-FFF2-40B4-BE49-F238E27FC236}">
              <a16:creationId xmlns:a16="http://schemas.microsoft.com/office/drawing/2014/main" id="{00000000-0008-0000-0600-00007A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3" name="TextBox 122">
          <a:extLst>
            <a:ext uri="{FF2B5EF4-FFF2-40B4-BE49-F238E27FC236}">
              <a16:creationId xmlns:a16="http://schemas.microsoft.com/office/drawing/2014/main" id="{00000000-0008-0000-0600-00007B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4" name="TextBox 123">
          <a:extLst>
            <a:ext uri="{FF2B5EF4-FFF2-40B4-BE49-F238E27FC236}">
              <a16:creationId xmlns:a16="http://schemas.microsoft.com/office/drawing/2014/main" id="{00000000-0008-0000-0600-00007C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5" name="TextBox 124">
          <a:extLst>
            <a:ext uri="{FF2B5EF4-FFF2-40B4-BE49-F238E27FC236}">
              <a16:creationId xmlns:a16="http://schemas.microsoft.com/office/drawing/2014/main" id="{00000000-0008-0000-0600-00007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6" name="TextBox 125">
          <a:extLst>
            <a:ext uri="{FF2B5EF4-FFF2-40B4-BE49-F238E27FC236}">
              <a16:creationId xmlns:a16="http://schemas.microsoft.com/office/drawing/2014/main" id="{00000000-0008-0000-0600-00007E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7" name="TextBox 126">
          <a:extLst>
            <a:ext uri="{FF2B5EF4-FFF2-40B4-BE49-F238E27FC236}">
              <a16:creationId xmlns:a16="http://schemas.microsoft.com/office/drawing/2014/main" id="{00000000-0008-0000-0600-00007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8" name="TextBox 127">
          <a:extLst>
            <a:ext uri="{FF2B5EF4-FFF2-40B4-BE49-F238E27FC236}">
              <a16:creationId xmlns:a16="http://schemas.microsoft.com/office/drawing/2014/main" id="{00000000-0008-0000-0600-00008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29" name="TextBox 128">
          <a:extLst>
            <a:ext uri="{FF2B5EF4-FFF2-40B4-BE49-F238E27FC236}">
              <a16:creationId xmlns:a16="http://schemas.microsoft.com/office/drawing/2014/main" id="{00000000-0008-0000-0600-000081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0" name="TextBox 129">
          <a:extLst>
            <a:ext uri="{FF2B5EF4-FFF2-40B4-BE49-F238E27FC236}">
              <a16:creationId xmlns:a16="http://schemas.microsoft.com/office/drawing/2014/main" id="{00000000-0008-0000-0600-000082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1" name="TextBox 130">
          <a:extLst>
            <a:ext uri="{FF2B5EF4-FFF2-40B4-BE49-F238E27FC236}">
              <a16:creationId xmlns:a16="http://schemas.microsoft.com/office/drawing/2014/main" id="{00000000-0008-0000-0600-000083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2" name="TextBox 131">
          <a:extLst>
            <a:ext uri="{FF2B5EF4-FFF2-40B4-BE49-F238E27FC236}">
              <a16:creationId xmlns:a16="http://schemas.microsoft.com/office/drawing/2014/main" id="{00000000-0008-0000-0600-000084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3" name="TextBox 132">
          <a:extLst>
            <a:ext uri="{FF2B5EF4-FFF2-40B4-BE49-F238E27FC236}">
              <a16:creationId xmlns:a16="http://schemas.microsoft.com/office/drawing/2014/main" id="{00000000-0008-0000-0600-00008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4" name="TextBox 133">
          <a:extLst>
            <a:ext uri="{FF2B5EF4-FFF2-40B4-BE49-F238E27FC236}">
              <a16:creationId xmlns:a16="http://schemas.microsoft.com/office/drawing/2014/main" id="{00000000-0008-0000-0600-00008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5" name="TextBox 134">
          <a:extLst>
            <a:ext uri="{FF2B5EF4-FFF2-40B4-BE49-F238E27FC236}">
              <a16:creationId xmlns:a16="http://schemas.microsoft.com/office/drawing/2014/main" id="{00000000-0008-0000-0600-00008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6" name="TextBox 135">
          <a:extLst>
            <a:ext uri="{FF2B5EF4-FFF2-40B4-BE49-F238E27FC236}">
              <a16:creationId xmlns:a16="http://schemas.microsoft.com/office/drawing/2014/main" id="{00000000-0008-0000-0600-00008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7" name="TextBox 136">
          <a:extLst>
            <a:ext uri="{FF2B5EF4-FFF2-40B4-BE49-F238E27FC236}">
              <a16:creationId xmlns:a16="http://schemas.microsoft.com/office/drawing/2014/main" id="{00000000-0008-0000-0600-000089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8" name="TextBox 137">
          <a:extLst>
            <a:ext uri="{FF2B5EF4-FFF2-40B4-BE49-F238E27FC236}">
              <a16:creationId xmlns:a16="http://schemas.microsoft.com/office/drawing/2014/main" id="{00000000-0008-0000-0600-00008A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9" name="TextBox 138">
          <a:extLst>
            <a:ext uri="{FF2B5EF4-FFF2-40B4-BE49-F238E27FC236}">
              <a16:creationId xmlns:a16="http://schemas.microsoft.com/office/drawing/2014/main" id="{00000000-0008-0000-0600-00008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0" name="TextBox 139">
          <a:extLst>
            <a:ext uri="{FF2B5EF4-FFF2-40B4-BE49-F238E27FC236}">
              <a16:creationId xmlns:a16="http://schemas.microsoft.com/office/drawing/2014/main" id="{00000000-0008-0000-0600-00008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1" name="TextBox 140">
          <a:extLst>
            <a:ext uri="{FF2B5EF4-FFF2-40B4-BE49-F238E27FC236}">
              <a16:creationId xmlns:a16="http://schemas.microsoft.com/office/drawing/2014/main" id="{00000000-0008-0000-0600-00008D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2" name="TextBox 141">
          <a:extLst>
            <a:ext uri="{FF2B5EF4-FFF2-40B4-BE49-F238E27FC236}">
              <a16:creationId xmlns:a16="http://schemas.microsoft.com/office/drawing/2014/main" id="{00000000-0008-0000-0600-00008E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3" name="TextBox 142">
          <a:extLst>
            <a:ext uri="{FF2B5EF4-FFF2-40B4-BE49-F238E27FC236}">
              <a16:creationId xmlns:a16="http://schemas.microsoft.com/office/drawing/2014/main" id="{00000000-0008-0000-0600-00008F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4" name="TextBox 143">
          <a:extLst>
            <a:ext uri="{FF2B5EF4-FFF2-40B4-BE49-F238E27FC236}">
              <a16:creationId xmlns:a16="http://schemas.microsoft.com/office/drawing/2014/main" id="{00000000-0008-0000-0600-000090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5" name="TextBox 144">
          <a:extLst>
            <a:ext uri="{FF2B5EF4-FFF2-40B4-BE49-F238E27FC236}">
              <a16:creationId xmlns:a16="http://schemas.microsoft.com/office/drawing/2014/main" id="{00000000-0008-0000-0600-000091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6" name="TextBox 145">
          <a:extLst>
            <a:ext uri="{FF2B5EF4-FFF2-40B4-BE49-F238E27FC236}">
              <a16:creationId xmlns:a16="http://schemas.microsoft.com/office/drawing/2014/main" id="{00000000-0008-0000-0600-000092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7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7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7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7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7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7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7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7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7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7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7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7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7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7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7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7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7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7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7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7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7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7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7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7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7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7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7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7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7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7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7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7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7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7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7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7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7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7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7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7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7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7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7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7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7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7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7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7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7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7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7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7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7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7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7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7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7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7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7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7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7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7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7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7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7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7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7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7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7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7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7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7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7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7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7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7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7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7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7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7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7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7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7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7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7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7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7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7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7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5" name="TextBox 114">
          <a:extLst>
            <a:ext uri="{FF2B5EF4-FFF2-40B4-BE49-F238E27FC236}">
              <a16:creationId xmlns:a16="http://schemas.microsoft.com/office/drawing/2014/main" id="{00000000-0008-0000-0700-00007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7" name="TextBox 116">
          <a:extLst>
            <a:ext uri="{FF2B5EF4-FFF2-40B4-BE49-F238E27FC236}">
              <a16:creationId xmlns:a16="http://schemas.microsoft.com/office/drawing/2014/main" id="{00000000-0008-0000-0700-000075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18" name="TextBox 117">
          <a:extLst>
            <a:ext uri="{FF2B5EF4-FFF2-40B4-BE49-F238E27FC236}">
              <a16:creationId xmlns:a16="http://schemas.microsoft.com/office/drawing/2014/main" id="{00000000-0008-0000-0700-000076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9" name="TextBox 118">
          <a:extLst>
            <a:ext uri="{FF2B5EF4-FFF2-40B4-BE49-F238E27FC236}">
              <a16:creationId xmlns:a16="http://schemas.microsoft.com/office/drawing/2014/main" id="{00000000-0008-0000-0700-00007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0" name="TextBox 119">
          <a:extLst>
            <a:ext uri="{FF2B5EF4-FFF2-40B4-BE49-F238E27FC236}">
              <a16:creationId xmlns:a16="http://schemas.microsoft.com/office/drawing/2014/main" id="{00000000-0008-0000-0700-000078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1" name="TextBox 120">
          <a:extLst>
            <a:ext uri="{FF2B5EF4-FFF2-40B4-BE49-F238E27FC236}">
              <a16:creationId xmlns:a16="http://schemas.microsoft.com/office/drawing/2014/main" id="{00000000-0008-0000-0700-00007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2" name="TextBox 121">
          <a:extLst>
            <a:ext uri="{FF2B5EF4-FFF2-40B4-BE49-F238E27FC236}">
              <a16:creationId xmlns:a16="http://schemas.microsoft.com/office/drawing/2014/main" id="{00000000-0008-0000-0700-00007A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5" name="TextBox 124">
          <a:extLst>
            <a:ext uri="{FF2B5EF4-FFF2-40B4-BE49-F238E27FC236}">
              <a16:creationId xmlns:a16="http://schemas.microsoft.com/office/drawing/2014/main" id="{00000000-0008-0000-0700-00007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6" name="TextBox 125">
          <a:extLst>
            <a:ext uri="{FF2B5EF4-FFF2-40B4-BE49-F238E27FC236}">
              <a16:creationId xmlns:a16="http://schemas.microsoft.com/office/drawing/2014/main" id="{00000000-0008-0000-0700-00007E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7" name="TextBox 126">
          <a:extLst>
            <a:ext uri="{FF2B5EF4-FFF2-40B4-BE49-F238E27FC236}">
              <a16:creationId xmlns:a16="http://schemas.microsoft.com/office/drawing/2014/main" id="{00000000-0008-0000-0700-00007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8" name="TextBox 127">
          <a:extLst>
            <a:ext uri="{FF2B5EF4-FFF2-40B4-BE49-F238E27FC236}">
              <a16:creationId xmlns:a16="http://schemas.microsoft.com/office/drawing/2014/main" id="{00000000-0008-0000-0700-00008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0" name="TextBox 129">
          <a:extLst>
            <a:ext uri="{FF2B5EF4-FFF2-40B4-BE49-F238E27FC236}">
              <a16:creationId xmlns:a16="http://schemas.microsoft.com/office/drawing/2014/main" id="{00000000-0008-0000-0700-000082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1" name="TextBox 130">
          <a:extLst>
            <a:ext uri="{FF2B5EF4-FFF2-40B4-BE49-F238E27FC236}">
              <a16:creationId xmlns:a16="http://schemas.microsoft.com/office/drawing/2014/main" id="{00000000-0008-0000-0700-000083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2" name="TextBox 131">
          <a:extLst>
            <a:ext uri="{FF2B5EF4-FFF2-40B4-BE49-F238E27FC236}">
              <a16:creationId xmlns:a16="http://schemas.microsoft.com/office/drawing/2014/main" id="{00000000-0008-0000-0700-000084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3" name="TextBox 132">
          <a:extLst>
            <a:ext uri="{FF2B5EF4-FFF2-40B4-BE49-F238E27FC236}">
              <a16:creationId xmlns:a16="http://schemas.microsoft.com/office/drawing/2014/main" id="{00000000-0008-0000-0700-00008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4" name="TextBox 133">
          <a:extLst>
            <a:ext uri="{FF2B5EF4-FFF2-40B4-BE49-F238E27FC236}">
              <a16:creationId xmlns:a16="http://schemas.microsoft.com/office/drawing/2014/main" id="{00000000-0008-0000-0700-00008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5" name="TextBox 134">
          <a:extLst>
            <a:ext uri="{FF2B5EF4-FFF2-40B4-BE49-F238E27FC236}">
              <a16:creationId xmlns:a16="http://schemas.microsoft.com/office/drawing/2014/main" id="{00000000-0008-0000-0700-00008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6" name="TextBox 135">
          <a:extLst>
            <a:ext uri="{FF2B5EF4-FFF2-40B4-BE49-F238E27FC236}">
              <a16:creationId xmlns:a16="http://schemas.microsoft.com/office/drawing/2014/main" id="{00000000-0008-0000-0700-00008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7" name="TextBox 136">
          <a:extLst>
            <a:ext uri="{FF2B5EF4-FFF2-40B4-BE49-F238E27FC236}">
              <a16:creationId xmlns:a16="http://schemas.microsoft.com/office/drawing/2014/main" id="{00000000-0008-0000-0700-000089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8" name="TextBox 137">
          <a:extLst>
            <a:ext uri="{FF2B5EF4-FFF2-40B4-BE49-F238E27FC236}">
              <a16:creationId xmlns:a16="http://schemas.microsoft.com/office/drawing/2014/main" id="{00000000-0008-0000-0700-00008A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9" name="TextBox 138">
          <a:extLst>
            <a:ext uri="{FF2B5EF4-FFF2-40B4-BE49-F238E27FC236}">
              <a16:creationId xmlns:a16="http://schemas.microsoft.com/office/drawing/2014/main" id="{00000000-0008-0000-0700-00008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0" name="TextBox 139">
          <a:extLst>
            <a:ext uri="{FF2B5EF4-FFF2-40B4-BE49-F238E27FC236}">
              <a16:creationId xmlns:a16="http://schemas.microsoft.com/office/drawing/2014/main" id="{00000000-0008-0000-0700-00008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3" name="TextBox 142">
          <a:extLst>
            <a:ext uri="{FF2B5EF4-FFF2-40B4-BE49-F238E27FC236}">
              <a16:creationId xmlns:a16="http://schemas.microsoft.com/office/drawing/2014/main" id="{00000000-0008-0000-0700-00008F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44" name="TextBox 143">
          <a:extLst>
            <a:ext uri="{FF2B5EF4-FFF2-40B4-BE49-F238E27FC236}">
              <a16:creationId xmlns:a16="http://schemas.microsoft.com/office/drawing/2014/main" id="{00000000-0008-0000-0700-000090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5" name="TextBox 144">
          <a:extLst>
            <a:ext uri="{FF2B5EF4-FFF2-40B4-BE49-F238E27FC236}">
              <a16:creationId xmlns:a16="http://schemas.microsoft.com/office/drawing/2014/main" id="{00000000-0008-0000-0700-000091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46" name="TextBox 145">
          <a:extLst>
            <a:ext uri="{FF2B5EF4-FFF2-40B4-BE49-F238E27FC236}">
              <a16:creationId xmlns:a16="http://schemas.microsoft.com/office/drawing/2014/main" id="{00000000-0008-0000-0700-000092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8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8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8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8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8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8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8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8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8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8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8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8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8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8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8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8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8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8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8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8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8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8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8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8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8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8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8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8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8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8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8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8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8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8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8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8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8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8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8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8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8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8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8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8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8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8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8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8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8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8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8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8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8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8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8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8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8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8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8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8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8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8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8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8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8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8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8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8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8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8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8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8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8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8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8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8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8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8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8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8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8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8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8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8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8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8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8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8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8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8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8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8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8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8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8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8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8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8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8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8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8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8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8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8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8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8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8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8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8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8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8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8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8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8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8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Startup" Target="lambar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okohadiwidayat\Documents\POPSD\REKAP%20DATA%20PRK%202014\Lk200312-02-03-04.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GRAFIK%20GANGGUAN%20PENYULANG%20%2020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jokohadiwidayat\Documents\POPSD\REKAP%20DATA%20PRK%202014\RAPAT%20POKJA%20AO\SEMARANG%2017-18%20FEBRUARI%202009\BK-DHU-04\BEBAN-88-8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iop\KHUSUS%20PIOPP\Documents%20and%20Settings\User\My%20Documents\PINJAM%20BUKU.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backup\BAHRI-BARU\THN-2008\LAP%20BUL\MEI'08\MEI'08%20nanda\BAHRI-BARU\TUGAS%20OP%20&amp;%20KIT\PIOP\2006\Desember\Logsheet%20Desemb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Jantho"/>
      <sheetName val="Jantho"/>
      <sheetName val="GInc.Lmb"/>
      <sheetName val="Setting"/>
      <sheetName val="DInc.Lmb"/>
      <sheetName val="GExp.Lmb"/>
      <sheetName val="Chart2"/>
      <sheetName val="Sheet2"/>
      <sheetName val="DExp.Lmb"/>
      <sheetName val="FORMULA HSS 2016"/>
      <sheetName val="MAT"/>
      <sheetName val="JS"/>
      <sheetName val="BP"/>
      <sheetName val="BK"/>
      <sheetName val="SKUTM1"/>
      <sheetName val="DC"/>
      <sheetName val="CA1"/>
      <sheetName val="SA1"/>
      <sheetName val="CB1"/>
      <sheetName val="SB1"/>
      <sheetName val="CC1"/>
      <sheetName val="SC1"/>
      <sheetName val="M3-16_1"/>
      <sheetName val="P12_1"/>
      <sheetName val="F1"/>
      <sheetName val="E1"/>
      <sheetName val="M1"/>
      <sheetName val="JTR1"/>
      <sheetName val="TRF1"/>
      <sheetName val="SR_APP1"/>
      <sheetName val="APP TM"/>
      <sheetName val="CA"/>
      <sheetName val="SA"/>
      <sheetName val="CB"/>
      <sheetName val="SB"/>
      <sheetName val="CC"/>
      <sheetName val="SC"/>
      <sheetName val="M3-16"/>
      <sheetName val="DC1"/>
      <sheetName val="SKUTM"/>
      <sheetName val="M5-24"/>
      <sheetName val="P12"/>
      <sheetName val="F"/>
      <sheetName val="E"/>
      <sheetName val="M"/>
      <sheetName val="JTR"/>
      <sheetName val="TRF"/>
      <sheetName val="SR_APP"/>
      <sheetName val="AMR"/>
      <sheetName val="LC"/>
      <sheetName val="RAB"/>
      <sheetName val="OKTOBER 2017"/>
      <sheetName val="NO. PRK"/>
      <sheetName val="lambaro"/>
      <sheetName val="INISIATIF STRATEGIS"/>
      <sheetName val="GInc_Lmb"/>
      <sheetName val="DInc_Lmb"/>
      <sheetName val="GExp_Lmb"/>
      <sheetName val="DExp_Lmb"/>
      <sheetName val="FORMULA_HSS_2016"/>
      <sheetName val="APP_TM"/>
      <sheetName val="Rekap"/>
      <sheetName val="PROGRAM"/>
      <sheetName val="LOKASI"/>
      <sheetName val="DB"/>
      <sheetName val="prod03"/>
      <sheetName val="TDL"/>
      <sheetName val="HARGA SATUAN"/>
      <sheetName val="PkRp"/>
      <sheetName val="graf2"/>
      <sheetName val="PUNCAK-89"/>
      <sheetName val="Rekap PMG."/>
      <sheetName val="C"/>
      <sheetName val="JSꣀߗ_x000f_[lambaro.xls]BP⿁_x000f_["/>
      <sheetName val="JS_x005f_x0000__x005f_x0000_ꣀߗ_x005f_x000f_[lamba"/>
      <sheetName val="x"/>
      <sheetName val="Bank Data"/>
      <sheetName val="NRCPTK01"/>
      <sheetName val="NORMALISASI"/>
      <sheetName val="JS_x005f_x0000__x005f_x0000_ꣀߗ_x005f_x000f__lamba"/>
      <sheetName val="DATA BASE"/>
      <sheetName val="JSꣀߗ_x000f__lambaro.xls_BP⿁_x000f__"/>
      <sheetName val="Uraian"/>
      <sheetName val="rkap2008"/>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kRp"/>
      <sheetName val="PkVal"/>
      <sheetName val="PkJtRp"/>
      <sheetName val="PkJtVal"/>
      <sheetName val="ByDkpRp"/>
      <sheetName val="ByDkpVal"/>
      <sheetName val="ByDkpJtRp"/>
      <sheetName val="ByDkpJtVal"/>
      <sheetName val="ByPinjRp"/>
      <sheetName val="ByPinjVal"/>
      <sheetName val="Asumsi"/>
      <sheetName val="NERACA DAYA"/>
      <sheetName val="M"/>
      <sheetName val="C"/>
      <sheetName val="TRNS-C1"/>
      <sheetName val="DJBB PNYL"/>
      <sheetName val="Chart gang BOGOR"/>
      <sheetName val="MESIN_KIT"/>
      <sheetName val="B.P-C.P 2006"/>
      <sheetName val="HARGA SATUAN"/>
      <sheetName val="Kode"/>
      <sheetName val="DJBB_PNYL"/>
      <sheetName val="Chart_gang_BOGOR"/>
      <sheetName val="NERACA_DAYA"/>
      <sheetName val="B_P-C_P_2006"/>
      <sheetName val="Data"/>
      <sheetName val="Resource_Plan_(2)"/>
      <sheetName val="Kontrol"/>
      <sheetName val="Cover"/>
      <sheetName val="LabaRugi"/>
      <sheetName val="GABLUARJAWA1_(2)"/>
      <sheetName val="Kamus"/>
      <sheetName val="R-SM-KIN"/>
      <sheetName val="List"/>
      <sheetName val="FORM REN RUTIN KIT"/>
      <sheetName val="Layout-UNIT1"/>
      <sheetName val="Location"/>
      <sheetName val="Submission Form"/>
      <sheetName val="Produksi"/>
      <sheetName val="BRUT0-1"/>
      <sheetName val="Lk200312-02-03-04"/>
      <sheetName val="Prod.Harian"/>
      <sheetName val="REKAP"/>
      <sheetName val="Usia"/>
      <sheetName val="ca"/>
      <sheetName val="PERIODIK"/>
      <sheetName val="pddk"/>
      <sheetName val="UshDeb00"/>
      <sheetName val="W-NAD"/>
      <sheetName val="M-PEG"/>
      <sheetName val="Sudah Berjalan"/>
      <sheetName val="Wil-2"/>
      <sheetName val="tabel JHT"/>
      <sheetName val="NRCPTK01"/>
      <sheetName val="L-rok"/>
      <sheetName val="sk17-76-78"/>
      <sheetName val="Listrik Mati 05"/>
      <sheetName val="Listrik Mati 06"/>
      <sheetName val="Tabel Kode"/>
      <sheetName val="Da AN BRAT TWR"/>
      <sheetName val="THN-7"/>
      <sheetName val="Code"/>
      <sheetName val="trenprod2001"/>
      <sheetName val="Kin1TH"/>
      <sheetName val="Res142001"/>
      <sheetName val="GrafikProd"/>
      <sheetName val="Kin3BLN"/>
      <sheetName val="Kin1BLN"/>
      <sheetName val="Kin2TH"/>
      <sheetName val="Kin2BLN"/>
      <sheetName val="L-PENGUS-24.00"/>
      <sheetName val="KINERJA"/>
      <sheetName val="Eval.bln.Okt'15"/>
      <sheetName val="ROH PBS"/>
      <sheetName val="PBS"/>
      <sheetName val="ROH JAM 07-14"/>
      <sheetName val="JLK"/>
      <sheetName val="ROH JAM 15-21"/>
      <sheetName val="ROH JAM 00-06"/>
      <sheetName val="TIMO"/>
      <sheetName val="GRG"/>
      <sheetName val="KTG"/>
      <sheetName val="WDL"/>
      <sheetName val="PJKL"/>
      <sheetName val="KDO"/>
      <sheetName val="KLB"/>
      <sheetName val="SMPR"/>
      <sheetName val="SDRJ"/>
      <sheetName val="WNG"/>
      <sheetName val="Input T&amp;R Prod"/>
      <sheetName val="Twr (15)"/>
      <sheetName val="Instalasi"/>
      <sheetName val="ACUAN"/>
      <sheetName val="GABLUARJAWA1 (2)"/>
      <sheetName val="Form-B-R1"/>
      <sheetName val="THN-6"/>
      <sheetName val="WAN"/>
      <sheetName val="tabel-JHT"/>
      <sheetName val="INLAND FACTOR DISTANCE"/>
      <sheetName val="Uraian"/>
      <sheetName val="Catatan"/>
      <sheetName val="TID1_Old"/>
      <sheetName val="FORM A1_A2  Tangerang"/>
      <sheetName val="FORM A1_A2  Gambir"/>
      <sheetName val="FORM A1_A2  Kebayoran"/>
      <sheetName val="FORM A1_A2  Kramatjati"/>
      <sheetName val="FORM A1_A2 KD"/>
      <sheetName val="Basket 6"/>
      <sheetName val="Trunking"/>
      <sheetName val="L_23"/>
      <sheetName val="ANALISA"/>
      <sheetName val="AN-MAJOR"/>
      <sheetName val="DivVI"/>
      <sheetName val="bahan"/>
      <sheetName val="Pareto_SKR#2"/>
      <sheetName val="Pareto_SKR#3"/>
      <sheetName val="Kuantitas &amp; Harga"/>
      <sheetName val="D-2"/>
      <sheetName val="Sheet3"/>
      <sheetName val="Sheet6"/>
      <sheetName val="Jenis Pelatihan"/>
      <sheetName val="prod03"/>
      <sheetName val="Sheet5"/>
      <sheetName val="scada 2001"/>
      <sheetName val="A"/>
      <sheetName val="KUMULATIP"/>
      <sheetName val="F-1"/>
      <sheetName val="MENU"/>
      <sheetName val="PARAMETER"/>
      <sheetName val="analis"/>
      <sheetName val="DGGKIT+ Derating"/>
      <sheetName val="WORKPLAN GROWS R KARANGNUNGGAL"/>
      <sheetName val="KMS-DIS5"/>
      <sheetName val="TRANS"/>
      <sheetName val="PTG"/>
      <sheetName val="Daftar"/>
      <sheetName val="MST"/>
      <sheetName val="B"/>
      <sheetName val="FLI - Sec.1"/>
      <sheetName val="Transfer"/>
      <sheetName val="SewaBeli"/>
      <sheetName val="Harga BBM Indonesia"/>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GenlistHI"/>
      <sheetName val="Electrical "/>
      <sheetName val="SCADA ENG"/>
      <sheetName val="Supervisory Control System"/>
      <sheetName val="NERACA_DAYA1"/>
      <sheetName val="DJBB_PNYL1"/>
      <sheetName val="Chart_gang_BOGOR1"/>
      <sheetName val="B_P-C_P_20061"/>
      <sheetName val="HARGA_SATUAN"/>
      <sheetName val="FORM_REN_RUTIN_KIT"/>
      <sheetName val="Submission_Form"/>
      <sheetName val="Prod_Harian"/>
      <sheetName val="Sudah_Berjalan"/>
      <sheetName val="tabel_JHT"/>
      <sheetName val="Listrik_Mati_05"/>
      <sheetName val="Listrik_Mati_06"/>
      <sheetName val="Tabel_Kode"/>
      <sheetName val="L-PENGUS-24_00"/>
      <sheetName val="Eval_bln_Okt'15"/>
      <sheetName val="ROH_PBS"/>
      <sheetName val="ROH_JAM_07-14"/>
      <sheetName val="ROH_JAM_15-21"/>
      <sheetName val="ROH_JAM_00-06"/>
      <sheetName val="Input_T&amp;R_Prod"/>
      <sheetName val="Da_AN_BRAT_TWR"/>
      <sheetName val="Twr_(15)"/>
      <sheetName val="GABLUARJAWA1_(2)1"/>
      <sheetName val="INLAND_FACTOR_DISTANCE"/>
      <sheetName val="FORM_A1_A2__Tangerang"/>
      <sheetName val="FORM_A1_A2__Gambir"/>
      <sheetName val="FORM_A1_A2__Kebayoran"/>
      <sheetName val="FORM_A1_A2__Kramatjati"/>
      <sheetName val="FORM_A1_A2_KD"/>
      <sheetName val="Basket_6"/>
      <sheetName val="Kuantitas_&amp;_Harga"/>
      <sheetName val="scada_2001"/>
      <sheetName val="Jenis_Pelatihan"/>
      <sheetName val="Sheet1"/>
      <sheetName val="REK-PEG"/>
      <sheetName val="CMK"/>
      <sheetName val="JTM"/>
      <sheetName val="TUL III-09"/>
      <sheetName val="REFERENSI"/>
      <sheetName val="Sch-5"/>
      <sheetName val="FailureMode_PLTU"/>
      <sheetName val="FailureMode_PLTG"/>
      <sheetName val="Resume"/>
      <sheetName val="DATA-BASE SUTT"/>
      <sheetName val="analhps Pasng"/>
      <sheetName val="REF"/>
      <sheetName val="TAHAP 5"/>
      <sheetName val="PUNCAK-89"/>
      <sheetName val="DivVII"/>
      <sheetName val="DAFGED"/>
      <sheetName val="Beltra  (7)"/>
      <sheetName val="Peralatan"/>
      <sheetName val="Basic Price"/>
      <sheetName val="NP-7"/>
      <sheetName val="HSLAIN-LAIN"/>
      <sheetName val="Master Edit"/>
      <sheetName val="graf2"/>
      <sheetName val="AC"/>
      <sheetName val="Pareto_SKR#4"/>
      <sheetName val="Div2"/>
      <sheetName val="Div3"/>
      <sheetName val="2008"/>
      <sheetName val="Summary"/>
      <sheetName val="RAB"/>
      <sheetName val="rekmodiPtk (MAP)"/>
      <sheetName val="FUNGSI"/>
      <sheetName val="W1"/>
      <sheetName val="FDR"/>
      <sheetName val="RATE TENAGA KERJA"/>
      <sheetName val="PANDUAN"/>
      <sheetName val="HIDE"/>
      <sheetName val="DExp.Lmb"/>
      <sheetName val="HPE"/>
      <sheetName val="Peralatan (2)"/>
      <sheetName val="se006t"/>
      <sheetName val="beban"/>
      <sheetName val="FORM-B"/>
      <sheetName val="SAA"/>
      <sheetName val="A1 pri123"/>
      <sheetName val="A1 PRY"/>
      <sheetName val="ACUANBARU"/>
      <sheetName val="Assumptions (2)"/>
      <sheetName val="Prog Desc"/>
      <sheetName val="Grafik Wil"/>
      <sheetName val="Bipeg-U(12D2)"/>
      <sheetName val="Daftar Harga"/>
      <sheetName val="Kuantitas"/>
      <sheetName val="CashFlow"/>
      <sheetName val="HARDIBLD"/>
      <sheetName val="gvl"/>
      <sheetName val="bbtest2"/>
      <sheetName val="LKVL-CK-HT-GD1"/>
      <sheetName val="TONG HOP VL-NC"/>
      <sheetName val="chitiet"/>
      <sheetName val="TONGKE3p "/>
      <sheetName val="TH VL, NC, DDHT Thanhphuoc"/>
      <sheetName val="#REF"/>
      <sheetName val="DONGIA"/>
      <sheetName val="DON GIA"/>
      <sheetName val="DG"/>
      <sheetName val="TNHCHINH"/>
      <sheetName val="CHITIET VL-NC"/>
      <sheetName val="Tiepdia"/>
      <sheetName val="TDTKP"/>
      <sheetName val="VCV-BE-TONG"/>
      <sheetName val="UPAH DAN BAHAN"/>
      <sheetName val="chitimc"/>
      <sheetName val="dongia (2)"/>
      <sheetName val="giathanh1"/>
      <sheetName val="THPDMoi  (2)"/>
      <sheetName val="gtrinh"/>
      <sheetName val="phuluc1"/>
      <sheetName val="lam-moi"/>
      <sheetName val="thao-go"/>
      <sheetName val="TONGKE-HT"/>
      <sheetName val="dtxl"/>
      <sheetName val="t-h HA THE"/>
      <sheetName val="CHITIET VL-NC-TT -1p"/>
      <sheetName val="TONG HOP VL-NC TT"/>
      <sheetName val="TH XL"/>
      <sheetName val="VC"/>
      <sheetName val="CHITIET VL-NC-TT-3p"/>
      <sheetName val="TDTKP1"/>
      <sheetName val="KPVC-BD "/>
      <sheetName val="4.2-BPP"/>
      <sheetName val="4.3-HargaJual"/>
      <sheetName val="bayar_per_02082018"/>
      <sheetName val="Calc Inst"/>
      <sheetName val="AHS-JTR"/>
      <sheetName val="Sect-1a"/>
      <sheetName val="Cover_sheet"/>
      <sheetName val="2"/>
      <sheetName val="1"/>
      <sheetName val="master rab"/>
      <sheetName val="TRIP TRAFO APR"/>
      <sheetName val="METER"/>
      <sheetName val="HAR APR"/>
      <sheetName val="GRAFIK"/>
      <sheetName val="Perm. Test"/>
      <sheetName val="sept"/>
      <sheetName val="Vendor UJH"/>
      <sheetName val="02"/>
      <sheetName val="06"/>
      <sheetName val="66"/>
      <sheetName val="Beli"/>
      <sheetName val="Sewa"/>
      <sheetName val="BBkr"/>
      <sheetName val="NerSubsis"/>
      <sheetName val="Jual"/>
      <sheetName val="Prod2"/>
      <sheetName val="RKAP"/>
      <sheetName val="kCal"/>
      <sheetName val="DKH"/>
      <sheetName val="AGREGAT"/>
      <sheetName val="A.Div10"/>
      <sheetName val="A.Div3"/>
      <sheetName val="A.Div 2"/>
      <sheetName val="A.Div 4"/>
      <sheetName val="A.Div5"/>
      <sheetName val="A.Div7"/>
      <sheetName val="CiMaPlbStd"/>
      <sheetName val="Balance Sheet"/>
      <sheetName val="Income Statement"/>
      <sheetName val="db"/>
      <sheetName val="MC_Qty"/>
      <sheetName val="FORM BQ TL PRATU 4cct"/>
      <sheetName val="RAB GI"/>
      <sheetName val="GAB"/>
      <sheetName val="SATPAM"/>
      <sheetName val="matr aux"/>
      <sheetName val="matr engine"/>
      <sheetName val="jasa rehab"/>
      <sheetName val="jasa pondasi"/>
      <sheetName val="jasa rekon material"/>
      <sheetName val="DGGKIT+_Derating"/>
      <sheetName val="WORKPLAN_GROWS_R_KARANGNUNGGAL"/>
      <sheetName val="FLI_-_Sec_1"/>
      <sheetName val="TUL_III-09"/>
      <sheetName val="RAP"/>
      <sheetName val="Ref Additional Payment"/>
      <sheetName val="vendor"/>
      <sheetName val="Sheet2"/>
      <sheetName val="total"/>
      <sheetName val="form KD"/>
      <sheetName val="VM OKT"/>
      <sheetName val="SPK GABUNG"/>
      <sheetName val="SPB"/>
      <sheetName val="SPJ"/>
      <sheetName val="JASA AI"/>
      <sheetName val="JASA AO"/>
      <sheetName val="BARANG AI"/>
      <sheetName val="BARANG AO"/>
      <sheetName val="NPWP"/>
      <sheetName val="Sheet4"/>
      <sheetName val="SPB BELUM KEMBALI"/>
      <sheetName val="SISA KUOTA KHS JASA"/>
      <sheetName val="Sheet7"/>
      <sheetName val="JAN"/>
      <sheetName val="BOQ"/>
      <sheetName val="4-Basic Price"/>
      <sheetName val="5-ALAT(1)"/>
      <sheetName val="PENYEBAB"/>
      <sheetName val="Mobilisasi"/>
      <sheetName val="E7"/>
      <sheetName val="L-R"/>
      <sheetName val="K_TAM_SPK032"/>
      <sheetName val="12.REFERENSI"/>
      <sheetName val="A u g"/>
      <sheetName val="O c t"/>
      <sheetName val="A p r"/>
      <sheetName val="M a y"/>
      <sheetName val="S e p"/>
      <sheetName val="00 received in 01"/>
      <sheetName val="F e b"/>
      <sheetName val="Per GL J a n"/>
      <sheetName val="J u n"/>
      <sheetName val="M a r"/>
      <sheetName val="J u l"/>
      <sheetName val="Keterangan"/>
      <sheetName val="LAIN2"/>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FJ per BLN"/>
      <sheetName val="DC REAL PER TW"/>
      <sheetName val="Cover1"/>
      <sheetName val="mu"/>
      <sheetName val="DAF-1"/>
      <sheetName val="Pt"/>
      <sheetName val="F1771-2"/>
      <sheetName val="LABA RUGI"/>
      <sheetName val="Assumptions"/>
      <sheetName val="Construction Period Costs"/>
      <sheetName val="Plant Characteristics"/>
      <sheetName val="GGN_PENY_FEB2009 &gt; 5"/>
      <sheetName val="NERACA_DAYA2"/>
      <sheetName val="DJBB_PNYL2"/>
      <sheetName val="Chart_gang_BOGOR2"/>
      <sheetName val="B_P-C_P_20062"/>
      <sheetName val="HARGA_SATUAN1"/>
      <sheetName val="FORM_REN_RUTIN_KIT1"/>
      <sheetName val="Submission_Form1"/>
      <sheetName val="Prod_Harian1"/>
      <sheetName val="Sudah_Berjalan1"/>
      <sheetName val="tabel_JHT1"/>
      <sheetName val="Listrik_Mati_051"/>
      <sheetName val="Listrik_Mati_061"/>
      <sheetName val="Tabel_Kode1"/>
      <sheetName val="Da_AN_BRAT_TWR1"/>
      <sheetName val="L-PENGUS-24_001"/>
      <sheetName val="Eval_bln_Okt'151"/>
      <sheetName val="ROH_PBS1"/>
      <sheetName val="ROH_JAM_07-141"/>
      <sheetName val="ROH_JAM_15-211"/>
      <sheetName val="ROH_JAM_00-061"/>
      <sheetName val="Input_T&amp;R_Prod1"/>
      <sheetName val="Twr_(15)1"/>
      <sheetName val="GABLUARJAWA1_(2)2"/>
      <sheetName val="WORKPLAN_GROWS_R_KARANGNUNGGAL1"/>
      <sheetName val="INLAND_FACTOR_DISTANCE1"/>
      <sheetName val="FORM_A1_A2__Tangerang1"/>
      <sheetName val="FORM_A1_A2__Gambir1"/>
      <sheetName val="FORM_A1_A2__Kebayoran1"/>
      <sheetName val="FORM_A1_A2__Kramatjati1"/>
      <sheetName val="FORM_A1_A2_KD1"/>
      <sheetName val="Basket_61"/>
      <sheetName val="Kuantitas_&amp;_Harga1"/>
      <sheetName val="scada_20011"/>
      <sheetName val="Jenis_Pelatihan1"/>
      <sheetName val="DGGKIT+_Derating1"/>
      <sheetName val="FLI_-_Sec_11"/>
      <sheetName val="Harga_BBM_Indonesia"/>
      <sheetName val="Inv_KITLUR_SUMBAGUT"/>
      <sheetName val="Inv_KITLUR_SUMBAGSEL"/>
      <sheetName val="Electrical_"/>
      <sheetName val="SCADA_ENG"/>
      <sheetName val="Supervisory_Control_System"/>
      <sheetName val="BIODATA"/>
      <sheetName val="KARYAWAN"/>
      <sheetName val="database"/>
      <sheetName val="master"/>
      <sheetName val="masteradm"/>
      <sheetName val="master_fln"/>
      <sheetName val="master_opt"/>
      <sheetName val="master_pgd"/>
      <sheetName val="master_pmd"/>
      <sheetName val="master_pmd_new"/>
      <sheetName val="ATTB-AKTV"/>
      <sheetName val="hal 14b"/>
      <sheetName val="REKAP KINERJA"/>
      <sheetName val="summary-1"/>
      <sheetName val="Dasar Pemadaman"/>
      <sheetName val="COP"/>
      <sheetName val="HPP"/>
      <sheetName val="kumpulan"/>
      <sheetName val="Basic"/>
      <sheetName val="Alat"/>
      <sheetName val="STRUKTUR"/>
      <sheetName val="SCH2"/>
      <sheetName val="laporan pemakaian blangko"/>
      <sheetName val="terbilang"/>
      <sheetName val="H.BAHAN"/>
      <sheetName val="DATA ACUAN"/>
      <sheetName val="Agregat Halus &amp; Kasar"/>
      <sheetName val=""/>
      <sheetName val="H MAT"/>
      <sheetName val="Analisa 600"/>
      <sheetName val="uts"/>
      <sheetName val="TITIK KOORDINAT 1"/>
      <sheetName val="TRAFO 2"/>
      <sheetName val="FJ KSKT"/>
      <sheetName val="FJ KSKT EMIN"/>
      <sheetName val="FJ per BLN EMIN"/>
      <sheetName val="ASSET SE-060"/>
      <sheetName val="DATA LF"/>
      <sheetName val="KWH E MIN"/>
      <sheetName val="HITUNG LF TR,TRFO,SR"/>
      <sheetName val="KONDUKTOR"/>
      <sheetName val="GARDU"/>
      <sheetName val="TRAFO"/>
      <sheetName val="APP CAWANG"/>
      <sheetName val="Pk"/>
      <sheetName val="FAS"/>
      <sheetName val="BA_Rapen"/>
      <sheetName val="GI"/>
      <sheetName val="LOAD2010"/>
      <sheetName val="Preventif"/>
      <sheetName val="Jenis Pemeliharaan"/>
      <sheetName val="Kode User"/>
      <sheetName val="RekapLEP"/>
      <sheetName val="Project Data"/>
      <sheetName val="Confidential PAS HMI"/>
      <sheetName val="P-SA"/>
      <sheetName val="CH"/>
      <sheetName val="10"/>
      <sheetName val="Kpg"/>
      <sheetName val="Pry"/>
      <sheetName val="Gab.Cab"/>
      <sheetName val="blk"/>
      <sheetName val="Krn"/>
      <sheetName val="Ksg"/>
      <sheetName val="skm"/>
      <sheetName val="UPpry"/>
      <sheetName val="Pbn"/>
      <sheetName val="Spt"/>
      <sheetName val="target"/>
      <sheetName val="LOGRESUME"/>
      <sheetName val="List of Inventory"/>
      <sheetName val="JAN09"/>
      <sheetName val="BHN"/>
      <sheetName val="DFTR GARDIST"/>
      <sheetName val="HARGA"/>
      <sheetName val="SATUAN"/>
      <sheetName val="61005"/>
      <sheetName val="61007"/>
      <sheetName val="MAP"/>
      <sheetName val="H.Dasar"/>
      <sheetName val="Currency Rate"/>
      <sheetName val="SEX"/>
      <sheetName val="LISDES"/>
      <sheetName val="PRK"/>
      <sheetName val="Hg.Sat"/>
      <sheetName val="ATRIBUT"/>
      <sheetName val="JSO"/>
      <sheetName val="APBN"/>
      <sheetName val="JARAK TEMPUH PERGESERAN TRAFO"/>
      <sheetName val="Lembar1"/>
      <sheetName val="Lembar2"/>
      <sheetName val="JARAK PEMBONGKARAN &amp; RELOKASI N"/>
      <sheetName val="DAFTAR PEKERJAAN PONDASI &amp; PEMA"/>
      <sheetName val="DAFTAR PENGADAAN PEMASANGAN NCT"/>
      <sheetName val="WO"/>
      <sheetName val="DKM Jasa"/>
      <sheetName val="RAB Jasa"/>
      <sheetName val="DKM Konsumabel"/>
      <sheetName val="RAB Mat Konsumabel"/>
      <sheetName val="RAB Mat Utama"/>
      <sheetName val="DKM Mat. Utama"/>
      <sheetName val="Analisa Material Utama"/>
      <sheetName val="HPE Jasa"/>
      <sheetName val="Tentative "/>
      <sheetName val="SPEK TEKNIS (2)"/>
      <sheetName val="KWH"/>
      <sheetName val="Material"/>
      <sheetName val="Section 2 MastlisteRev02"/>
      <sheetName val="TAP"/>
      <sheetName val="Overview"/>
      <sheetName val="N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sheetData sheetId="405"/>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sheetData sheetId="476"/>
      <sheetData sheetId="477"/>
      <sheetData sheetId="478"/>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sheetData sheetId="490"/>
      <sheetData sheetId="491"/>
      <sheetData sheetId="492"/>
      <sheetData sheetId="493"/>
      <sheetData sheetId="494"/>
      <sheetData sheetId="495"/>
      <sheetData sheetId="496"/>
      <sheetData sheetId="497"/>
      <sheetData sheetId="498"/>
      <sheetData sheetId="499"/>
      <sheetData sheetId="500"/>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sheetData sheetId="528"/>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硸硸湡敧"/>
      <sheetName val="graf2"/>
      <sheetName val="PENYEBAB GANGGUAN"/>
      <sheetName val="WIL"/>
      <sheetName val="GAB"/>
      <sheetName val="Section Gangguan"/>
      <sheetName val="MAT"/>
      <sheetName val="JS"/>
      <sheetName val="PkRp"/>
      <sheetName val="PUNCAK-89"/>
      <sheetName val="INISIATIF STRATEGIS"/>
      <sheetName val="DExp.Lmb"/>
      <sheetName val="GRAFIK GANGGUAN PENYULANG  2001"/>
      <sheetName val="LAMP"/>
      <sheetName val="GInc.Lmb"/>
      <sheetName val="Setting"/>
      <sheetName val="GJantho"/>
      <sheetName val="x"/>
      <sheetName val="FORM-B"/>
      <sheetName val="prod03"/>
      <sheetName val="aruskas"/>
      <sheetName val="bakup1"/>
      <sheetName val="PAL"/>
      <sheetName val="PPJ"/>
      <sheetName val="PPN"/>
      <sheetName val="TAGSUS"/>
      <sheetName val="MATERAI"/>
      <sheetName val="BAK"/>
      <sheetName val="SMS"/>
      <sheetName val="UMTL"/>
      <sheetName val="GABUNGAN"/>
      <sheetName val="CMK"/>
      <sheetName val="GrafikProd"/>
      <sheetName val="REFERENSI"/>
      <sheetName val="H MAT"/>
      <sheetName val="HARGA SATUAN"/>
      <sheetName val="ca"/>
      <sheetName val="NO. PRK"/>
      <sheetName val="AHS - Personel"/>
      <sheetName val="AHS - Non Personel"/>
      <sheetName val="KEBIJAKAN PB-PD"/>
      <sheetName val="WAN"/>
      <sheetName val="TRNS-C1"/>
      <sheetName val="chemcal"/>
      <sheetName val="CashFlow"/>
      <sheetName val="E7"/>
      <sheetName val="REKAP"/>
      <sheetName val="Dasar Pemadaman"/>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Parameter"/>
      <sheetName val="DivVII"/>
      <sheetName val="DFTR GARDIST"/>
      <sheetName val="ANALISA"/>
      <sheetName val="NRCPTK01"/>
      <sheetName val="Sheet1"/>
      <sheetName val="Cover"/>
      <sheetName val="Sheet3"/>
      <sheetName val="MENU"/>
      <sheetName val="Hal-1"/>
      <sheetName val="INPBA"/>
      <sheetName val="THN-7"/>
      <sheetName val="C"/>
      <sheetName val="M"/>
      <sheetName val="Analisa Struktur Data"/>
      <sheetName val="SAA"/>
      <sheetName val="MAIN"/>
      <sheetName val="DAFGED"/>
      <sheetName val="Kpg"/>
      <sheetName val="Usulan"/>
      <sheetName val="TRANS"/>
      <sheetName val="FAS"/>
      <sheetName val="見積伺"/>
      <sheetName val="RINCIAN HARGA MATERIAL"/>
      <sheetName val="AHS-JTR"/>
      <sheetName val="Uraian"/>
      <sheetName val="rkap2008"/>
      <sheetName val="Penjualan"/>
      <sheetName val="ProdSendiri"/>
      <sheetName val="PS&amp;Susut TL"/>
      <sheetName val="SewaBeli"/>
      <sheetName val="Transfer"/>
      <sheetName val="Listing"/>
      <sheetName val="Koordinat"/>
      <sheetName val="AHSP"/>
      <sheetName val="HB"/>
      <sheetName val="HSA"/>
      <sheetName val="C.10"/>
      <sheetName val="C.12"/>
      <sheetName val="C.14"/>
      <sheetName val="C.16"/>
      <sheetName val="C.19"/>
      <sheetName val="C.21"/>
      <sheetName val="C.23"/>
      <sheetName val="C.25"/>
      <sheetName val="C.7"/>
      <sheetName val="C.9"/>
      <sheetName val="Sheet8"/>
      <sheetName val="Mobilisasi-pnw"/>
      <sheetName val="W-NAD"/>
      <sheetName val="Sheet6"/>
      <sheetName val="DeVIASI"/>
      <sheetName val="KoMposisi"/>
      <sheetName val="Twr (15)"/>
      <sheetName val="RAB"/>
      <sheetName val="Bahan"/>
      <sheetName val="Analis"/>
      <sheetName val="L_23"/>
      <sheetName val="UPDATE 25 JANUARI 2007"/>
      <sheetName val="Kuantitas &amp; Harga"/>
      <sheetName val="Assumptions (2)"/>
      <sheetName val="AN-MAJOR"/>
      <sheetName val="CiMaPlbStd"/>
      <sheetName val="THN-6"/>
      <sheetName val="Data"/>
      <sheetName val="Submission Form"/>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BAN-88"/>
      <sheetName val="PUNCAK-89"/>
      <sheetName val="L_23"/>
      <sheetName val="graf2"/>
      <sheetName val="DETAIL USULAN"/>
      <sheetName val="RAB"/>
      <sheetName val="C"/>
      <sheetName val="M"/>
      <sheetName val="ca"/>
      <sheetName val="PkRp"/>
      <sheetName val="PROGRAM"/>
    </sheetNames>
    <sheetDataSet>
      <sheetData sheetId="0"/>
      <sheetData sheetId="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ku"/>
      <sheetName val="sewa"/>
      <sheetName val="Sheet3"/>
      <sheetName val="Sheet4"/>
      <sheetName val="TUG.4 SOLAR"/>
    </sheetNames>
    <sheetDataSet>
      <sheetData sheetId="0" refreshError="1"/>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249977111117893"/>
    <pageSetUpPr fitToPage="1"/>
  </sheetPr>
  <dimension ref="C1:W54"/>
  <sheetViews>
    <sheetView showGridLines="0" view="pageBreakPreview"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9.109375" style="1"/>
    <col min="13" max="13" width="18" style="1" customWidth="1"/>
    <col min="14" max="14" width="13.88671875" style="1" customWidth="1"/>
    <col min="15" max="15" width="17.109375" style="1" customWidth="1"/>
    <col min="16" max="16" width="18.44140625" style="1" customWidth="1"/>
    <col min="17" max="17" width="13.88671875" style="1" customWidth="1"/>
    <col min="18" max="18" width="13.33203125" style="1" customWidth="1"/>
    <col min="19" max="19" width="12.6640625" style="1" customWidth="1"/>
    <col min="20" max="20" width="13.33203125" style="1" customWidth="1"/>
    <col min="21" max="16384" width="9.109375" style="1"/>
  </cols>
  <sheetData>
    <row r="1" spans="3:13">
      <c r="C1" s="3" t="s">
        <v>0</v>
      </c>
      <c r="D1" s="4" t="s">
        <v>1</v>
      </c>
      <c r="M1" s="1">
        <v>2</v>
      </c>
    </row>
    <row r="2" spans="3:13">
      <c r="C2" s="3"/>
      <c r="D2" s="4" t="s">
        <v>2</v>
      </c>
    </row>
    <row r="3" spans="3:13">
      <c r="C3" s="3"/>
      <c r="D3" s="4"/>
    </row>
    <row r="4" spans="3:13">
      <c r="C4" s="3"/>
      <c r="D4" s="3"/>
    </row>
    <row r="5" spans="3:13" ht="18">
      <c r="C5" s="79" t="s">
        <v>3</v>
      </c>
      <c r="D5" s="79"/>
      <c r="E5" s="79"/>
      <c r="F5" s="79"/>
      <c r="G5" s="79"/>
      <c r="H5" s="79"/>
      <c r="I5" s="79"/>
      <c r="J5" s="79"/>
      <c r="K5" s="79"/>
    </row>
    <row r="6" spans="3:13" ht="18">
      <c r="C6" s="79" t="s">
        <v>4</v>
      </c>
      <c r="D6" s="79"/>
      <c r="E6" s="79"/>
      <c r="F6" s="79"/>
      <c r="G6" s="79"/>
      <c r="H6" s="79"/>
      <c r="I6" s="79"/>
      <c r="J6" s="79"/>
      <c r="K6" s="79"/>
    </row>
    <row r="9" spans="3:13">
      <c r="C9" s="5" t="s">
        <v>5</v>
      </c>
    </row>
    <row r="10" spans="3:13" ht="31.2">
      <c r="C10" s="6" t="s">
        <v>6</v>
      </c>
      <c r="D10" s="7" t="s">
        <v>7</v>
      </c>
      <c r="E10" s="8" t="s">
        <v>8</v>
      </c>
      <c r="F10" s="8" t="s">
        <v>9</v>
      </c>
      <c r="G10" s="8" t="s">
        <v>10</v>
      </c>
      <c r="H10" s="8" t="s">
        <v>11</v>
      </c>
      <c r="I10" s="8" t="s">
        <v>12</v>
      </c>
      <c r="J10" s="8" t="s">
        <v>13</v>
      </c>
      <c r="K10" s="31" t="s">
        <v>14</v>
      </c>
    </row>
    <row r="11" spans="3:13">
      <c r="C11" s="9">
        <v>1</v>
      </c>
      <c r="D11" s="10" t="s">
        <v>15</v>
      </c>
      <c r="E11" s="60">
        <v>679.17523000000006</v>
      </c>
      <c r="F11" s="65">
        <v>641.57100000000003</v>
      </c>
      <c r="G11" s="11">
        <v>1834</v>
      </c>
      <c r="H11" s="11">
        <v>105540</v>
      </c>
      <c r="I11" s="60">
        <v>6354.2690000000002</v>
      </c>
      <c r="J11" s="66">
        <v>11485</v>
      </c>
      <c r="K11" s="67">
        <v>12494</v>
      </c>
    </row>
    <row r="12" spans="3:13">
      <c r="C12" s="9">
        <v>2</v>
      </c>
      <c r="D12" s="10" t="s">
        <v>16</v>
      </c>
      <c r="E12" s="60">
        <v>1068.7807</v>
      </c>
      <c r="F12" s="60">
        <v>1018.479</v>
      </c>
      <c r="G12" s="11">
        <v>1988</v>
      </c>
      <c r="H12" s="11">
        <v>93905</v>
      </c>
      <c r="I12" s="65">
        <v>5354.0259999999998</v>
      </c>
      <c r="J12" s="66">
        <v>12379</v>
      </c>
      <c r="K12" s="68">
        <v>10013</v>
      </c>
    </row>
    <row r="13" spans="3:13">
      <c r="C13" s="9">
        <v>3</v>
      </c>
      <c r="D13" s="10" t="s">
        <v>17</v>
      </c>
      <c r="E13" s="60">
        <v>728.84199999999998</v>
      </c>
      <c r="F13" s="60">
        <v>492.1155</v>
      </c>
      <c r="G13" s="11">
        <v>1677</v>
      </c>
      <c r="H13" s="11">
        <v>85705</v>
      </c>
      <c r="I13" s="60">
        <v>4709.62</v>
      </c>
      <c r="J13" s="66">
        <v>9988</v>
      </c>
      <c r="K13" s="68">
        <v>5999</v>
      </c>
    </row>
    <row r="14" spans="3:13">
      <c r="C14" s="57">
        <v>4</v>
      </c>
      <c r="D14" s="51" t="s">
        <v>18</v>
      </c>
      <c r="E14" s="60">
        <v>372.88900000000001</v>
      </c>
      <c r="F14" s="60">
        <v>421.35137500000002</v>
      </c>
      <c r="G14" s="11">
        <v>1316</v>
      </c>
      <c r="H14" s="11">
        <v>52635</v>
      </c>
      <c r="I14" s="60">
        <v>5198.87</v>
      </c>
      <c r="J14" s="66">
        <v>8641</v>
      </c>
      <c r="K14" s="69">
        <v>3679</v>
      </c>
    </row>
    <row r="15" spans="3:13">
      <c r="C15" s="80" t="s">
        <v>19</v>
      </c>
      <c r="D15" s="81"/>
      <c r="E15" s="49">
        <f>SUM(E11:E14)</f>
        <v>2849.6869299999998</v>
      </c>
      <c r="F15" s="49">
        <f t="shared" ref="F15:K15" si="0">SUM(F11:F14)</f>
        <v>2573.5168749999998</v>
      </c>
      <c r="G15" s="16">
        <f t="shared" si="0"/>
        <v>6815</v>
      </c>
      <c r="H15" s="16">
        <f t="shared" si="0"/>
        <v>337785</v>
      </c>
      <c r="I15" s="49">
        <f t="shared" si="0"/>
        <v>21616.785</v>
      </c>
      <c r="J15" s="48">
        <f t="shared" si="0"/>
        <v>42493</v>
      </c>
      <c r="K15" s="70">
        <f t="shared" si="0"/>
        <v>32185</v>
      </c>
    </row>
    <row r="18" spans="3:23">
      <c r="C18" s="5" t="s">
        <v>20</v>
      </c>
    </row>
    <row r="19" spans="3:23" ht="36" customHeight="1">
      <c r="C19" s="6" t="s">
        <v>6</v>
      </c>
      <c r="D19" s="7" t="s">
        <v>7</v>
      </c>
      <c r="E19" s="8" t="s">
        <v>8</v>
      </c>
      <c r="F19" s="8" t="s">
        <v>9</v>
      </c>
      <c r="G19" s="8" t="s">
        <v>10</v>
      </c>
      <c r="H19" s="8" t="s">
        <v>11</v>
      </c>
      <c r="I19" s="8" t="s">
        <v>12</v>
      </c>
      <c r="J19" s="8" t="s">
        <v>13</v>
      </c>
      <c r="K19" s="31" t="s">
        <v>14</v>
      </c>
      <c r="N19" s="8" t="s">
        <v>8</v>
      </c>
      <c r="O19" s="8" t="s">
        <v>9</v>
      </c>
      <c r="P19" s="8" t="s">
        <v>10</v>
      </c>
      <c r="Q19" s="8" t="s">
        <v>11</v>
      </c>
      <c r="R19" s="8" t="s">
        <v>12</v>
      </c>
      <c r="S19" s="8" t="s">
        <v>13</v>
      </c>
      <c r="T19" s="31" t="s">
        <v>14</v>
      </c>
    </row>
    <row r="20" spans="3:23">
      <c r="C20" s="9">
        <v>1</v>
      </c>
      <c r="D20" s="10" t="s">
        <v>15</v>
      </c>
      <c r="E20" s="58">
        <v>679.47523000000001</v>
      </c>
      <c r="F20" s="61">
        <v>641.82100000000003</v>
      </c>
      <c r="G20" s="20">
        <v>1834</v>
      </c>
      <c r="H20" s="20">
        <v>105540</v>
      </c>
      <c r="I20" s="58">
        <v>6364.3940000000002</v>
      </c>
      <c r="J20" s="58">
        <v>11486</v>
      </c>
      <c r="K20" s="64">
        <v>12497</v>
      </c>
      <c r="M20" s="71"/>
      <c r="N20" s="72"/>
      <c r="O20" s="73"/>
      <c r="S20" s="74"/>
      <c r="T20" s="75"/>
    </row>
    <row r="21" spans="3:23">
      <c r="C21" s="9">
        <v>2</v>
      </c>
      <c r="D21" s="10" t="s">
        <v>16</v>
      </c>
      <c r="E21" s="58">
        <v>1068.7807</v>
      </c>
      <c r="F21" s="62">
        <v>1018.479</v>
      </c>
      <c r="G21" s="20">
        <v>1986</v>
      </c>
      <c r="H21" s="20">
        <v>93830</v>
      </c>
      <c r="I21" s="58">
        <v>5362.4660000000003</v>
      </c>
      <c r="J21" s="58">
        <v>12379</v>
      </c>
      <c r="K21" s="64">
        <v>10013</v>
      </c>
      <c r="M21" s="71"/>
      <c r="N21" s="72"/>
      <c r="O21" s="73"/>
      <c r="S21" s="74"/>
      <c r="T21" s="75"/>
    </row>
    <row r="22" spans="3:23">
      <c r="C22" s="9">
        <v>3</v>
      </c>
      <c r="D22" s="10" t="s">
        <v>17</v>
      </c>
      <c r="E22" s="58">
        <v>728.84199999999998</v>
      </c>
      <c r="F22" s="62">
        <v>492.23689999999999</v>
      </c>
      <c r="G22" s="20">
        <v>1678</v>
      </c>
      <c r="H22" s="20">
        <v>85905</v>
      </c>
      <c r="I22" s="58">
        <v>4716.68</v>
      </c>
      <c r="J22" s="58">
        <v>9988</v>
      </c>
      <c r="K22" s="64">
        <v>5999</v>
      </c>
      <c r="M22" s="71"/>
      <c r="N22" s="72"/>
      <c r="O22" s="73"/>
      <c r="S22" s="74"/>
      <c r="T22" s="75"/>
    </row>
    <row r="23" spans="3:23">
      <c r="C23" s="50">
        <v>4</v>
      </c>
      <c r="D23" s="51" t="s">
        <v>18</v>
      </c>
      <c r="E23" s="58">
        <v>372.88869999999997</v>
      </c>
      <c r="F23" s="63">
        <v>421.35137500000002</v>
      </c>
      <c r="G23" s="20">
        <v>1316</v>
      </c>
      <c r="H23" s="20">
        <v>52635</v>
      </c>
      <c r="I23" s="58">
        <v>5198.87</v>
      </c>
      <c r="J23" s="58">
        <v>8641</v>
      </c>
      <c r="K23" s="64">
        <v>3679</v>
      </c>
      <c r="M23" s="71"/>
      <c r="N23" s="72"/>
      <c r="O23" s="73"/>
      <c r="S23" s="74"/>
      <c r="T23" s="75"/>
    </row>
    <row r="24" spans="3:23">
      <c r="C24" s="80" t="s">
        <v>19</v>
      </c>
      <c r="D24" s="81"/>
      <c r="E24" s="49">
        <f>SUM(E20:E23)</f>
        <v>2849.9866299999999</v>
      </c>
      <c r="F24" s="49">
        <f t="shared" ref="F24:K24" si="1">SUM(F20:F23)</f>
        <v>2573.8882749999998</v>
      </c>
      <c r="G24" s="15">
        <f t="shared" si="1"/>
        <v>6814</v>
      </c>
      <c r="H24" s="15">
        <f t="shared" si="1"/>
        <v>337910</v>
      </c>
      <c r="I24" s="49">
        <f t="shared" si="1"/>
        <v>21642.41</v>
      </c>
      <c r="J24" s="15">
        <f t="shared" si="1"/>
        <v>42494</v>
      </c>
      <c r="K24" s="32">
        <f t="shared" si="1"/>
        <v>32188</v>
      </c>
    </row>
    <row r="27" spans="3:23">
      <c r="C27" s="5" t="s">
        <v>21</v>
      </c>
    </row>
    <row r="28" spans="3:23" ht="31.2">
      <c r="C28" s="6" t="s">
        <v>6</v>
      </c>
      <c r="D28" s="7" t="s">
        <v>7</v>
      </c>
      <c r="E28" s="8" t="s">
        <v>8</v>
      </c>
      <c r="F28" s="8" t="s">
        <v>9</v>
      </c>
      <c r="G28" s="8" t="s">
        <v>10</v>
      </c>
      <c r="H28" s="8" t="s">
        <v>11</v>
      </c>
      <c r="I28" s="8" t="s">
        <v>12</v>
      </c>
      <c r="J28" s="8" t="s">
        <v>13</v>
      </c>
      <c r="K28" s="31" t="s">
        <v>14</v>
      </c>
    </row>
    <row r="29" spans="3:23">
      <c r="C29" s="9">
        <f t="shared" ref="C29:D31" si="2">C11</f>
        <v>1</v>
      </c>
      <c r="D29" s="19" t="str">
        <f t="shared" si="2"/>
        <v>ULP Demak</v>
      </c>
      <c r="E29" s="58">
        <f t="shared" ref="E29:K33" si="3">E20-E11</f>
        <v>0.29999999999995502</v>
      </c>
      <c r="F29" s="58">
        <f t="shared" si="3"/>
        <v>0.25</v>
      </c>
      <c r="G29" s="20">
        <f t="shared" si="3"/>
        <v>0</v>
      </c>
      <c r="H29" s="20">
        <f t="shared" si="3"/>
        <v>0</v>
      </c>
      <c r="I29" s="60">
        <f t="shared" si="3"/>
        <v>10.125000000000901</v>
      </c>
      <c r="J29" s="20">
        <f t="shared" si="3"/>
        <v>1</v>
      </c>
      <c r="K29" s="52">
        <f t="shared" si="3"/>
        <v>3</v>
      </c>
      <c r="M29" s="37"/>
      <c r="N29" s="37"/>
      <c r="O29" s="37"/>
      <c r="P29" s="37"/>
      <c r="Q29" s="37"/>
      <c r="R29" s="37"/>
      <c r="S29" s="37"/>
      <c r="T29" s="37"/>
      <c r="U29" s="37"/>
      <c r="V29" s="37"/>
      <c r="W29" s="37"/>
    </row>
    <row r="30" spans="3:23">
      <c r="C30" s="9">
        <f t="shared" si="2"/>
        <v>2</v>
      </c>
      <c r="D30" s="19" t="str">
        <f t="shared" si="2"/>
        <v>ULP Purwodadi</v>
      </c>
      <c r="E30" s="58">
        <f t="shared" si="3"/>
        <v>0</v>
      </c>
      <c r="F30" s="58">
        <f t="shared" si="3"/>
        <v>0</v>
      </c>
      <c r="G30" s="20">
        <f t="shared" si="3"/>
        <v>-2</v>
      </c>
      <c r="H30" s="20">
        <f t="shared" si="3"/>
        <v>-75</v>
      </c>
      <c r="I30" s="60">
        <f t="shared" si="3"/>
        <v>8.4400000000005093</v>
      </c>
      <c r="J30" s="20">
        <f t="shared" si="3"/>
        <v>0</v>
      </c>
      <c r="K30" s="53">
        <f t="shared" si="3"/>
        <v>0</v>
      </c>
      <c r="L30" s="54"/>
      <c r="M30" s="37"/>
      <c r="N30" s="37"/>
      <c r="O30" s="37"/>
      <c r="P30" s="37"/>
      <c r="Q30" s="37"/>
      <c r="R30" s="37"/>
      <c r="S30" s="37"/>
      <c r="T30" s="37"/>
      <c r="U30" s="37"/>
      <c r="V30" s="37"/>
      <c r="W30" s="37"/>
    </row>
    <row r="31" spans="3:23">
      <c r="C31" s="9">
        <f t="shared" si="2"/>
        <v>3</v>
      </c>
      <c r="D31" s="19" t="str">
        <f t="shared" si="2"/>
        <v>ULP Tegowanu</v>
      </c>
      <c r="E31" s="58">
        <f t="shared" si="3"/>
        <v>0</v>
      </c>
      <c r="F31" s="58">
        <f t="shared" si="3"/>
        <v>0.121399999999937</v>
      </c>
      <c r="G31" s="20">
        <f t="shared" si="3"/>
        <v>1</v>
      </c>
      <c r="H31" s="20">
        <f t="shared" si="3"/>
        <v>200</v>
      </c>
      <c r="I31" s="60">
        <f t="shared" si="3"/>
        <v>7.0600000000004002</v>
      </c>
      <c r="J31" s="20">
        <f t="shared" si="3"/>
        <v>0</v>
      </c>
      <c r="K31" s="55">
        <f t="shared" si="3"/>
        <v>0</v>
      </c>
      <c r="M31" s="37"/>
      <c r="N31" s="37"/>
      <c r="O31" s="37"/>
      <c r="P31" s="37"/>
      <c r="Q31" s="37"/>
      <c r="R31" s="37"/>
      <c r="S31" s="37"/>
      <c r="T31" s="37"/>
      <c r="U31" s="37"/>
      <c r="V31" s="37"/>
      <c r="W31" s="37"/>
    </row>
    <row r="32" spans="3:23">
      <c r="C32" s="57">
        <v>4</v>
      </c>
      <c r="D32" s="22" t="s">
        <v>18</v>
      </c>
      <c r="E32" s="58">
        <f t="shared" si="3"/>
        <v>-2.9999999998153699E-4</v>
      </c>
      <c r="F32" s="58">
        <f t="shared" si="3"/>
        <v>0</v>
      </c>
      <c r="G32" s="20">
        <f t="shared" si="3"/>
        <v>0</v>
      </c>
      <c r="H32" s="20">
        <f t="shared" si="3"/>
        <v>0</v>
      </c>
      <c r="I32" s="60">
        <f t="shared" si="3"/>
        <v>0</v>
      </c>
      <c r="J32" s="20">
        <f t="shared" si="3"/>
        <v>0</v>
      </c>
      <c r="K32" s="53">
        <f t="shared" si="3"/>
        <v>0</v>
      </c>
      <c r="L32" s="54"/>
      <c r="M32" s="37"/>
      <c r="N32" s="37"/>
      <c r="O32" s="37"/>
      <c r="P32" s="37"/>
      <c r="Q32" s="37"/>
      <c r="R32" s="37"/>
      <c r="S32" s="37"/>
      <c r="T32" s="37"/>
      <c r="U32" s="37"/>
      <c r="V32" s="37"/>
      <c r="W32" s="37"/>
    </row>
    <row r="33" spans="3:16">
      <c r="C33" s="80"/>
      <c r="D33" s="81"/>
      <c r="E33" s="59">
        <f t="shared" si="3"/>
        <v>0.29969999999957497</v>
      </c>
      <c r="F33" s="59">
        <f t="shared" si="3"/>
        <v>0.37139999999999401</v>
      </c>
      <c r="G33" s="16">
        <f t="shared" si="3"/>
        <v>-1</v>
      </c>
      <c r="H33" s="16">
        <f t="shared" si="3"/>
        <v>125</v>
      </c>
      <c r="I33" s="49">
        <f t="shared" si="3"/>
        <v>25.625000000007301</v>
      </c>
      <c r="J33" s="15">
        <f t="shared" si="3"/>
        <v>1</v>
      </c>
      <c r="K33" s="56">
        <f t="shared" si="3"/>
        <v>3</v>
      </c>
      <c r="L33" s="54"/>
      <c r="P33" s="37"/>
    </row>
    <row r="34" spans="3:16">
      <c r="H34" s="23"/>
      <c r="I34" s="23"/>
      <c r="P34" s="37"/>
    </row>
    <row r="35" spans="3:16">
      <c r="C35" s="78"/>
      <c r="D35" s="78"/>
      <c r="E35" s="78"/>
      <c r="F35" s="78"/>
      <c r="G35" s="78"/>
      <c r="H35" s="78"/>
      <c r="I35" s="78"/>
      <c r="J35" s="78"/>
      <c r="K35" s="78"/>
      <c r="L35" s="78"/>
    </row>
    <row r="36" spans="3:16">
      <c r="C36" s="78"/>
      <c r="D36" s="78"/>
      <c r="E36" s="78"/>
      <c r="F36" s="78"/>
      <c r="G36" s="78"/>
      <c r="H36" s="78"/>
      <c r="I36" s="78"/>
      <c r="J36" s="78"/>
      <c r="K36" s="78"/>
      <c r="L36" s="78"/>
    </row>
    <row r="37" spans="3:16">
      <c r="C37" s="78"/>
      <c r="D37" s="78"/>
      <c r="E37" s="78"/>
      <c r="F37" s="78"/>
      <c r="G37" s="78"/>
      <c r="H37" s="78"/>
      <c r="I37" s="78"/>
      <c r="J37" s="78"/>
      <c r="K37" s="78"/>
      <c r="L37" s="78"/>
    </row>
    <row r="38" spans="3:16">
      <c r="C38" s="78"/>
      <c r="D38" s="78"/>
      <c r="E38" s="78"/>
      <c r="F38" s="78"/>
      <c r="G38" s="78"/>
      <c r="H38" s="78"/>
      <c r="I38" s="78"/>
      <c r="J38" s="78"/>
      <c r="K38" s="78"/>
      <c r="L38" s="78"/>
    </row>
    <row r="39" spans="3:16">
      <c r="C39" s="78"/>
      <c r="D39" s="78"/>
      <c r="E39" s="78"/>
      <c r="F39" s="78"/>
      <c r="G39" s="78"/>
      <c r="H39" s="78"/>
      <c r="I39" s="78"/>
      <c r="J39" s="78"/>
      <c r="K39" s="78"/>
      <c r="L39" s="78"/>
    </row>
    <row r="40" spans="3:16">
      <c r="C40" s="78"/>
      <c r="D40" s="78"/>
      <c r="E40" s="78"/>
      <c r="F40" s="78"/>
      <c r="G40" s="78"/>
      <c r="H40" s="78"/>
      <c r="I40" s="78"/>
      <c r="J40" s="78"/>
      <c r="K40" s="78"/>
      <c r="L40" s="78"/>
    </row>
    <row r="41" spans="3:16">
      <c r="C41" s="78"/>
      <c r="D41" s="78"/>
      <c r="E41" s="78"/>
      <c r="F41" s="78"/>
      <c r="G41" s="78"/>
      <c r="H41" s="78"/>
      <c r="I41" s="78"/>
      <c r="J41" s="78"/>
      <c r="K41" s="78"/>
      <c r="L41" s="78"/>
    </row>
    <row r="44" spans="3:16" ht="18">
      <c r="C44" s="76" t="s">
        <v>22</v>
      </c>
      <c r="D44" s="76"/>
      <c r="E44" s="76"/>
      <c r="F44" s="76"/>
      <c r="G44" s="76"/>
      <c r="H44" s="76"/>
      <c r="I44" s="76"/>
      <c r="J44" s="76"/>
      <c r="K44" s="76"/>
      <c r="L44" s="76"/>
    </row>
    <row r="46" spans="3:16">
      <c r="D46" s="1"/>
      <c r="E46" s="43"/>
      <c r="H46" s="43"/>
      <c r="I46" s="43"/>
    </row>
    <row r="47" spans="3:16">
      <c r="D47" s="47"/>
    </row>
    <row r="48" spans="3:16"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pageSetUpPr fitToPage="1"/>
  </sheetPr>
  <dimension ref="C1:O54"/>
  <sheetViews>
    <sheetView showGridLines="0" view="pageBreakPreview" topLeftCell="A13"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59</v>
      </c>
      <c r="D5" s="79"/>
      <c r="E5" s="79"/>
      <c r="F5" s="79"/>
      <c r="G5" s="79"/>
      <c r="H5" s="79"/>
      <c r="I5" s="79"/>
      <c r="J5" s="79"/>
      <c r="K5" s="79"/>
    </row>
    <row r="6" spans="3:11" ht="18">
      <c r="C6" s="79" t="s">
        <v>47</v>
      </c>
      <c r="D6" s="79"/>
      <c r="E6" s="79"/>
      <c r="F6" s="79"/>
      <c r="G6" s="79"/>
      <c r="H6" s="79"/>
      <c r="I6" s="79"/>
      <c r="J6" s="79"/>
      <c r="K6" s="79"/>
    </row>
    <row r="9" spans="3:11">
      <c r="C9" s="5" t="s">
        <v>56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683.12622999999996</v>
      </c>
      <c r="F11" s="40">
        <v>643.846</v>
      </c>
      <c r="G11" s="20">
        <v>1857</v>
      </c>
      <c r="H11" s="20">
        <v>108350</v>
      </c>
      <c r="I11" s="44">
        <v>6447.8289999999997</v>
      </c>
      <c r="J11" s="20">
        <v>11554</v>
      </c>
      <c r="K11" s="38">
        <v>12514</v>
      </c>
    </row>
    <row r="12" spans="3:11">
      <c r="C12" s="9">
        <v>2</v>
      </c>
      <c r="D12" s="10" t="s">
        <v>16</v>
      </c>
      <c r="E12" s="11">
        <v>1069.2266999999999</v>
      </c>
      <c r="F12" s="41">
        <v>1021.2670000000001</v>
      </c>
      <c r="G12" s="20">
        <v>1992</v>
      </c>
      <c r="H12" s="20">
        <v>94565</v>
      </c>
      <c r="I12" s="46">
        <v>5423.4219999999996</v>
      </c>
      <c r="J12" s="20">
        <v>12398</v>
      </c>
      <c r="K12" s="38">
        <v>10034</v>
      </c>
    </row>
    <row r="13" spans="3:11">
      <c r="C13" s="9">
        <v>3</v>
      </c>
      <c r="D13" s="10" t="s">
        <v>17</v>
      </c>
      <c r="E13" s="11">
        <v>729.46699999999998</v>
      </c>
      <c r="F13" s="41">
        <v>493.52690000000001</v>
      </c>
      <c r="G13" s="20">
        <v>1684</v>
      </c>
      <c r="H13" s="20">
        <v>86655</v>
      </c>
      <c r="I13" s="44">
        <v>4770.9350000000004</v>
      </c>
      <c r="J13" s="20">
        <v>9999</v>
      </c>
      <c r="K13" s="38">
        <v>6012</v>
      </c>
    </row>
    <row r="14" spans="3:11">
      <c r="C14" s="12">
        <v>4</v>
      </c>
      <c r="D14" s="13" t="s">
        <v>18</v>
      </c>
      <c r="E14" s="11">
        <v>372.88900000000001</v>
      </c>
      <c r="F14" s="42">
        <v>422.45600000000002</v>
      </c>
      <c r="G14" s="20">
        <v>1321</v>
      </c>
      <c r="H14" s="20">
        <v>52910</v>
      </c>
      <c r="I14" s="44">
        <v>5245.0870000000004</v>
      </c>
      <c r="J14" s="20">
        <v>8642</v>
      </c>
      <c r="K14" s="38">
        <v>3679</v>
      </c>
    </row>
    <row r="15" spans="3:11">
      <c r="C15" s="80" t="s">
        <v>19</v>
      </c>
      <c r="D15" s="81"/>
      <c r="E15" s="16">
        <f>SUM(E11:E14)</f>
        <v>2854.7089299999998</v>
      </c>
      <c r="F15" s="16">
        <f t="shared" ref="F15:J15" si="0">SUM(F11:F14)</f>
        <v>2581.0958999999998</v>
      </c>
      <c r="G15" s="15">
        <f t="shared" si="0"/>
        <v>6854</v>
      </c>
      <c r="H15" s="15">
        <f t="shared" si="0"/>
        <v>342480</v>
      </c>
      <c r="I15" s="16">
        <f t="shared" si="0"/>
        <v>21887.273000000001</v>
      </c>
      <c r="J15" s="15">
        <f t="shared" si="0"/>
        <v>42593</v>
      </c>
      <c r="K15" s="32">
        <f t="shared" ref="K15" si="1">SUM(K11:K14)</f>
        <v>32239</v>
      </c>
    </row>
    <row r="18" spans="3:15">
      <c r="C18" s="5" t="s">
        <v>60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683.44623000000001</v>
      </c>
      <c r="F20" s="40">
        <v>644.70100000000002</v>
      </c>
      <c r="G20" s="20">
        <v>1859</v>
      </c>
      <c r="H20" s="20">
        <v>108635</v>
      </c>
      <c r="I20" s="44">
        <v>6456.759</v>
      </c>
      <c r="J20" s="20">
        <v>11561</v>
      </c>
      <c r="K20" s="38">
        <v>12520</v>
      </c>
    </row>
    <row r="21" spans="3:15">
      <c r="C21" s="9">
        <v>2</v>
      </c>
      <c r="D21" s="10" t="s">
        <v>16</v>
      </c>
      <c r="E21" s="11">
        <v>1069.2266999999999</v>
      </c>
      <c r="F21" s="41">
        <v>1021.7140000000001</v>
      </c>
      <c r="G21" s="20">
        <v>1993</v>
      </c>
      <c r="H21" s="20">
        <v>94615</v>
      </c>
      <c r="I21" s="46">
        <v>5432.1819999999998</v>
      </c>
      <c r="J21" s="20">
        <v>12398</v>
      </c>
      <c r="K21" s="38">
        <v>10041</v>
      </c>
    </row>
    <row r="22" spans="3:15">
      <c r="C22" s="9">
        <v>3</v>
      </c>
      <c r="D22" s="10" t="s">
        <v>17</v>
      </c>
      <c r="E22" s="11">
        <v>730.62699999999995</v>
      </c>
      <c r="F22" s="41">
        <v>494.33690000000001</v>
      </c>
      <c r="G22" s="20">
        <v>1689</v>
      </c>
      <c r="H22" s="20">
        <v>86905</v>
      </c>
      <c r="I22" s="44">
        <v>4780.335</v>
      </c>
      <c r="J22" s="20">
        <v>10005</v>
      </c>
      <c r="K22" s="38">
        <v>6026</v>
      </c>
    </row>
    <row r="23" spans="3:15">
      <c r="C23" s="12">
        <v>4</v>
      </c>
      <c r="D23" s="13" t="s">
        <v>18</v>
      </c>
      <c r="E23" s="11">
        <v>372.88900000000001</v>
      </c>
      <c r="F23" s="42">
        <v>422.59100000000001</v>
      </c>
      <c r="G23" s="20">
        <v>1324</v>
      </c>
      <c r="H23" s="20">
        <v>53060</v>
      </c>
      <c r="I23" s="44">
        <v>5248.7669999999998</v>
      </c>
      <c r="J23" s="20">
        <v>8642</v>
      </c>
      <c r="K23" s="38">
        <v>3681</v>
      </c>
    </row>
    <row r="24" spans="3:15">
      <c r="C24" s="80" t="s">
        <v>19</v>
      </c>
      <c r="D24" s="81"/>
      <c r="E24" s="16">
        <f>SUM(E20:E23)</f>
        <v>2856.1889299999998</v>
      </c>
      <c r="F24" s="16">
        <f t="shared" ref="F24:K24" si="2">SUM(F20:F23)</f>
        <v>2583.3429000000001</v>
      </c>
      <c r="G24" s="15">
        <f t="shared" si="2"/>
        <v>6865</v>
      </c>
      <c r="H24" s="15">
        <f t="shared" si="2"/>
        <v>343215</v>
      </c>
      <c r="I24" s="16">
        <f t="shared" si="2"/>
        <v>21918.043000000001</v>
      </c>
      <c r="J24" s="15">
        <f t="shared" si="2"/>
        <v>42606</v>
      </c>
      <c r="K24" s="32">
        <f t="shared" si="2"/>
        <v>32268</v>
      </c>
    </row>
    <row r="27" spans="3:15">
      <c r="C27" s="5" t="s">
        <v>61</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0.319999999999936</v>
      </c>
      <c r="F29" s="11">
        <f t="shared" si="4"/>
        <v>0.85499999999990495</v>
      </c>
      <c r="G29" s="20">
        <f t="shared" si="4"/>
        <v>2</v>
      </c>
      <c r="H29" s="20">
        <f t="shared" si="4"/>
        <v>285</v>
      </c>
      <c r="I29" s="21">
        <f t="shared" si="4"/>
        <v>8.9300000000002893</v>
      </c>
      <c r="J29" s="20">
        <f t="shared" si="4"/>
        <v>7</v>
      </c>
      <c r="K29" s="36">
        <f t="shared" si="4"/>
        <v>6</v>
      </c>
      <c r="M29" s="37"/>
      <c r="N29" s="37"/>
      <c r="O29" s="37"/>
    </row>
    <row r="30" spans="3:15">
      <c r="C30" s="9">
        <f t="shared" si="3"/>
        <v>2</v>
      </c>
      <c r="D30" s="10" t="s">
        <v>16</v>
      </c>
      <c r="E30" s="11">
        <f t="shared" si="4"/>
        <v>0</v>
      </c>
      <c r="F30" s="11">
        <f t="shared" si="4"/>
        <v>0.44700000000000301</v>
      </c>
      <c r="G30" s="20">
        <f t="shared" si="4"/>
        <v>1</v>
      </c>
      <c r="H30" s="20">
        <f t="shared" si="4"/>
        <v>50</v>
      </c>
      <c r="I30" s="21">
        <f t="shared" si="4"/>
        <v>8.7600000000002201</v>
      </c>
      <c r="J30" s="20">
        <f t="shared" si="4"/>
        <v>0</v>
      </c>
      <c r="K30" s="38">
        <f t="shared" si="4"/>
        <v>7</v>
      </c>
      <c r="M30" s="37"/>
      <c r="N30" s="37"/>
      <c r="O30" s="37"/>
    </row>
    <row r="31" spans="3:15">
      <c r="C31" s="9">
        <f t="shared" si="3"/>
        <v>3</v>
      </c>
      <c r="D31" s="10" t="s">
        <v>17</v>
      </c>
      <c r="E31" s="11">
        <f t="shared" si="4"/>
        <v>1.1599999999999699</v>
      </c>
      <c r="F31" s="11">
        <f t="shared" si="4"/>
        <v>0.81000000000000205</v>
      </c>
      <c r="G31" s="20">
        <f t="shared" si="4"/>
        <v>5</v>
      </c>
      <c r="H31" s="20">
        <f t="shared" si="4"/>
        <v>250</v>
      </c>
      <c r="I31" s="21">
        <f t="shared" si="4"/>
        <v>9.4000000000005492</v>
      </c>
      <c r="J31" s="20">
        <f t="shared" si="4"/>
        <v>6</v>
      </c>
      <c r="K31" s="38">
        <f t="shared" si="4"/>
        <v>14</v>
      </c>
      <c r="M31" s="37"/>
      <c r="N31" s="37"/>
      <c r="O31" s="37"/>
    </row>
    <row r="32" spans="3:15">
      <c r="C32" s="12">
        <v>4</v>
      </c>
      <c r="D32" s="22" t="s">
        <v>18</v>
      </c>
      <c r="E32" s="11">
        <f t="shared" si="4"/>
        <v>0</v>
      </c>
      <c r="F32" s="11">
        <f t="shared" si="4"/>
        <v>0.13499999999999099</v>
      </c>
      <c r="G32" s="20">
        <f t="shared" si="4"/>
        <v>3</v>
      </c>
      <c r="H32" s="20">
        <f t="shared" si="4"/>
        <v>150</v>
      </c>
      <c r="I32" s="21">
        <f t="shared" si="4"/>
        <v>3.6800000000002902</v>
      </c>
      <c r="J32" s="20">
        <f t="shared" si="4"/>
        <v>0</v>
      </c>
      <c r="K32" s="38">
        <f t="shared" si="4"/>
        <v>2</v>
      </c>
      <c r="M32" s="37"/>
      <c r="N32" s="37"/>
      <c r="O32" s="37"/>
    </row>
    <row r="33" spans="3:12">
      <c r="C33" s="80"/>
      <c r="D33" s="81"/>
      <c r="E33" s="14">
        <f t="shared" si="4"/>
        <v>1.48000000000002</v>
      </c>
      <c r="F33" s="14">
        <f t="shared" si="4"/>
        <v>2.24699999999984</v>
      </c>
      <c r="G33" s="48">
        <f t="shared" si="4"/>
        <v>11</v>
      </c>
      <c r="H33" s="48">
        <f t="shared" si="4"/>
        <v>735</v>
      </c>
      <c r="I33" s="16">
        <f t="shared" si="4"/>
        <v>30.769999999996799</v>
      </c>
      <c r="J33" s="15">
        <f t="shared" si="4"/>
        <v>13</v>
      </c>
      <c r="K33" s="32">
        <f t="shared" si="4"/>
        <v>29</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62</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pageSetUpPr fitToPage="1"/>
  </sheetPr>
  <dimension ref="C1:O54"/>
  <sheetViews>
    <sheetView showGridLines="0" view="pageBreakPreview" topLeftCell="A22"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63</v>
      </c>
      <c r="D5" s="79"/>
      <c r="E5" s="79"/>
      <c r="F5" s="79"/>
      <c r="G5" s="79"/>
      <c r="H5" s="79"/>
      <c r="I5" s="79"/>
      <c r="J5" s="79"/>
      <c r="K5" s="79"/>
    </row>
    <row r="6" spans="3:11" ht="18">
      <c r="C6" s="79" t="s">
        <v>47</v>
      </c>
      <c r="D6" s="79"/>
      <c r="E6" s="79"/>
      <c r="F6" s="79"/>
      <c r="G6" s="79"/>
      <c r="H6" s="79"/>
      <c r="I6" s="79"/>
      <c r="J6" s="79"/>
      <c r="K6" s="79"/>
    </row>
    <row r="9" spans="3:11">
      <c r="C9" s="5" t="s">
        <v>60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683.44623000000001</v>
      </c>
      <c r="F11" s="40">
        <v>644.70100000000002</v>
      </c>
      <c r="G11" s="20">
        <v>1859</v>
      </c>
      <c r="H11" s="20">
        <v>108635</v>
      </c>
      <c r="I11" s="44">
        <v>6456.759</v>
      </c>
      <c r="J11" s="20">
        <v>11561</v>
      </c>
      <c r="K11" s="38">
        <v>12520</v>
      </c>
    </row>
    <row r="12" spans="3:11">
      <c r="C12" s="9">
        <v>2</v>
      </c>
      <c r="D12" s="10" t="s">
        <v>16</v>
      </c>
      <c r="E12" s="11">
        <v>1069.2266999999999</v>
      </c>
      <c r="F12" s="41">
        <v>1021.7140000000001</v>
      </c>
      <c r="G12" s="20">
        <v>1993</v>
      </c>
      <c r="H12" s="20">
        <v>94615</v>
      </c>
      <c r="I12" s="46">
        <v>5432.1819999999998</v>
      </c>
      <c r="J12" s="20">
        <v>12398</v>
      </c>
      <c r="K12" s="38">
        <v>10041</v>
      </c>
    </row>
    <row r="13" spans="3:11">
      <c r="C13" s="9">
        <v>3</v>
      </c>
      <c r="D13" s="10" t="s">
        <v>17</v>
      </c>
      <c r="E13" s="11">
        <v>730.62699999999995</v>
      </c>
      <c r="F13" s="41">
        <v>494.33690000000001</v>
      </c>
      <c r="G13" s="20">
        <v>1689</v>
      </c>
      <c r="H13" s="20">
        <v>86905</v>
      </c>
      <c r="I13" s="44">
        <v>4780.335</v>
      </c>
      <c r="J13" s="20">
        <v>10005</v>
      </c>
      <c r="K13" s="38">
        <v>6026</v>
      </c>
    </row>
    <row r="14" spans="3:11">
      <c r="C14" s="12">
        <v>4</v>
      </c>
      <c r="D14" s="13" t="s">
        <v>18</v>
      </c>
      <c r="E14" s="11">
        <v>372.88900000000001</v>
      </c>
      <c r="F14" s="42">
        <v>422.59100000000001</v>
      </c>
      <c r="G14" s="20">
        <v>1324</v>
      </c>
      <c r="H14" s="20">
        <v>53060</v>
      </c>
      <c r="I14" s="44">
        <v>5248.7669999999998</v>
      </c>
      <c r="J14" s="20">
        <v>8642</v>
      </c>
      <c r="K14" s="38">
        <v>3681</v>
      </c>
    </row>
    <row r="15" spans="3:11">
      <c r="C15" s="80" t="s">
        <v>19</v>
      </c>
      <c r="D15" s="81"/>
      <c r="E15" s="16">
        <v>2856.1889299999998</v>
      </c>
      <c r="F15" s="16">
        <v>2583.3429000000001</v>
      </c>
      <c r="G15" s="15">
        <v>6865</v>
      </c>
      <c r="H15" s="15">
        <v>343215</v>
      </c>
      <c r="I15" s="16">
        <v>21918.043000000001</v>
      </c>
      <c r="J15" s="15">
        <v>42606</v>
      </c>
      <c r="K15" s="32">
        <v>32268</v>
      </c>
    </row>
    <row r="18" spans="3:15">
      <c r="C18" s="5" t="s">
        <v>64</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683.69623000000001</v>
      </c>
      <c r="F20" s="40">
        <v>645.05100000000004</v>
      </c>
      <c r="G20" s="20">
        <v>1864</v>
      </c>
      <c r="H20" s="20">
        <v>109060</v>
      </c>
      <c r="I20" s="44">
        <v>6464.5590000000002</v>
      </c>
      <c r="J20" s="20">
        <v>11569</v>
      </c>
      <c r="K20" s="38">
        <v>12525.05</v>
      </c>
    </row>
    <row r="21" spans="3:15">
      <c r="C21" s="9">
        <v>2</v>
      </c>
      <c r="D21" s="10" t="s">
        <v>16</v>
      </c>
      <c r="E21" s="11">
        <v>1070.9267</v>
      </c>
      <c r="F21" s="41">
        <v>1022.875</v>
      </c>
      <c r="G21" s="20">
        <v>1995</v>
      </c>
      <c r="H21" s="20">
        <v>94715</v>
      </c>
      <c r="I21" s="46">
        <v>5444.0820000000003</v>
      </c>
      <c r="J21" s="20">
        <v>12413</v>
      </c>
      <c r="K21" s="38">
        <v>10041</v>
      </c>
    </row>
    <row r="22" spans="3:15">
      <c r="C22" s="9">
        <v>3</v>
      </c>
      <c r="D22" s="10" t="s">
        <v>17</v>
      </c>
      <c r="E22" s="11">
        <v>730.62699999999995</v>
      </c>
      <c r="F22" s="41">
        <v>494.42189999999999</v>
      </c>
      <c r="G22" s="20">
        <v>1693</v>
      </c>
      <c r="H22" s="20">
        <v>87155</v>
      </c>
      <c r="I22" s="44">
        <v>4801.6549999999997</v>
      </c>
      <c r="J22" s="20">
        <v>10005</v>
      </c>
      <c r="K22" s="38">
        <v>6028</v>
      </c>
    </row>
    <row r="23" spans="3:15">
      <c r="C23" s="12">
        <v>4</v>
      </c>
      <c r="D23" s="13" t="s">
        <v>18</v>
      </c>
      <c r="E23" s="11">
        <v>372.93869999999998</v>
      </c>
      <c r="F23" s="42">
        <v>422.86099999999999</v>
      </c>
      <c r="G23" s="20">
        <v>1326</v>
      </c>
      <c r="H23" s="20">
        <v>53160</v>
      </c>
      <c r="I23" s="44">
        <v>5254.9870000000001</v>
      </c>
      <c r="J23" s="20">
        <v>8643</v>
      </c>
      <c r="K23" s="38">
        <v>3683</v>
      </c>
    </row>
    <row r="24" spans="3:15">
      <c r="C24" s="80" t="s">
        <v>19</v>
      </c>
      <c r="D24" s="81"/>
      <c r="E24" s="16">
        <f>SUM(E20:E23)</f>
        <v>2858.1886300000001</v>
      </c>
      <c r="F24" s="16">
        <f t="shared" ref="F24:K24" si="0">SUM(F20:F23)</f>
        <v>2585.2089000000001</v>
      </c>
      <c r="G24" s="15">
        <f t="shared" si="0"/>
        <v>6878</v>
      </c>
      <c r="H24" s="15">
        <f t="shared" si="0"/>
        <v>344090</v>
      </c>
      <c r="I24" s="16">
        <f t="shared" si="0"/>
        <v>21965.282999999999</v>
      </c>
      <c r="J24" s="15">
        <f t="shared" si="0"/>
        <v>42630</v>
      </c>
      <c r="K24" s="32">
        <f t="shared" si="0"/>
        <v>32277.05</v>
      </c>
    </row>
    <row r="27" spans="3:15">
      <c r="C27" s="5" t="s">
        <v>65</v>
      </c>
    </row>
    <row r="28" spans="3:15" ht="31.2">
      <c r="C28" s="6" t="s">
        <v>6</v>
      </c>
      <c r="D28" s="7" t="s">
        <v>7</v>
      </c>
      <c r="E28" s="8" t="s">
        <v>8</v>
      </c>
      <c r="F28" s="8" t="s">
        <v>9</v>
      </c>
      <c r="G28" s="8" t="s">
        <v>10</v>
      </c>
      <c r="H28" s="8" t="s">
        <v>11</v>
      </c>
      <c r="I28" s="8" t="s">
        <v>12</v>
      </c>
      <c r="J28" s="8" t="s">
        <v>13</v>
      </c>
      <c r="K28" s="31" t="s">
        <v>14</v>
      </c>
    </row>
    <row r="29" spans="3:15">
      <c r="C29" s="9">
        <f t="shared" ref="C29:D31" si="1">C11</f>
        <v>1</v>
      </c>
      <c r="D29" s="19" t="str">
        <f t="shared" si="1"/>
        <v>ULP Demak</v>
      </c>
      <c r="E29" s="11">
        <f t="shared" ref="E29:K33" si="2">E20-E11</f>
        <v>0.25</v>
      </c>
      <c r="F29" s="11">
        <f t="shared" si="2"/>
        <v>0.35000000000013598</v>
      </c>
      <c r="G29" s="20">
        <f t="shared" si="2"/>
        <v>5</v>
      </c>
      <c r="H29" s="20">
        <f t="shared" si="2"/>
        <v>425</v>
      </c>
      <c r="I29" s="21">
        <f t="shared" si="2"/>
        <v>7.8000000000010896</v>
      </c>
      <c r="J29" s="20">
        <f t="shared" si="2"/>
        <v>8</v>
      </c>
      <c r="K29" s="36">
        <f t="shared" si="2"/>
        <v>5.0499999999992697</v>
      </c>
      <c r="M29" s="37"/>
      <c r="N29" s="37"/>
      <c r="O29" s="37"/>
    </row>
    <row r="30" spans="3:15">
      <c r="C30" s="9">
        <f t="shared" si="1"/>
        <v>2</v>
      </c>
      <c r="D30" s="10" t="s">
        <v>16</v>
      </c>
      <c r="E30" s="11">
        <f t="shared" si="2"/>
        <v>1.6999999999998201</v>
      </c>
      <c r="F30" s="11">
        <f t="shared" si="2"/>
        <v>1.1609999999999401</v>
      </c>
      <c r="G30" s="20">
        <f t="shared" si="2"/>
        <v>2</v>
      </c>
      <c r="H30" s="20">
        <f t="shared" si="2"/>
        <v>100</v>
      </c>
      <c r="I30" s="21">
        <f t="shared" si="2"/>
        <v>11.899999999999601</v>
      </c>
      <c r="J30" s="20">
        <f t="shared" si="2"/>
        <v>15</v>
      </c>
      <c r="K30" s="38">
        <f t="shared" si="2"/>
        <v>0</v>
      </c>
      <c r="M30" s="37"/>
      <c r="N30" s="37"/>
      <c r="O30" s="37"/>
    </row>
    <row r="31" spans="3:15">
      <c r="C31" s="9">
        <f t="shared" si="1"/>
        <v>3</v>
      </c>
      <c r="D31" s="10" t="s">
        <v>17</v>
      </c>
      <c r="E31" s="11">
        <f t="shared" si="2"/>
        <v>0</v>
      </c>
      <c r="F31" s="11">
        <f t="shared" si="2"/>
        <v>8.4999999999979495E-2</v>
      </c>
      <c r="G31" s="20">
        <f t="shared" si="2"/>
        <v>4</v>
      </c>
      <c r="H31" s="20">
        <f t="shared" si="2"/>
        <v>250</v>
      </c>
      <c r="I31" s="21">
        <f t="shared" si="2"/>
        <v>21.319999999999698</v>
      </c>
      <c r="J31" s="20">
        <f t="shared" si="2"/>
        <v>0</v>
      </c>
      <c r="K31" s="38">
        <f t="shared" si="2"/>
        <v>2</v>
      </c>
      <c r="M31" s="37"/>
      <c r="N31" s="37"/>
      <c r="O31" s="37"/>
    </row>
    <row r="32" spans="3:15">
      <c r="C32" s="12">
        <v>4</v>
      </c>
      <c r="D32" s="22" t="s">
        <v>18</v>
      </c>
      <c r="E32" s="11">
        <f t="shared" si="2"/>
        <v>4.9700000000029797E-2</v>
      </c>
      <c r="F32" s="11">
        <f t="shared" si="2"/>
        <v>0.26999999999998198</v>
      </c>
      <c r="G32" s="20">
        <f t="shared" si="2"/>
        <v>2</v>
      </c>
      <c r="H32" s="20">
        <f t="shared" si="2"/>
        <v>100</v>
      </c>
      <c r="I32" s="21">
        <f t="shared" si="2"/>
        <v>6.2200000000002502</v>
      </c>
      <c r="J32" s="20">
        <f t="shared" si="2"/>
        <v>1</v>
      </c>
      <c r="K32" s="38">
        <f t="shared" si="2"/>
        <v>2</v>
      </c>
      <c r="M32" s="37"/>
      <c r="N32" s="37"/>
      <c r="O32" s="37"/>
    </row>
    <row r="33" spans="3:12">
      <c r="C33" s="80"/>
      <c r="D33" s="81"/>
      <c r="E33" s="14">
        <f t="shared" si="2"/>
        <v>1.9996999999998499</v>
      </c>
      <c r="F33" s="14">
        <f t="shared" si="2"/>
        <v>1.8659999999999901</v>
      </c>
      <c r="G33" s="48">
        <f t="shared" si="2"/>
        <v>13</v>
      </c>
      <c r="H33" s="48">
        <f t="shared" si="2"/>
        <v>875</v>
      </c>
      <c r="I33" s="16">
        <f t="shared" si="2"/>
        <v>47.240000000005203</v>
      </c>
      <c r="J33" s="15">
        <f t="shared" si="2"/>
        <v>24</v>
      </c>
      <c r="K33" s="32">
        <f t="shared" si="2"/>
        <v>9.0499999999992706</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66</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pageSetUpPr fitToPage="1"/>
  </sheetPr>
  <dimension ref="C1:O54"/>
  <sheetViews>
    <sheetView showGridLines="0" view="pageBreakPreview" topLeftCell="A19"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67</v>
      </c>
      <c r="D5" s="79"/>
      <c r="E5" s="79"/>
      <c r="F5" s="79"/>
      <c r="G5" s="79"/>
      <c r="H5" s="79"/>
      <c r="I5" s="79"/>
      <c r="J5" s="79"/>
      <c r="K5" s="79"/>
    </row>
    <row r="6" spans="3:11" ht="18">
      <c r="C6" s="79" t="s">
        <v>47</v>
      </c>
      <c r="D6" s="79"/>
      <c r="E6" s="79"/>
      <c r="F6" s="79"/>
      <c r="G6" s="79"/>
      <c r="H6" s="79"/>
      <c r="I6" s="79"/>
      <c r="J6" s="79"/>
      <c r="K6" s="79"/>
    </row>
    <row r="9" spans="3:11">
      <c r="C9" s="5" t="s">
        <v>64</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683.69623000000001</v>
      </c>
      <c r="F11" s="40">
        <v>645.05100000000004</v>
      </c>
      <c r="G11" s="20">
        <v>1864</v>
      </c>
      <c r="H11" s="20">
        <v>109060</v>
      </c>
      <c r="I11" s="44">
        <v>6464.5590000000002</v>
      </c>
      <c r="J11" s="20">
        <v>11569</v>
      </c>
      <c r="K11" s="38">
        <v>12525.05</v>
      </c>
    </row>
    <row r="12" spans="3:11">
      <c r="C12" s="9">
        <v>2</v>
      </c>
      <c r="D12" s="10" t="s">
        <v>16</v>
      </c>
      <c r="E12" s="11">
        <v>1070.9267</v>
      </c>
      <c r="F12" s="41">
        <v>1022.875</v>
      </c>
      <c r="G12" s="20">
        <v>1995</v>
      </c>
      <c r="H12" s="20">
        <v>94715</v>
      </c>
      <c r="I12" s="46">
        <v>5444.0820000000003</v>
      </c>
      <c r="J12" s="20">
        <v>12413</v>
      </c>
      <c r="K12" s="38">
        <v>10041</v>
      </c>
    </row>
    <row r="13" spans="3:11">
      <c r="C13" s="9">
        <v>3</v>
      </c>
      <c r="D13" s="10" t="s">
        <v>17</v>
      </c>
      <c r="E13" s="11">
        <v>730.62699999999995</v>
      </c>
      <c r="F13" s="41">
        <v>494.42189999999999</v>
      </c>
      <c r="G13" s="20">
        <v>1693</v>
      </c>
      <c r="H13" s="20">
        <v>87155</v>
      </c>
      <c r="I13" s="44">
        <v>4801.6549999999997</v>
      </c>
      <c r="J13" s="20">
        <v>10005</v>
      </c>
      <c r="K13" s="38">
        <v>6028</v>
      </c>
    </row>
    <row r="14" spans="3:11">
      <c r="C14" s="12">
        <v>4</v>
      </c>
      <c r="D14" s="13" t="s">
        <v>18</v>
      </c>
      <c r="E14" s="11">
        <v>372.93869999999998</v>
      </c>
      <c r="F14" s="42">
        <v>422.86099999999999</v>
      </c>
      <c r="G14" s="20">
        <v>1326</v>
      </c>
      <c r="H14" s="20">
        <v>53160</v>
      </c>
      <c r="I14" s="44">
        <v>5254.9870000000001</v>
      </c>
      <c r="J14" s="20">
        <v>8643</v>
      </c>
      <c r="K14" s="38">
        <v>3683</v>
      </c>
    </row>
    <row r="15" spans="3:11">
      <c r="C15" s="80" t="s">
        <v>19</v>
      </c>
      <c r="D15" s="81"/>
      <c r="E15" s="16">
        <f>SUM(E11:E14)</f>
        <v>2858.1886300000001</v>
      </c>
      <c r="F15" s="16">
        <f t="shared" ref="F15:J15" si="0">SUM(F11:F14)</f>
        <v>2585.2089000000001</v>
      </c>
      <c r="G15" s="15">
        <f t="shared" si="0"/>
        <v>6878</v>
      </c>
      <c r="H15" s="15">
        <f t="shared" si="0"/>
        <v>344090</v>
      </c>
      <c r="I15" s="49">
        <f t="shared" si="0"/>
        <v>21965.282999999999</v>
      </c>
      <c r="J15" s="15">
        <f t="shared" si="0"/>
        <v>42630</v>
      </c>
      <c r="K15" s="32">
        <f t="shared" ref="K15" si="1">SUM(K11:K14)</f>
        <v>32277.05</v>
      </c>
    </row>
    <row r="18" spans="3:15">
      <c r="C18" s="5" t="s">
        <v>68</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685.37622999999996</v>
      </c>
      <c r="F20" s="40">
        <v>645.36099999999999</v>
      </c>
      <c r="G20" s="20">
        <v>1868</v>
      </c>
      <c r="H20" s="20">
        <v>109510</v>
      </c>
      <c r="I20" s="44">
        <v>6478.9840000000004</v>
      </c>
      <c r="J20" s="20">
        <v>11578</v>
      </c>
      <c r="K20" s="38">
        <v>12532.05</v>
      </c>
    </row>
    <row r="21" spans="3:15">
      <c r="C21" s="9">
        <v>2</v>
      </c>
      <c r="D21" s="10" t="s">
        <v>16</v>
      </c>
      <c r="E21" s="11">
        <v>1070.9267</v>
      </c>
      <c r="F21" s="41">
        <v>1023.508</v>
      </c>
      <c r="G21" s="20">
        <v>1995</v>
      </c>
      <c r="H21" s="20">
        <v>94715</v>
      </c>
      <c r="I21" s="46">
        <v>5454.1019999999999</v>
      </c>
      <c r="J21" s="20">
        <v>12413</v>
      </c>
      <c r="K21" s="38">
        <v>10056</v>
      </c>
    </row>
    <row r="22" spans="3:15">
      <c r="C22" s="9">
        <v>3</v>
      </c>
      <c r="D22" s="10" t="s">
        <v>17</v>
      </c>
      <c r="E22" s="11">
        <v>730.62699999999995</v>
      </c>
      <c r="F22" s="41">
        <v>494.69690000000003</v>
      </c>
      <c r="G22" s="20">
        <v>1698</v>
      </c>
      <c r="H22" s="20">
        <v>87505</v>
      </c>
      <c r="I22" s="44">
        <v>4811.2349999999997</v>
      </c>
      <c r="J22" s="20">
        <v>10005</v>
      </c>
      <c r="K22" s="38">
        <v>6033</v>
      </c>
    </row>
    <row r="23" spans="3:15">
      <c r="C23" s="12">
        <v>4</v>
      </c>
      <c r="D23" s="13" t="s">
        <v>18</v>
      </c>
      <c r="E23" s="11">
        <v>372.93869999999998</v>
      </c>
      <c r="F23" s="42">
        <v>423.00099999999998</v>
      </c>
      <c r="G23" s="20">
        <v>1329</v>
      </c>
      <c r="H23" s="20">
        <v>53310</v>
      </c>
      <c r="I23" s="44">
        <v>5261.3069999999998</v>
      </c>
      <c r="J23" s="20">
        <v>8643</v>
      </c>
      <c r="K23" s="38">
        <v>3684</v>
      </c>
    </row>
    <row r="24" spans="3:15">
      <c r="C24" s="80" t="s">
        <v>19</v>
      </c>
      <c r="D24" s="81"/>
      <c r="E24" s="16">
        <f>SUM(E20:E23)</f>
        <v>2859.8686299999999</v>
      </c>
      <c r="F24" s="16">
        <f t="shared" ref="F24:J24" si="2">SUM(F20:F23)</f>
        <v>2586.5668999999998</v>
      </c>
      <c r="G24" s="15">
        <f t="shared" si="2"/>
        <v>6890</v>
      </c>
      <c r="H24" s="15">
        <f t="shared" si="2"/>
        <v>345040</v>
      </c>
      <c r="I24" s="16">
        <f t="shared" si="2"/>
        <v>22005.628000000001</v>
      </c>
      <c r="J24" s="15">
        <f t="shared" si="2"/>
        <v>42639</v>
      </c>
      <c r="K24" s="32">
        <f t="shared" ref="K24" si="3">SUM(K20:K23)</f>
        <v>32305.05</v>
      </c>
    </row>
    <row r="27" spans="3:15">
      <c r="C27" s="5" t="s">
        <v>69</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1.67999999999995</v>
      </c>
      <c r="F29" s="11">
        <f t="shared" si="5"/>
        <v>0.30999999999994499</v>
      </c>
      <c r="G29" s="20">
        <f t="shared" si="5"/>
        <v>4</v>
      </c>
      <c r="H29" s="20">
        <f t="shared" si="5"/>
        <v>450</v>
      </c>
      <c r="I29" s="21">
        <f t="shared" si="5"/>
        <v>14.424999999999301</v>
      </c>
      <c r="J29" s="20">
        <f t="shared" si="5"/>
        <v>9</v>
      </c>
      <c r="K29" s="36">
        <f t="shared" si="5"/>
        <v>7</v>
      </c>
      <c r="M29" s="37"/>
      <c r="N29" s="37"/>
      <c r="O29" s="37"/>
    </row>
    <row r="30" spans="3:15">
      <c r="C30" s="9">
        <f t="shared" si="4"/>
        <v>2</v>
      </c>
      <c r="D30" s="10" t="s">
        <v>16</v>
      </c>
      <c r="E30" s="11">
        <f t="shared" si="5"/>
        <v>0</v>
      </c>
      <c r="F30" s="11">
        <f t="shared" si="5"/>
        <v>0.63300000000003798</v>
      </c>
      <c r="G30" s="20">
        <f t="shared" si="5"/>
        <v>0</v>
      </c>
      <c r="H30" s="20">
        <f t="shared" si="5"/>
        <v>0</v>
      </c>
      <c r="I30" s="21">
        <f t="shared" si="5"/>
        <v>10.020000000000399</v>
      </c>
      <c r="J30" s="20">
        <f t="shared" si="5"/>
        <v>0</v>
      </c>
      <c r="K30" s="38">
        <f t="shared" si="5"/>
        <v>15</v>
      </c>
      <c r="M30" s="37"/>
      <c r="N30" s="37"/>
      <c r="O30" s="37"/>
    </row>
    <row r="31" spans="3:15">
      <c r="C31" s="9">
        <f t="shared" si="4"/>
        <v>3</v>
      </c>
      <c r="D31" s="10" t="s">
        <v>17</v>
      </c>
      <c r="E31" s="11">
        <f t="shared" si="5"/>
        <v>0</v>
      </c>
      <c r="F31" s="11">
        <f t="shared" si="5"/>
        <v>0.27499999999997699</v>
      </c>
      <c r="G31" s="20">
        <f t="shared" si="5"/>
        <v>5</v>
      </c>
      <c r="H31" s="20">
        <f t="shared" si="5"/>
        <v>350</v>
      </c>
      <c r="I31" s="21">
        <f t="shared" si="5"/>
        <v>9.5799999999999308</v>
      </c>
      <c r="J31" s="20">
        <f t="shared" si="5"/>
        <v>0</v>
      </c>
      <c r="K31" s="38">
        <f t="shared" si="5"/>
        <v>5</v>
      </c>
      <c r="M31" s="37"/>
      <c r="N31" s="37"/>
      <c r="O31" s="37"/>
    </row>
    <row r="32" spans="3:15">
      <c r="C32" s="12">
        <v>4</v>
      </c>
      <c r="D32" s="22" t="s">
        <v>18</v>
      </c>
      <c r="E32" s="11">
        <f t="shared" si="5"/>
        <v>0</v>
      </c>
      <c r="F32" s="11">
        <f t="shared" si="5"/>
        <v>0.139999999999986</v>
      </c>
      <c r="G32" s="20">
        <f t="shared" si="5"/>
        <v>3</v>
      </c>
      <c r="H32" s="20">
        <f t="shared" si="5"/>
        <v>150</v>
      </c>
      <c r="I32" s="21">
        <f t="shared" si="5"/>
        <v>6.3199999999997098</v>
      </c>
      <c r="J32" s="20">
        <f t="shared" si="5"/>
        <v>0</v>
      </c>
      <c r="K32" s="38">
        <f t="shared" si="5"/>
        <v>1</v>
      </c>
      <c r="M32" s="37"/>
      <c r="N32" s="37"/>
      <c r="O32" s="37"/>
    </row>
    <row r="33" spans="3:12">
      <c r="C33" s="80"/>
      <c r="D33" s="81"/>
      <c r="E33" s="14">
        <f t="shared" si="5"/>
        <v>1.6800000000002899</v>
      </c>
      <c r="F33" s="14">
        <f t="shared" si="5"/>
        <v>1.3579999999997201</v>
      </c>
      <c r="G33" s="48">
        <f t="shared" si="5"/>
        <v>12</v>
      </c>
      <c r="H33" s="48">
        <f t="shared" si="5"/>
        <v>950</v>
      </c>
      <c r="I33" s="16">
        <f t="shared" si="5"/>
        <v>40.344999999997498</v>
      </c>
      <c r="J33" s="15">
        <f t="shared" si="5"/>
        <v>9</v>
      </c>
      <c r="K33" s="32">
        <f t="shared" si="5"/>
        <v>28</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70</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pageSetUpPr fitToPage="1"/>
  </sheetPr>
  <dimension ref="C1:O54"/>
  <sheetViews>
    <sheetView showGridLines="0" view="pageBreakPreview" topLeftCell="A19"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3</v>
      </c>
      <c r="D5" s="79"/>
      <c r="E5" s="79"/>
      <c r="F5" s="79"/>
      <c r="G5" s="79"/>
      <c r="H5" s="79"/>
      <c r="I5" s="79"/>
      <c r="J5" s="79"/>
      <c r="K5" s="79"/>
    </row>
    <row r="6" spans="3:11" ht="18">
      <c r="C6" s="79" t="s">
        <v>47</v>
      </c>
      <c r="D6" s="79"/>
      <c r="E6" s="79"/>
      <c r="F6" s="79"/>
      <c r="G6" s="79"/>
      <c r="H6" s="79"/>
      <c r="I6" s="79"/>
      <c r="J6" s="79"/>
      <c r="K6" s="79"/>
    </row>
    <row r="9" spans="3:11">
      <c r="C9" s="5" t="s">
        <v>68</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685.37622999999996</v>
      </c>
      <c r="F11" s="40">
        <v>645.36099999999999</v>
      </c>
      <c r="G11" s="20">
        <v>1868</v>
      </c>
      <c r="H11" s="20">
        <v>109510</v>
      </c>
      <c r="I11" s="44">
        <v>6478.9840000000004</v>
      </c>
      <c r="J11" s="20">
        <v>11578</v>
      </c>
      <c r="K11" s="38">
        <v>12532.05</v>
      </c>
    </row>
    <row r="12" spans="3:11">
      <c r="C12" s="9">
        <v>2</v>
      </c>
      <c r="D12" s="10" t="s">
        <v>16</v>
      </c>
      <c r="E12" s="11">
        <v>1070.9267</v>
      </c>
      <c r="F12" s="41">
        <v>1023.508</v>
      </c>
      <c r="G12" s="20">
        <v>1995</v>
      </c>
      <c r="H12" s="20">
        <v>94715</v>
      </c>
      <c r="I12" s="46">
        <v>5454.1019999999999</v>
      </c>
      <c r="J12" s="20">
        <v>12413</v>
      </c>
      <c r="K12" s="38">
        <v>10056</v>
      </c>
    </row>
    <row r="13" spans="3:11">
      <c r="C13" s="9">
        <v>3</v>
      </c>
      <c r="D13" s="10" t="s">
        <v>17</v>
      </c>
      <c r="E13" s="11">
        <v>730.62699999999995</v>
      </c>
      <c r="F13" s="41">
        <v>494.69690000000003</v>
      </c>
      <c r="G13" s="20">
        <v>1698</v>
      </c>
      <c r="H13" s="20">
        <v>87505</v>
      </c>
      <c r="I13" s="44">
        <v>4811.2349999999997</v>
      </c>
      <c r="J13" s="20">
        <v>10005</v>
      </c>
      <c r="K13" s="38">
        <v>6033</v>
      </c>
    </row>
    <row r="14" spans="3:11">
      <c r="C14" s="12">
        <v>4</v>
      </c>
      <c r="D14" s="13" t="s">
        <v>18</v>
      </c>
      <c r="E14" s="11">
        <v>372.93869999999998</v>
      </c>
      <c r="F14" s="42">
        <v>423.00099999999998</v>
      </c>
      <c r="G14" s="20">
        <v>1329</v>
      </c>
      <c r="H14" s="20">
        <v>53310</v>
      </c>
      <c r="I14" s="44">
        <v>5261.3069999999998</v>
      </c>
      <c r="J14" s="20">
        <v>8643</v>
      </c>
      <c r="K14" s="38">
        <v>3684</v>
      </c>
    </row>
    <row r="15" spans="3:11">
      <c r="C15" s="80" t="s">
        <v>19</v>
      </c>
      <c r="D15" s="81"/>
      <c r="E15" s="16">
        <v>2859.8686299999999</v>
      </c>
      <c r="F15" s="16">
        <v>2586.5668999999998</v>
      </c>
      <c r="G15" s="15">
        <v>6890</v>
      </c>
      <c r="H15" s="15">
        <v>345040</v>
      </c>
      <c r="I15" s="49">
        <v>22005.628000000001</v>
      </c>
      <c r="J15" s="15">
        <v>42639</v>
      </c>
      <c r="K15" s="32">
        <v>32305.05</v>
      </c>
    </row>
    <row r="18" spans="3:15">
      <c r="C18" s="5" t="s">
        <v>71</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688.72622999999999</v>
      </c>
      <c r="F20" s="40">
        <v>645.90099999999995</v>
      </c>
      <c r="G20" s="20">
        <v>1873</v>
      </c>
      <c r="H20" s="20">
        <v>109860</v>
      </c>
      <c r="I20" s="44">
        <v>6490.1090000000004</v>
      </c>
      <c r="J20" s="20">
        <v>11608</v>
      </c>
      <c r="K20" s="38">
        <v>12539</v>
      </c>
    </row>
    <row r="21" spans="3:15">
      <c r="C21" s="9">
        <v>2</v>
      </c>
      <c r="D21" s="10" t="s">
        <v>16</v>
      </c>
      <c r="E21" s="11">
        <v>1071.1457</v>
      </c>
      <c r="F21" s="41">
        <v>1024.432</v>
      </c>
      <c r="G21" s="20">
        <v>1996</v>
      </c>
      <c r="H21" s="20">
        <v>94815</v>
      </c>
      <c r="I21" s="46">
        <v>5462.8220000000001</v>
      </c>
      <c r="J21" s="20">
        <v>12417</v>
      </c>
      <c r="K21" s="38">
        <v>10065</v>
      </c>
    </row>
    <row r="22" spans="3:15">
      <c r="C22" s="9">
        <v>3</v>
      </c>
      <c r="D22" s="10" t="s">
        <v>17</v>
      </c>
      <c r="E22" s="11">
        <v>733.43</v>
      </c>
      <c r="F22" s="41">
        <v>495.3329</v>
      </c>
      <c r="G22" s="20">
        <v>1699</v>
      </c>
      <c r="H22" s="20">
        <v>87555</v>
      </c>
      <c r="I22" s="44">
        <v>4818.7950000000001</v>
      </c>
      <c r="J22" s="20">
        <v>10019</v>
      </c>
      <c r="K22" s="38">
        <v>6044</v>
      </c>
    </row>
    <row r="23" spans="3:15">
      <c r="C23" s="12">
        <v>4</v>
      </c>
      <c r="D23" s="13" t="s">
        <v>18</v>
      </c>
      <c r="E23" s="11">
        <v>372.93869999999998</v>
      </c>
      <c r="F23" s="42">
        <v>423.06099999999998</v>
      </c>
      <c r="G23" s="20">
        <v>1330</v>
      </c>
      <c r="H23" s="20">
        <v>53360</v>
      </c>
      <c r="I23" s="44">
        <v>5267.1270000000004</v>
      </c>
      <c r="J23" s="20">
        <v>8643</v>
      </c>
      <c r="K23" s="38">
        <v>3685</v>
      </c>
    </row>
    <row r="24" spans="3:15">
      <c r="C24" s="80" t="s">
        <v>19</v>
      </c>
      <c r="D24" s="81"/>
      <c r="E24" s="16">
        <f>SUM(E20:E23)</f>
        <v>2866.2406299999998</v>
      </c>
      <c r="F24" s="16">
        <f t="shared" ref="F24:J24" si="0">SUM(F20:F23)</f>
        <v>2588.7269000000001</v>
      </c>
      <c r="G24" s="15">
        <f t="shared" si="0"/>
        <v>6898</v>
      </c>
      <c r="H24" s="15">
        <f t="shared" si="0"/>
        <v>345590</v>
      </c>
      <c r="I24" s="16">
        <f t="shared" si="0"/>
        <v>22038.852999999999</v>
      </c>
      <c r="J24" s="15">
        <f t="shared" si="0"/>
        <v>42687</v>
      </c>
      <c r="K24" s="32">
        <f t="shared" ref="K24" si="1">SUM(K20:K23)</f>
        <v>32333</v>
      </c>
    </row>
    <row r="27" spans="3:15">
      <c r="C27" s="5" t="s">
        <v>72</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3.35000000000014</v>
      </c>
      <c r="F29" s="11">
        <f t="shared" si="3"/>
        <v>0.53999999999996395</v>
      </c>
      <c r="G29" s="20">
        <f t="shared" si="3"/>
        <v>5</v>
      </c>
      <c r="H29" s="20">
        <f t="shared" si="3"/>
        <v>350</v>
      </c>
      <c r="I29" s="21">
        <f t="shared" si="3"/>
        <v>11.125</v>
      </c>
      <c r="J29" s="20">
        <f t="shared" si="3"/>
        <v>30</v>
      </c>
      <c r="K29" s="36">
        <f t="shared" si="3"/>
        <v>6.9500000000007303</v>
      </c>
      <c r="M29" s="37"/>
      <c r="N29" s="37"/>
      <c r="O29" s="37"/>
    </row>
    <row r="30" spans="3:15">
      <c r="C30" s="9">
        <f t="shared" si="2"/>
        <v>2</v>
      </c>
      <c r="D30" s="10" t="s">
        <v>16</v>
      </c>
      <c r="E30" s="11">
        <f t="shared" si="3"/>
        <v>0.21900000000005099</v>
      </c>
      <c r="F30" s="11">
        <f t="shared" si="3"/>
        <v>0.92399999999997795</v>
      </c>
      <c r="G30" s="20">
        <f t="shared" si="3"/>
        <v>1</v>
      </c>
      <c r="H30" s="20">
        <f t="shared" si="3"/>
        <v>100</v>
      </c>
      <c r="I30" s="21">
        <f t="shared" si="3"/>
        <v>8.7199999999993505</v>
      </c>
      <c r="J30" s="20">
        <f t="shared" si="3"/>
        <v>4</v>
      </c>
      <c r="K30" s="38">
        <f t="shared" si="3"/>
        <v>9</v>
      </c>
      <c r="M30" s="37"/>
      <c r="N30" s="37"/>
      <c r="O30" s="37"/>
    </row>
    <row r="31" spans="3:15">
      <c r="C31" s="9">
        <f t="shared" si="2"/>
        <v>3</v>
      </c>
      <c r="D31" s="10" t="s">
        <v>17</v>
      </c>
      <c r="E31" s="11">
        <f t="shared" si="3"/>
        <v>2.8029999999999999</v>
      </c>
      <c r="F31" s="11">
        <f t="shared" si="3"/>
        <v>0.63600000000002399</v>
      </c>
      <c r="G31" s="20">
        <f t="shared" si="3"/>
        <v>1</v>
      </c>
      <c r="H31" s="20">
        <f t="shared" si="3"/>
        <v>50</v>
      </c>
      <c r="I31" s="21">
        <f t="shared" si="3"/>
        <v>7.5600000000004002</v>
      </c>
      <c r="J31" s="20">
        <f t="shared" si="3"/>
        <v>14</v>
      </c>
      <c r="K31" s="38">
        <f t="shared" si="3"/>
        <v>11</v>
      </c>
      <c r="M31" s="37"/>
      <c r="N31" s="37"/>
      <c r="O31" s="37"/>
    </row>
    <row r="32" spans="3:15">
      <c r="C32" s="12">
        <v>4</v>
      </c>
      <c r="D32" s="22" t="s">
        <v>18</v>
      </c>
      <c r="E32" s="11">
        <f t="shared" si="3"/>
        <v>0</v>
      </c>
      <c r="F32" s="11">
        <f t="shared" si="3"/>
        <v>6.0000000000002301E-2</v>
      </c>
      <c r="G32" s="20">
        <f t="shared" si="3"/>
        <v>1</v>
      </c>
      <c r="H32" s="20">
        <f t="shared" si="3"/>
        <v>50</v>
      </c>
      <c r="I32" s="21">
        <f t="shared" si="3"/>
        <v>5.8199999999997098</v>
      </c>
      <c r="J32" s="20">
        <f t="shared" si="3"/>
        <v>0</v>
      </c>
      <c r="K32" s="38">
        <f t="shared" si="3"/>
        <v>1</v>
      </c>
      <c r="M32" s="37"/>
      <c r="N32" s="37"/>
      <c r="O32" s="37"/>
    </row>
    <row r="33" spans="3:12">
      <c r="C33" s="80"/>
      <c r="D33" s="81"/>
      <c r="E33" s="14">
        <f t="shared" si="3"/>
        <v>6.37199999999984</v>
      </c>
      <c r="F33" s="14">
        <f t="shared" si="3"/>
        <v>2.1600000000003101</v>
      </c>
      <c r="G33" s="48">
        <f t="shared" si="3"/>
        <v>8</v>
      </c>
      <c r="H33" s="48">
        <f t="shared" si="3"/>
        <v>550</v>
      </c>
      <c r="I33" s="16">
        <f t="shared" si="3"/>
        <v>33.225000000002197</v>
      </c>
      <c r="J33" s="15">
        <f t="shared" si="3"/>
        <v>48</v>
      </c>
      <c r="K33" s="32">
        <f t="shared" si="3"/>
        <v>27.950000000000699</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73</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pageSetUpPr fitToPage="1"/>
  </sheetPr>
  <dimension ref="C1:O54"/>
  <sheetViews>
    <sheetView showGridLines="0" view="pageBreakPreview" topLeftCell="C13"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25</v>
      </c>
      <c r="D5" s="79"/>
      <c r="E5" s="79"/>
      <c r="F5" s="79"/>
      <c r="G5" s="79"/>
      <c r="H5" s="79"/>
      <c r="I5" s="79"/>
      <c r="J5" s="79"/>
      <c r="K5" s="79"/>
    </row>
    <row r="6" spans="3:11" ht="18">
      <c r="C6" s="79" t="s">
        <v>47</v>
      </c>
      <c r="D6" s="79"/>
      <c r="E6" s="79"/>
      <c r="F6" s="79"/>
      <c r="G6" s="79"/>
      <c r="H6" s="79"/>
      <c r="I6" s="79"/>
      <c r="J6" s="79"/>
      <c r="K6" s="79"/>
    </row>
    <row r="9" spans="3:11">
      <c r="C9" s="5" t="s">
        <v>71</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688.72622999999999</v>
      </c>
      <c r="F11" s="40">
        <v>645.90099999999995</v>
      </c>
      <c r="G11" s="20">
        <v>1873</v>
      </c>
      <c r="H11" s="20">
        <v>109860</v>
      </c>
      <c r="I11" s="44">
        <v>6490.1090000000004</v>
      </c>
      <c r="J11" s="20">
        <v>11608</v>
      </c>
      <c r="K11" s="38">
        <v>12539</v>
      </c>
    </row>
    <row r="12" spans="3:11">
      <c r="C12" s="9">
        <v>2</v>
      </c>
      <c r="D12" s="10" t="s">
        <v>16</v>
      </c>
      <c r="E12" s="11">
        <v>1071.1457</v>
      </c>
      <c r="F12" s="41">
        <v>1024.432</v>
      </c>
      <c r="G12" s="20">
        <v>1996</v>
      </c>
      <c r="H12" s="20">
        <v>94815</v>
      </c>
      <c r="I12" s="46">
        <v>5462.8220000000001</v>
      </c>
      <c r="J12" s="20">
        <v>12417</v>
      </c>
      <c r="K12" s="38">
        <v>10065</v>
      </c>
    </row>
    <row r="13" spans="3:11">
      <c r="C13" s="9">
        <v>3</v>
      </c>
      <c r="D13" s="10" t="s">
        <v>17</v>
      </c>
      <c r="E13" s="11">
        <v>733.43</v>
      </c>
      <c r="F13" s="41">
        <v>495.3329</v>
      </c>
      <c r="G13" s="20">
        <v>1699</v>
      </c>
      <c r="H13" s="20">
        <v>87555</v>
      </c>
      <c r="I13" s="44">
        <v>4818.7950000000001</v>
      </c>
      <c r="J13" s="20">
        <v>10019</v>
      </c>
      <c r="K13" s="38">
        <v>6044</v>
      </c>
    </row>
    <row r="14" spans="3:11">
      <c r="C14" s="12">
        <v>4</v>
      </c>
      <c r="D14" s="13" t="s">
        <v>18</v>
      </c>
      <c r="E14" s="11">
        <v>372.93869999999998</v>
      </c>
      <c r="F14" s="42">
        <v>423.06099999999998</v>
      </c>
      <c r="G14" s="20">
        <v>1330</v>
      </c>
      <c r="H14" s="20">
        <v>53360</v>
      </c>
      <c r="I14" s="44">
        <v>5267.1270000000004</v>
      </c>
      <c r="J14" s="20">
        <v>8643</v>
      </c>
      <c r="K14" s="38">
        <v>3685</v>
      </c>
    </row>
    <row r="15" spans="3:11">
      <c r="C15" s="80" t="s">
        <v>19</v>
      </c>
      <c r="D15" s="81"/>
      <c r="E15" s="16">
        <f>SUM(E11:E14)</f>
        <v>2866.2406299999998</v>
      </c>
      <c r="F15" s="16">
        <f t="shared" ref="F15:J15" si="0">SUM(F11:F14)</f>
        <v>2588.7269000000001</v>
      </c>
      <c r="G15" s="15">
        <f t="shared" si="0"/>
        <v>6898</v>
      </c>
      <c r="H15" s="15">
        <f t="shared" si="0"/>
        <v>345590</v>
      </c>
      <c r="I15" s="16">
        <f t="shared" si="0"/>
        <v>22038.852999999999</v>
      </c>
      <c r="J15" s="15">
        <f t="shared" si="0"/>
        <v>42687</v>
      </c>
      <c r="K15" s="32">
        <f t="shared" ref="K15" si="1">SUM(K11:K14)</f>
        <v>32333</v>
      </c>
    </row>
    <row r="18" spans="3:15">
      <c r="C18" s="5" t="s">
        <v>74</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688.77623000000006</v>
      </c>
      <c r="F20" s="40">
        <v>646.55100000000004</v>
      </c>
      <c r="G20" s="20">
        <v>1880</v>
      </c>
      <c r="H20" s="20">
        <v>110620</v>
      </c>
      <c r="I20" s="44">
        <v>6505.3339999999998</v>
      </c>
      <c r="J20" s="20">
        <v>11613</v>
      </c>
      <c r="K20" s="38">
        <v>12542.05</v>
      </c>
      <c r="L20" s="1">
        <f>314-87+829-11</f>
        <v>1045</v>
      </c>
      <c r="M20" s="23">
        <f>G20-L20</f>
        <v>835</v>
      </c>
    </row>
    <row r="21" spans="3:15">
      <c r="C21" s="9">
        <v>2</v>
      </c>
      <c r="D21" s="10" t="s">
        <v>16</v>
      </c>
      <c r="E21" s="11">
        <v>1071.1457</v>
      </c>
      <c r="F21" s="41">
        <v>1024.662</v>
      </c>
      <c r="G21" s="20">
        <v>1997</v>
      </c>
      <c r="H21" s="20">
        <v>94865</v>
      </c>
      <c r="I21" s="46">
        <v>4827.375</v>
      </c>
      <c r="J21" s="20">
        <v>12418</v>
      </c>
      <c r="K21" s="38">
        <v>10069</v>
      </c>
      <c r="L21" s="1">
        <f>430+19</f>
        <v>449</v>
      </c>
      <c r="M21" s="23">
        <f>G21-L21</f>
        <v>1548</v>
      </c>
    </row>
    <row r="22" spans="3:15">
      <c r="C22" s="9">
        <v>3</v>
      </c>
      <c r="D22" s="10" t="s">
        <v>17</v>
      </c>
      <c r="E22" s="11">
        <v>733.43</v>
      </c>
      <c r="F22" s="41">
        <v>495.74489999999997</v>
      </c>
      <c r="G22" s="20">
        <v>1699</v>
      </c>
      <c r="H22" s="20">
        <v>87555</v>
      </c>
      <c r="I22" s="44">
        <v>5472.0619999999999</v>
      </c>
      <c r="J22" s="20">
        <v>10019</v>
      </c>
      <c r="K22" s="38">
        <v>6048</v>
      </c>
      <c r="L22" s="1">
        <f>29+388-8</f>
        <v>409</v>
      </c>
      <c r="M22" s="23">
        <f t="shared" ref="M22:M23" si="2">G22-L22</f>
        <v>1290</v>
      </c>
    </row>
    <row r="23" spans="3:15">
      <c r="C23" s="12">
        <v>4</v>
      </c>
      <c r="D23" s="13" t="s">
        <v>18</v>
      </c>
      <c r="E23" s="11">
        <v>372.93869999999998</v>
      </c>
      <c r="F23" s="42">
        <v>423.36099999999999</v>
      </c>
      <c r="G23" s="20">
        <v>1330</v>
      </c>
      <c r="H23" s="20">
        <v>53360</v>
      </c>
      <c r="I23" s="44">
        <v>5275.4269999999997</v>
      </c>
      <c r="J23" s="20">
        <v>8643</v>
      </c>
      <c r="K23" s="38">
        <v>3686</v>
      </c>
      <c r="L23" s="1">
        <f>49+315</f>
        <v>364</v>
      </c>
      <c r="M23" s="23">
        <f t="shared" si="2"/>
        <v>966</v>
      </c>
    </row>
    <row r="24" spans="3:15">
      <c r="C24" s="80" t="s">
        <v>19</v>
      </c>
      <c r="D24" s="81"/>
      <c r="E24" s="16">
        <f>SUM(E20:E23)</f>
        <v>2866.29063</v>
      </c>
      <c r="F24" s="16">
        <f t="shared" ref="F24:J24" si="3">SUM(F20:F23)</f>
        <v>2590.3189000000002</v>
      </c>
      <c r="G24" s="15">
        <f t="shared" si="3"/>
        <v>6906</v>
      </c>
      <c r="H24" s="15">
        <f t="shared" si="3"/>
        <v>346400</v>
      </c>
      <c r="I24" s="16">
        <f t="shared" si="3"/>
        <v>22080.198</v>
      </c>
      <c r="J24" s="15">
        <f t="shared" si="3"/>
        <v>42693</v>
      </c>
      <c r="K24" s="32">
        <f t="shared" ref="K24:L24" si="4">SUM(K20:K23)</f>
        <v>32345.05</v>
      </c>
      <c r="L24" s="1">
        <f t="shared" si="4"/>
        <v>2267</v>
      </c>
      <c r="M24" s="23">
        <f t="shared" ref="M24" si="5">G24-L24</f>
        <v>4639</v>
      </c>
    </row>
    <row r="27" spans="3:15">
      <c r="C27" s="5" t="s">
        <v>75</v>
      </c>
    </row>
    <row r="28" spans="3:15" ht="31.2">
      <c r="C28" s="6" t="s">
        <v>6</v>
      </c>
      <c r="D28" s="7" t="s">
        <v>7</v>
      </c>
      <c r="E28" s="8" t="s">
        <v>8</v>
      </c>
      <c r="F28" s="8" t="s">
        <v>9</v>
      </c>
      <c r="G28" s="8" t="s">
        <v>10</v>
      </c>
      <c r="H28" s="8" t="s">
        <v>11</v>
      </c>
      <c r="I28" s="8" t="s">
        <v>12</v>
      </c>
      <c r="J28" s="8" t="s">
        <v>13</v>
      </c>
      <c r="K28" s="31" t="s">
        <v>14</v>
      </c>
    </row>
    <row r="29" spans="3:15">
      <c r="C29" s="9">
        <f t="shared" ref="C29:D31" si="6">C11</f>
        <v>1</v>
      </c>
      <c r="D29" s="19" t="str">
        <f t="shared" si="6"/>
        <v>ULP Demak</v>
      </c>
      <c r="E29" s="11">
        <f t="shared" ref="E29:K33" si="7">E20-E11</f>
        <v>4.9999999999954498E-2</v>
      </c>
      <c r="F29" s="11">
        <f t="shared" si="7"/>
        <v>0.65000000000009095</v>
      </c>
      <c r="G29" s="20">
        <f t="shared" si="7"/>
        <v>7</v>
      </c>
      <c r="H29" s="20">
        <f t="shared" si="7"/>
        <v>760</v>
      </c>
      <c r="I29" s="21">
        <f t="shared" si="7"/>
        <v>15.225000000000399</v>
      </c>
      <c r="J29" s="20">
        <f t="shared" si="7"/>
        <v>5</v>
      </c>
      <c r="K29" s="36">
        <f t="shared" si="7"/>
        <v>3.0499999999992702</v>
      </c>
      <c r="M29" s="37"/>
      <c r="N29" s="37"/>
      <c r="O29" s="37"/>
    </row>
    <row r="30" spans="3:15">
      <c r="C30" s="9">
        <f t="shared" si="6"/>
        <v>2</v>
      </c>
      <c r="D30" s="10" t="s">
        <v>16</v>
      </c>
      <c r="E30" s="11">
        <f t="shared" si="7"/>
        <v>0</v>
      </c>
      <c r="F30" s="11">
        <f t="shared" si="7"/>
        <v>0.230000000000018</v>
      </c>
      <c r="G30" s="20">
        <f t="shared" si="7"/>
        <v>1</v>
      </c>
      <c r="H30" s="20">
        <f t="shared" si="7"/>
        <v>50</v>
      </c>
      <c r="I30" s="21">
        <f t="shared" si="7"/>
        <v>-635.44699999999796</v>
      </c>
      <c r="J30" s="20">
        <f t="shared" si="7"/>
        <v>1</v>
      </c>
      <c r="K30" s="38">
        <f t="shared" si="7"/>
        <v>4</v>
      </c>
      <c r="M30" s="37"/>
      <c r="N30" s="37"/>
      <c r="O30" s="37"/>
    </row>
    <row r="31" spans="3:15">
      <c r="C31" s="9">
        <f t="shared" si="6"/>
        <v>3</v>
      </c>
      <c r="D31" s="10" t="s">
        <v>17</v>
      </c>
      <c r="E31" s="11">
        <f t="shared" si="7"/>
        <v>0</v>
      </c>
      <c r="F31" s="11">
        <f t="shared" si="7"/>
        <v>0.412000000000035</v>
      </c>
      <c r="G31" s="20">
        <f t="shared" si="7"/>
        <v>0</v>
      </c>
      <c r="H31" s="20">
        <f t="shared" si="7"/>
        <v>0</v>
      </c>
      <c r="I31" s="21">
        <f t="shared" si="7"/>
        <v>653.26699999999801</v>
      </c>
      <c r="J31" s="20">
        <f t="shared" si="7"/>
        <v>0</v>
      </c>
      <c r="K31" s="38">
        <f t="shared" si="7"/>
        <v>4</v>
      </c>
      <c r="M31" s="37"/>
      <c r="N31" s="37"/>
      <c r="O31" s="37"/>
    </row>
    <row r="32" spans="3:15">
      <c r="C32" s="12">
        <v>4</v>
      </c>
      <c r="D32" s="22" t="s">
        <v>18</v>
      </c>
      <c r="E32" s="11">
        <f t="shared" si="7"/>
        <v>0</v>
      </c>
      <c r="F32" s="11">
        <f t="shared" si="7"/>
        <v>0.30000000000001098</v>
      </c>
      <c r="G32" s="20">
        <f t="shared" si="7"/>
        <v>0</v>
      </c>
      <c r="H32" s="20">
        <f t="shared" si="7"/>
        <v>0</v>
      </c>
      <c r="I32" s="21">
        <f t="shared" si="7"/>
        <v>8.2999999999983594</v>
      </c>
      <c r="J32" s="20">
        <f t="shared" si="7"/>
        <v>0</v>
      </c>
      <c r="K32" s="38">
        <f t="shared" si="7"/>
        <v>1</v>
      </c>
      <c r="M32" s="37"/>
      <c r="N32" s="37"/>
      <c r="O32" s="37"/>
    </row>
    <row r="33" spans="3:12">
      <c r="C33" s="80"/>
      <c r="D33" s="81"/>
      <c r="E33" s="14">
        <f t="shared" si="7"/>
        <v>5.0000000000181899E-2</v>
      </c>
      <c r="F33" s="14">
        <f t="shared" si="7"/>
        <v>1.5920000000001</v>
      </c>
      <c r="G33" s="48">
        <f t="shared" si="7"/>
        <v>8</v>
      </c>
      <c r="H33" s="48">
        <f t="shared" si="7"/>
        <v>810</v>
      </c>
      <c r="I33" s="16">
        <f t="shared" si="7"/>
        <v>41.344999999997498</v>
      </c>
      <c r="J33" s="15">
        <f t="shared" si="7"/>
        <v>6</v>
      </c>
      <c r="K33" s="32">
        <f t="shared" si="7"/>
        <v>12.049999999999301</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76</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pageSetUpPr fitToPage="1"/>
  </sheetPr>
  <dimension ref="C1:O54"/>
  <sheetViews>
    <sheetView showGridLines="0" view="pageBreakPreview" topLeftCell="C10"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29</v>
      </c>
      <c r="D5" s="79"/>
      <c r="E5" s="79"/>
      <c r="F5" s="79"/>
      <c r="G5" s="79"/>
      <c r="H5" s="79"/>
      <c r="I5" s="79"/>
      <c r="J5" s="79"/>
      <c r="K5" s="79"/>
    </row>
    <row r="6" spans="3:11" ht="18">
      <c r="C6" s="79" t="s">
        <v>47</v>
      </c>
      <c r="D6" s="79"/>
      <c r="E6" s="79"/>
      <c r="F6" s="79"/>
      <c r="G6" s="79"/>
      <c r="H6" s="79"/>
      <c r="I6" s="79"/>
      <c r="J6" s="79"/>
      <c r="K6" s="79"/>
    </row>
    <row r="9" spans="3:11">
      <c r="C9" s="5" t="s">
        <v>74</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688.77623000000006</v>
      </c>
      <c r="F11" s="40">
        <v>646.55100000000004</v>
      </c>
      <c r="G11" s="20">
        <v>1880</v>
      </c>
      <c r="H11" s="20">
        <v>110620</v>
      </c>
      <c r="I11" s="44">
        <v>6505.3339999999998</v>
      </c>
      <c r="J11" s="20">
        <v>11613</v>
      </c>
      <c r="K11" s="38">
        <v>12542.05</v>
      </c>
    </row>
    <row r="12" spans="3:11">
      <c r="C12" s="9">
        <v>2</v>
      </c>
      <c r="D12" s="10" t="s">
        <v>16</v>
      </c>
      <c r="E12" s="11">
        <v>1071.1457</v>
      </c>
      <c r="F12" s="41">
        <v>1024.662</v>
      </c>
      <c r="G12" s="20">
        <v>1997</v>
      </c>
      <c r="H12" s="20">
        <v>94865</v>
      </c>
      <c r="I12" s="46">
        <v>4827.375</v>
      </c>
      <c r="J12" s="20">
        <v>12418</v>
      </c>
      <c r="K12" s="38">
        <v>10069</v>
      </c>
    </row>
    <row r="13" spans="3:11">
      <c r="C13" s="9">
        <v>3</v>
      </c>
      <c r="D13" s="10" t="s">
        <v>17</v>
      </c>
      <c r="E13" s="11">
        <v>733.43</v>
      </c>
      <c r="F13" s="41">
        <v>495.74489999999997</v>
      </c>
      <c r="G13" s="20">
        <v>1699</v>
      </c>
      <c r="H13" s="20">
        <v>87555</v>
      </c>
      <c r="I13" s="44">
        <v>5472.0619999999999</v>
      </c>
      <c r="J13" s="20">
        <v>10019</v>
      </c>
      <c r="K13" s="38">
        <v>6048</v>
      </c>
    </row>
    <row r="14" spans="3:11">
      <c r="C14" s="12">
        <v>4</v>
      </c>
      <c r="D14" s="13" t="s">
        <v>18</v>
      </c>
      <c r="E14" s="11">
        <v>372.93869999999998</v>
      </c>
      <c r="F14" s="42">
        <v>423.36099999999999</v>
      </c>
      <c r="G14" s="20">
        <v>1330</v>
      </c>
      <c r="H14" s="20">
        <v>53360</v>
      </c>
      <c r="I14" s="44">
        <v>5275.4269999999997</v>
      </c>
      <c r="J14" s="20">
        <v>8643</v>
      </c>
      <c r="K14" s="38">
        <v>3686</v>
      </c>
    </row>
    <row r="15" spans="3:11">
      <c r="C15" s="80" t="s">
        <v>19</v>
      </c>
      <c r="D15" s="81"/>
      <c r="E15" s="16">
        <f>SUM(E11:E14)</f>
        <v>2866.29063</v>
      </c>
      <c r="F15" s="16">
        <f t="shared" ref="F15:J15" si="0">SUM(F11:F14)</f>
        <v>2590.3189000000002</v>
      </c>
      <c r="G15" s="15">
        <f t="shared" si="0"/>
        <v>6906</v>
      </c>
      <c r="H15" s="15">
        <f t="shared" si="0"/>
        <v>346400</v>
      </c>
      <c r="I15" s="16">
        <f t="shared" si="0"/>
        <v>22080.198</v>
      </c>
      <c r="J15" s="15">
        <f t="shared" si="0"/>
        <v>42693</v>
      </c>
      <c r="K15" s="32">
        <f t="shared" ref="K15" si="1">SUM(K11:K14)</f>
        <v>32345.05</v>
      </c>
    </row>
    <row r="18" spans="3:15">
      <c r="C18" s="5" t="s">
        <v>77</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689.69023000000004</v>
      </c>
      <c r="F20" s="40">
        <v>647.89099999999996</v>
      </c>
      <c r="G20" s="20">
        <v>1887</v>
      </c>
      <c r="H20" s="20">
        <v>111345</v>
      </c>
      <c r="I20" s="44">
        <v>6517.3339999999998</v>
      </c>
      <c r="J20" s="20">
        <v>11631</v>
      </c>
      <c r="K20" s="38">
        <v>12561.05</v>
      </c>
      <c r="M20" s="23"/>
    </row>
    <row r="21" spans="3:15">
      <c r="C21" s="9">
        <v>2</v>
      </c>
      <c r="D21" s="10" t="s">
        <v>16</v>
      </c>
      <c r="E21" s="11">
        <v>1071.4157</v>
      </c>
      <c r="F21" s="41">
        <v>1024.662</v>
      </c>
      <c r="G21" s="20">
        <v>1999</v>
      </c>
      <c r="H21" s="20">
        <v>95015</v>
      </c>
      <c r="I21" s="46">
        <v>5480.6419999999998</v>
      </c>
      <c r="J21" s="20">
        <v>12422</v>
      </c>
      <c r="K21" s="38">
        <v>10069</v>
      </c>
      <c r="M21" s="23"/>
    </row>
    <row r="22" spans="3:15">
      <c r="C22" s="9">
        <v>3</v>
      </c>
      <c r="D22" s="10" t="s">
        <v>17</v>
      </c>
      <c r="E22" s="11">
        <v>733.43</v>
      </c>
      <c r="F22" s="41">
        <v>495.86989999999997</v>
      </c>
      <c r="G22" s="20">
        <v>1700</v>
      </c>
      <c r="H22" s="20">
        <v>87655</v>
      </c>
      <c r="I22" s="44">
        <v>4835.1350000000002</v>
      </c>
      <c r="J22" s="20">
        <v>10019</v>
      </c>
      <c r="K22" s="38">
        <v>6051</v>
      </c>
      <c r="M22" s="23"/>
    </row>
    <row r="23" spans="3:15">
      <c r="C23" s="12">
        <v>4</v>
      </c>
      <c r="D23" s="13" t="s">
        <v>18</v>
      </c>
      <c r="E23" s="11">
        <v>373.13869999999997</v>
      </c>
      <c r="F23" s="42">
        <v>423.51100000000002</v>
      </c>
      <c r="G23" s="20">
        <v>1336</v>
      </c>
      <c r="H23" s="20">
        <v>53710</v>
      </c>
      <c r="I23" s="44">
        <v>5283.0069999999996</v>
      </c>
      <c r="J23" s="20">
        <v>8649</v>
      </c>
      <c r="K23" s="38">
        <v>3687</v>
      </c>
      <c r="M23" s="23"/>
    </row>
    <row r="24" spans="3:15">
      <c r="C24" s="80" t="s">
        <v>19</v>
      </c>
      <c r="D24" s="81"/>
      <c r="E24" s="16">
        <f>SUM(E20:E23)</f>
        <v>2867.67463</v>
      </c>
      <c r="F24" s="16">
        <f t="shared" ref="F24:J24" si="2">SUM(F20:F23)</f>
        <v>2591.9339</v>
      </c>
      <c r="G24" s="15">
        <f t="shared" si="2"/>
        <v>6922</v>
      </c>
      <c r="H24" s="15">
        <f t="shared" si="2"/>
        <v>347725</v>
      </c>
      <c r="I24" s="16">
        <f t="shared" si="2"/>
        <v>22116.117999999999</v>
      </c>
      <c r="J24" s="15">
        <f t="shared" si="2"/>
        <v>42721</v>
      </c>
      <c r="K24" s="32">
        <f t="shared" ref="K24" si="3">SUM(K20:K23)</f>
        <v>32368.05</v>
      </c>
      <c r="M24" s="23"/>
    </row>
    <row r="27" spans="3:15">
      <c r="C27" s="5" t="s">
        <v>78</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0.91399999999998705</v>
      </c>
      <c r="F29" s="11">
        <f t="shared" si="5"/>
        <v>1.3399999999999199</v>
      </c>
      <c r="G29" s="20">
        <f t="shared" si="5"/>
        <v>7</v>
      </c>
      <c r="H29" s="20">
        <f t="shared" si="5"/>
        <v>725</v>
      </c>
      <c r="I29" s="21">
        <f t="shared" si="5"/>
        <v>12</v>
      </c>
      <c r="J29" s="20">
        <f t="shared" si="5"/>
        <v>18</v>
      </c>
      <c r="K29" s="36">
        <f t="shared" si="5"/>
        <v>19</v>
      </c>
      <c r="M29" s="37"/>
      <c r="N29" s="37"/>
      <c r="O29" s="37"/>
    </row>
    <row r="30" spans="3:15">
      <c r="C30" s="9">
        <f t="shared" si="4"/>
        <v>2</v>
      </c>
      <c r="D30" s="10" t="s">
        <v>16</v>
      </c>
      <c r="E30" s="11">
        <f t="shared" si="5"/>
        <v>0.26999999999998198</v>
      </c>
      <c r="F30" s="11">
        <f t="shared" si="5"/>
        <v>0</v>
      </c>
      <c r="G30" s="20">
        <f t="shared" si="5"/>
        <v>2</v>
      </c>
      <c r="H30" s="20">
        <f t="shared" si="5"/>
        <v>150</v>
      </c>
      <c r="I30" s="21">
        <f t="shared" si="5"/>
        <v>653.26699999999903</v>
      </c>
      <c r="J30" s="20">
        <f t="shared" si="5"/>
        <v>4</v>
      </c>
      <c r="K30" s="38">
        <f t="shared" si="5"/>
        <v>0</v>
      </c>
      <c r="M30" s="37"/>
      <c r="N30" s="37"/>
      <c r="O30" s="37"/>
    </row>
    <row r="31" spans="3:15">
      <c r="C31" s="9">
        <f t="shared" si="4"/>
        <v>3</v>
      </c>
      <c r="D31" s="10" t="s">
        <v>17</v>
      </c>
      <c r="E31" s="11">
        <f t="shared" si="5"/>
        <v>0</v>
      </c>
      <c r="F31" s="11">
        <f t="shared" si="5"/>
        <v>0.125</v>
      </c>
      <c r="G31" s="20">
        <f t="shared" si="5"/>
        <v>1</v>
      </c>
      <c r="H31" s="20">
        <f t="shared" si="5"/>
        <v>100</v>
      </c>
      <c r="I31" s="21">
        <f t="shared" si="5"/>
        <v>-636.926999999999</v>
      </c>
      <c r="J31" s="20">
        <f t="shared" si="5"/>
        <v>0</v>
      </c>
      <c r="K31" s="38">
        <f t="shared" si="5"/>
        <v>3</v>
      </c>
      <c r="M31" s="37"/>
      <c r="N31" s="37"/>
      <c r="O31" s="37"/>
    </row>
    <row r="32" spans="3:15">
      <c r="C32" s="12">
        <v>4</v>
      </c>
      <c r="D32" s="22" t="s">
        <v>18</v>
      </c>
      <c r="E32" s="11">
        <f t="shared" si="5"/>
        <v>0.19999999999998899</v>
      </c>
      <c r="F32" s="11">
        <f t="shared" si="5"/>
        <v>0.14999999999997701</v>
      </c>
      <c r="G32" s="20">
        <f t="shared" si="5"/>
        <v>6</v>
      </c>
      <c r="H32" s="20">
        <f t="shared" si="5"/>
        <v>350</v>
      </c>
      <c r="I32" s="21">
        <f t="shared" si="5"/>
        <v>7.5799999999999299</v>
      </c>
      <c r="J32" s="20">
        <f t="shared" si="5"/>
        <v>6</v>
      </c>
      <c r="K32" s="38">
        <f t="shared" si="5"/>
        <v>1</v>
      </c>
      <c r="M32" s="37"/>
      <c r="N32" s="37"/>
      <c r="O32" s="37"/>
    </row>
    <row r="33" spans="3:12">
      <c r="C33" s="80"/>
      <c r="D33" s="81"/>
      <c r="E33" s="14">
        <f t="shared" si="5"/>
        <v>1.38399999999956</v>
      </c>
      <c r="F33" s="14">
        <f t="shared" si="5"/>
        <v>1.6149999999997799</v>
      </c>
      <c r="G33" s="48">
        <f t="shared" si="5"/>
        <v>16</v>
      </c>
      <c r="H33" s="48">
        <f t="shared" si="5"/>
        <v>1325</v>
      </c>
      <c r="I33" s="16">
        <f t="shared" si="5"/>
        <v>35.920000000001899</v>
      </c>
      <c r="J33" s="15">
        <f t="shared" si="5"/>
        <v>28</v>
      </c>
      <c r="K33" s="32">
        <f t="shared" si="5"/>
        <v>23</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79</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pageSetUpPr fitToPage="1"/>
  </sheetPr>
  <dimension ref="C1:O54"/>
  <sheetViews>
    <sheetView showGridLines="0" view="pageBreakPreview" topLeftCell="C16"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34</v>
      </c>
      <c r="D5" s="79"/>
      <c r="E5" s="79"/>
      <c r="F5" s="79"/>
      <c r="G5" s="79"/>
      <c r="H5" s="79"/>
      <c r="I5" s="79"/>
      <c r="J5" s="79"/>
      <c r="K5" s="79"/>
    </row>
    <row r="6" spans="3:11" ht="18">
      <c r="C6" s="79" t="s">
        <v>47</v>
      </c>
      <c r="D6" s="79"/>
      <c r="E6" s="79"/>
      <c r="F6" s="79"/>
      <c r="G6" s="79"/>
      <c r="H6" s="79"/>
      <c r="I6" s="79"/>
      <c r="J6" s="79"/>
      <c r="K6" s="79"/>
    </row>
    <row r="9" spans="3:11">
      <c r="C9" s="5" t="s">
        <v>77</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689.69023000000004</v>
      </c>
      <c r="F11" s="40">
        <v>647.89099999999996</v>
      </c>
      <c r="G11" s="20">
        <v>1887</v>
      </c>
      <c r="H11" s="20">
        <v>111345</v>
      </c>
      <c r="I11" s="44">
        <v>6517.3339999999998</v>
      </c>
      <c r="J11" s="20">
        <v>11631</v>
      </c>
      <c r="K11" s="38">
        <v>12561.05</v>
      </c>
    </row>
    <row r="12" spans="3:11">
      <c r="C12" s="9">
        <v>2</v>
      </c>
      <c r="D12" s="10" t="s">
        <v>16</v>
      </c>
      <c r="E12" s="11">
        <v>1071.4157</v>
      </c>
      <c r="F12" s="41">
        <v>1024.662</v>
      </c>
      <c r="G12" s="20">
        <v>1999</v>
      </c>
      <c r="H12" s="20">
        <v>95015</v>
      </c>
      <c r="I12" s="46">
        <v>5480.6419999999998</v>
      </c>
      <c r="J12" s="20">
        <v>12422</v>
      </c>
      <c r="K12" s="38">
        <v>10069</v>
      </c>
    </row>
    <row r="13" spans="3:11">
      <c r="C13" s="9">
        <v>3</v>
      </c>
      <c r="D13" s="10" t="s">
        <v>17</v>
      </c>
      <c r="E13" s="11">
        <v>733.43</v>
      </c>
      <c r="F13" s="41">
        <v>495.86989999999997</v>
      </c>
      <c r="G13" s="20">
        <v>1700</v>
      </c>
      <c r="H13" s="20">
        <v>87655</v>
      </c>
      <c r="I13" s="44">
        <v>4835.1350000000002</v>
      </c>
      <c r="J13" s="20">
        <v>10019</v>
      </c>
      <c r="K13" s="38">
        <v>6051</v>
      </c>
    </row>
    <row r="14" spans="3:11">
      <c r="C14" s="12">
        <v>4</v>
      </c>
      <c r="D14" s="13" t="s">
        <v>18</v>
      </c>
      <c r="E14" s="11">
        <v>373.13869999999997</v>
      </c>
      <c r="F14" s="42">
        <v>423.51100000000002</v>
      </c>
      <c r="G14" s="20">
        <v>1336</v>
      </c>
      <c r="H14" s="20">
        <v>53710</v>
      </c>
      <c r="I14" s="44">
        <v>5283.0069999999996</v>
      </c>
      <c r="J14" s="20">
        <v>8649</v>
      </c>
      <c r="K14" s="38">
        <v>3687</v>
      </c>
    </row>
    <row r="15" spans="3:11">
      <c r="C15" s="80" t="s">
        <v>19</v>
      </c>
      <c r="D15" s="81"/>
      <c r="E15" s="16">
        <f>SUM(E11:E14)</f>
        <v>2867.67463</v>
      </c>
      <c r="F15" s="16">
        <f t="shared" ref="F15:J15" si="0">SUM(F11:F14)</f>
        <v>2591.9339</v>
      </c>
      <c r="G15" s="15">
        <f t="shared" si="0"/>
        <v>6922</v>
      </c>
      <c r="H15" s="15">
        <f t="shared" si="0"/>
        <v>347725</v>
      </c>
      <c r="I15" s="16">
        <f t="shared" si="0"/>
        <v>22116.117999999999</v>
      </c>
      <c r="J15" s="15">
        <f t="shared" si="0"/>
        <v>42721</v>
      </c>
      <c r="K15" s="32">
        <f t="shared" ref="K15" si="1">SUM(K11:K14)</f>
        <v>32368.05</v>
      </c>
    </row>
    <row r="18" spans="3:15">
      <c r="C18" s="5" t="s">
        <v>80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690.29022999999995</v>
      </c>
      <c r="F20" s="40">
        <v>649.83100000000002</v>
      </c>
      <c r="G20" s="20">
        <v>1894</v>
      </c>
      <c r="H20" s="20">
        <v>111745</v>
      </c>
      <c r="I20" s="44">
        <v>6533.259</v>
      </c>
      <c r="J20" s="20">
        <v>11639</v>
      </c>
      <c r="K20" s="38">
        <v>12586.05</v>
      </c>
      <c r="M20" s="23"/>
    </row>
    <row r="21" spans="3:15">
      <c r="C21" s="9">
        <v>2</v>
      </c>
      <c r="D21" s="10" t="s">
        <v>16</v>
      </c>
      <c r="E21" s="11">
        <v>1071.4157</v>
      </c>
      <c r="F21" s="41">
        <v>1025.1220000000001</v>
      </c>
      <c r="G21" s="20">
        <v>2006</v>
      </c>
      <c r="H21" s="20">
        <v>95415</v>
      </c>
      <c r="I21" s="46">
        <v>5491.982</v>
      </c>
      <c r="J21" s="20">
        <v>12424</v>
      </c>
      <c r="K21" s="38">
        <v>10070</v>
      </c>
      <c r="M21" s="23"/>
    </row>
    <row r="22" spans="3:15">
      <c r="C22" s="9">
        <v>3</v>
      </c>
      <c r="D22" s="10" t="s">
        <v>17</v>
      </c>
      <c r="E22" s="11">
        <v>733.42700000000002</v>
      </c>
      <c r="F22" s="41">
        <v>496.36989999999997</v>
      </c>
      <c r="G22" s="20">
        <v>1700</v>
      </c>
      <c r="H22" s="20">
        <v>87655</v>
      </c>
      <c r="I22" s="44">
        <v>4846.0950000000003</v>
      </c>
      <c r="J22" s="20">
        <v>10019</v>
      </c>
      <c r="K22" s="38">
        <v>6060</v>
      </c>
      <c r="M22" s="23"/>
    </row>
    <row r="23" spans="3:15">
      <c r="C23" s="12">
        <v>4</v>
      </c>
      <c r="D23" s="13" t="s">
        <v>18</v>
      </c>
      <c r="E23" s="11">
        <v>373.28870000000001</v>
      </c>
      <c r="F23" s="42">
        <v>424.31099999999998</v>
      </c>
      <c r="G23" s="20">
        <v>1339</v>
      </c>
      <c r="H23" s="20">
        <v>53860</v>
      </c>
      <c r="I23" s="44">
        <v>5291.7269999999999</v>
      </c>
      <c r="J23" s="20">
        <v>8652</v>
      </c>
      <c r="K23" s="38">
        <v>3703</v>
      </c>
      <c r="M23" s="23"/>
    </row>
    <row r="24" spans="3:15">
      <c r="C24" s="80" t="s">
        <v>19</v>
      </c>
      <c r="D24" s="81"/>
      <c r="E24" s="16">
        <f>SUM(E20:E23)</f>
        <v>2868.4216299999998</v>
      </c>
      <c r="F24" s="16">
        <f t="shared" ref="F24:J24" si="2">SUM(F20:F23)</f>
        <v>2595.6338999999998</v>
      </c>
      <c r="G24" s="15">
        <f t="shared" si="2"/>
        <v>6939</v>
      </c>
      <c r="H24" s="15">
        <f t="shared" si="2"/>
        <v>348675</v>
      </c>
      <c r="I24" s="16">
        <f t="shared" si="2"/>
        <v>22163.062999999998</v>
      </c>
      <c r="J24" s="15">
        <f t="shared" si="2"/>
        <v>42734</v>
      </c>
      <c r="K24" s="32">
        <f t="shared" ref="K24" si="3">SUM(K20:K23)</f>
        <v>32419.05</v>
      </c>
      <c r="M24" s="23"/>
    </row>
    <row r="27" spans="3:15">
      <c r="C27" s="5" t="s">
        <v>81</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0.60000000000002296</v>
      </c>
      <c r="F29" s="11">
        <f t="shared" si="5"/>
        <v>1.9400000000000499</v>
      </c>
      <c r="G29" s="20">
        <f t="shared" si="5"/>
        <v>7</v>
      </c>
      <c r="H29" s="20">
        <f t="shared" si="5"/>
        <v>400</v>
      </c>
      <c r="I29" s="21">
        <f t="shared" si="5"/>
        <v>15.9249999999984</v>
      </c>
      <c r="J29" s="20">
        <f t="shared" si="5"/>
        <v>8</v>
      </c>
      <c r="K29" s="36">
        <f t="shared" si="5"/>
        <v>25</v>
      </c>
      <c r="M29" s="37"/>
      <c r="N29" s="37"/>
      <c r="O29" s="37"/>
    </row>
    <row r="30" spans="3:15">
      <c r="C30" s="9">
        <f t="shared" si="4"/>
        <v>2</v>
      </c>
      <c r="D30" s="10" t="s">
        <v>16</v>
      </c>
      <c r="E30" s="11">
        <f t="shared" si="5"/>
        <v>0</v>
      </c>
      <c r="F30" s="11">
        <f t="shared" si="5"/>
        <v>0.46000000000003599</v>
      </c>
      <c r="G30" s="20">
        <f t="shared" si="5"/>
        <v>7</v>
      </c>
      <c r="H30" s="20">
        <f t="shared" si="5"/>
        <v>400</v>
      </c>
      <c r="I30" s="21">
        <f t="shared" si="5"/>
        <v>11.340000000000099</v>
      </c>
      <c r="J30" s="20">
        <f t="shared" si="5"/>
        <v>2</v>
      </c>
      <c r="K30" s="38">
        <f t="shared" si="5"/>
        <v>1</v>
      </c>
      <c r="M30" s="37"/>
      <c r="N30" s="37"/>
      <c r="O30" s="37"/>
    </row>
    <row r="31" spans="3:15">
      <c r="C31" s="9">
        <f t="shared" si="4"/>
        <v>3</v>
      </c>
      <c r="D31" s="10" t="s">
        <v>17</v>
      </c>
      <c r="E31" s="11">
        <f t="shared" si="5"/>
        <v>-3.0000000000427502E-3</v>
      </c>
      <c r="F31" s="11">
        <f t="shared" si="5"/>
        <v>0.5</v>
      </c>
      <c r="G31" s="20">
        <f t="shared" si="5"/>
        <v>0</v>
      </c>
      <c r="H31" s="20">
        <f t="shared" si="5"/>
        <v>0</v>
      </c>
      <c r="I31" s="21">
        <f t="shared" si="5"/>
        <v>10.96</v>
      </c>
      <c r="J31" s="20">
        <f t="shared" si="5"/>
        <v>0</v>
      </c>
      <c r="K31" s="38">
        <f t="shared" si="5"/>
        <v>9</v>
      </c>
      <c r="M31" s="37"/>
      <c r="N31" s="37"/>
      <c r="O31" s="37"/>
    </row>
    <row r="32" spans="3:15">
      <c r="C32" s="12">
        <v>4</v>
      </c>
      <c r="D32" s="22" t="s">
        <v>18</v>
      </c>
      <c r="E32" s="11">
        <f t="shared" si="5"/>
        <v>0.14999999999997701</v>
      </c>
      <c r="F32" s="11">
        <f t="shared" si="5"/>
        <v>0.80000000000006799</v>
      </c>
      <c r="G32" s="20">
        <f t="shared" si="5"/>
        <v>3</v>
      </c>
      <c r="H32" s="20">
        <f t="shared" si="5"/>
        <v>150</v>
      </c>
      <c r="I32" s="21">
        <f t="shared" si="5"/>
        <v>8.7200000000002493</v>
      </c>
      <c r="J32" s="20">
        <f t="shared" si="5"/>
        <v>3</v>
      </c>
      <c r="K32" s="38">
        <f t="shared" si="5"/>
        <v>16</v>
      </c>
      <c r="M32" s="37"/>
      <c r="N32" s="37"/>
      <c r="O32" s="37"/>
    </row>
    <row r="33" spans="3:12">
      <c r="C33" s="80"/>
      <c r="D33" s="81"/>
      <c r="E33" s="14">
        <f t="shared" si="5"/>
        <v>0.74699999999984401</v>
      </c>
      <c r="F33" s="14">
        <f t="shared" si="5"/>
        <v>3.7000000000002702</v>
      </c>
      <c r="G33" s="48">
        <f t="shared" si="5"/>
        <v>17</v>
      </c>
      <c r="H33" s="48">
        <f t="shared" si="5"/>
        <v>950</v>
      </c>
      <c r="I33" s="16">
        <f t="shared" si="5"/>
        <v>46.944999999996099</v>
      </c>
      <c r="J33" s="15">
        <f t="shared" si="5"/>
        <v>13</v>
      </c>
      <c r="K33" s="32">
        <f t="shared" si="5"/>
        <v>51</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82</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pageSetUpPr fitToPage="1"/>
  </sheetPr>
  <dimension ref="C1:O54"/>
  <sheetViews>
    <sheetView showGridLines="0" view="pageBreakPreview" topLeftCell="C1"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38</v>
      </c>
      <c r="D5" s="79"/>
      <c r="E5" s="79"/>
      <c r="F5" s="79"/>
      <c r="G5" s="79"/>
      <c r="H5" s="79"/>
      <c r="I5" s="79"/>
      <c r="J5" s="79"/>
      <c r="K5" s="79"/>
    </row>
    <row r="6" spans="3:11" ht="18">
      <c r="C6" s="79" t="s">
        <v>47</v>
      </c>
      <c r="D6" s="79"/>
      <c r="E6" s="79"/>
      <c r="F6" s="79"/>
      <c r="G6" s="79"/>
      <c r="H6" s="79"/>
      <c r="I6" s="79"/>
      <c r="J6" s="79"/>
      <c r="K6" s="79"/>
    </row>
    <row r="9" spans="3:11">
      <c r="C9" s="5" t="s">
        <v>80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690.29022999999995</v>
      </c>
      <c r="F11" s="40">
        <v>649.83100000000002</v>
      </c>
      <c r="G11" s="20">
        <v>1894</v>
      </c>
      <c r="H11" s="20">
        <v>111745</v>
      </c>
      <c r="I11" s="44">
        <v>6533.259</v>
      </c>
      <c r="J11" s="20">
        <v>11639</v>
      </c>
      <c r="K11" s="38">
        <v>12586.05</v>
      </c>
    </row>
    <row r="12" spans="3:11">
      <c r="C12" s="9">
        <v>2</v>
      </c>
      <c r="D12" s="10" t="s">
        <v>16</v>
      </c>
      <c r="E12" s="11">
        <v>1071.4157</v>
      </c>
      <c r="F12" s="41">
        <v>1025.1220000000001</v>
      </c>
      <c r="G12" s="20">
        <v>2006</v>
      </c>
      <c r="H12" s="20">
        <v>95415</v>
      </c>
      <c r="I12" s="46">
        <v>5491.982</v>
      </c>
      <c r="J12" s="20">
        <v>12424</v>
      </c>
      <c r="K12" s="38">
        <v>10070</v>
      </c>
    </row>
    <row r="13" spans="3:11">
      <c r="C13" s="9">
        <v>3</v>
      </c>
      <c r="D13" s="10" t="s">
        <v>17</v>
      </c>
      <c r="E13" s="11">
        <v>733.42700000000002</v>
      </c>
      <c r="F13" s="41">
        <v>496.36989999999997</v>
      </c>
      <c r="G13" s="20">
        <v>1700</v>
      </c>
      <c r="H13" s="20">
        <v>87655</v>
      </c>
      <c r="I13" s="44">
        <v>4846.0950000000003</v>
      </c>
      <c r="J13" s="20">
        <v>10019</v>
      </c>
      <c r="K13" s="38">
        <v>6060</v>
      </c>
    </row>
    <row r="14" spans="3:11">
      <c r="C14" s="12">
        <v>4</v>
      </c>
      <c r="D14" s="13" t="s">
        <v>18</v>
      </c>
      <c r="E14" s="11">
        <v>373.28870000000001</v>
      </c>
      <c r="F14" s="42">
        <v>424.31099999999998</v>
      </c>
      <c r="G14" s="20">
        <v>1339</v>
      </c>
      <c r="H14" s="20">
        <v>53860</v>
      </c>
      <c r="I14" s="44">
        <v>5291.7269999999999</v>
      </c>
      <c r="J14" s="20">
        <v>8652</v>
      </c>
      <c r="K14" s="38">
        <v>3703</v>
      </c>
    </row>
    <row r="15" spans="3:11">
      <c r="C15" s="80" t="s">
        <v>19</v>
      </c>
      <c r="D15" s="81"/>
      <c r="E15" s="16">
        <f>SUM(E11:E14)</f>
        <v>2868.4216299999998</v>
      </c>
      <c r="F15" s="16">
        <f t="shared" ref="F15:J15" si="0">SUM(F11:F14)</f>
        <v>2595.6338999999998</v>
      </c>
      <c r="G15" s="15">
        <f t="shared" si="0"/>
        <v>6939</v>
      </c>
      <c r="H15" s="15">
        <f t="shared" si="0"/>
        <v>348675</v>
      </c>
      <c r="I15" s="16">
        <f t="shared" si="0"/>
        <v>22163.062999999998</v>
      </c>
      <c r="J15" s="15">
        <f t="shared" si="0"/>
        <v>42734</v>
      </c>
      <c r="K15" s="32">
        <f t="shared" ref="K15" si="1">SUM(K11:K14)</f>
        <v>32419.05</v>
      </c>
    </row>
    <row r="18" spans="3:15">
      <c r="C18" s="5" t="s">
        <v>83</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691.04022999999995</v>
      </c>
      <c r="F20" s="40">
        <v>651.38099999999997</v>
      </c>
      <c r="G20" s="20">
        <v>1900</v>
      </c>
      <c r="H20" s="20">
        <v>112195</v>
      </c>
      <c r="I20" s="44">
        <v>6547.4139999999998</v>
      </c>
      <c r="J20" s="20">
        <v>11661</v>
      </c>
      <c r="K20" s="38">
        <v>12609.05</v>
      </c>
      <c r="M20" s="23"/>
    </row>
    <row r="21" spans="3:15">
      <c r="C21" s="9">
        <v>2</v>
      </c>
      <c r="D21" s="10" t="s">
        <v>16</v>
      </c>
      <c r="E21" s="11">
        <v>1071.4657</v>
      </c>
      <c r="F21" s="41">
        <v>1026.5070000000001</v>
      </c>
      <c r="G21" s="20">
        <v>2008</v>
      </c>
      <c r="H21" s="20">
        <v>95665</v>
      </c>
      <c r="I21" s="46">
        <v>5504.8019999999997</v>
      </c>
      <c r="J21" s="20">
        <v>12426</v>
      </c>
      <c r="K21" s="38">
        <v>10070</v>
      </c>
      <c r="M21" s="23"/>
    </row>
    <row r="22" spans="3:15">
      <c r="C22" s="9">
        <v>3</v>
      </c>
      <c r="D22" s="10" t="s">
        <v>17</v>
      </c>
      <c r="E22" s="11">
        <v>733.43</v>
      </c>
      <c r="F22" s="41">
        <v>497.20089999999999</v>
      </c>
      <c r="G22" s="20">
        <v>1705</v>
      </c>
      <c r="H22" s="20">
        <v>88125</v>
      </c>
      <c r="I22" s="44">
        <v>4859.0550000000003</v>
      </c>
      <c r="J22" s="20">
        <v>10019</v>
      </c>
      <c r="K22" s="38">
        <v>6060</v>
      </c>
      <c r="M22" s="23"/>
    </row>
    <row r="23" spans="3:15">
      <c r="C23" s="12">
        <v>4</v>
      </c>
      <c r="D23" s="13" t="s">
        <v>18</v>
      </c>
      <c r="E23" s="11">
        <v>373.48869999999999</v>
      </c>
      <c r="F23" s="42">
        <v>424.76100000000002</v>
      </c>
      <c r="G23" s="20">
        <v>1344</v>
      </c>
      <c r="H23" s="20">
        <v>54260</v>
      </c>
      <c r="I23" s="44">
        <v>5303.7470000000003</v>
      </c>
      <c r="J23" s="20">
        <v>8657</v>
      </c>
      <c r="K23" s="38">
        <v>3704</v>
      </c>
      <c r="M23" s="23"/>
    </row>
    <row r="24" spans="3:15">
      <c r="C24" s="80" t="s">
        <v>19</v>
      </c>
      <c r="D24" s="81"/>
      <c r="E24" s="16">
        <f>SUM(E20:E23)</f>
        <v>2869.42463</v>
      </c>
      <c r="F24" s="16">
        <f t="shared" ref="F24:J24" si="2">SUM(F20:F23)</f>
        <v>2599.8499000000002</v>
      </c>
      <c r="G24" s="15">
        <f t="shared" si="2"/>
        <v>6957</v>
      </c>
      <c r="H24" s="15">
        <f t="shared" si="2"/>
        <v>350245</v>
      </c>
      <c r="I24" s="16">
        <f t="shared" si="2"/>
        <v>22215.018</v>
      </c>
      <c r="J24" s="15">
        <f t="shared" si="2"/>
        <v>42763</v>
      </c>
      <c r="K24" s="32">
        <f t="shared" ref="K24" si="3">SUM(K20:K23)</f>
        <v>32443.05</v>
      </c>
      <c r="M24" s="23"/>
    </row>
    <row r="27" spans="3:15">
      <c r="C27" s="5" t="s">
        <v>84</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0.74999999999988598</v>
      </c>
      <c r="F29" s="11">
        <f t="shared" si="5"/>
        <v>1.5499999999999501</v>
      </c>
      <c r="G29" s="20">
        <f t="shared" si="5"/>
        <v>6</v>
      </c>
      <c r="H29" s="20">
        <f t="shared" si="5"/>
        <v>450</v>
      </c>
      <c r="I29" s="21">
        <f t="shared" si="5"/>
        <v>14.154999999999699</v>
      </c>
      <c r="J29" s="20">
        <f t="shared" si="5"/>
        <v>22</v>
      </c>
      <c r="K29" s="36">
        <f t="shared" si="5"/>
        <v>23</v>
      </c>
      <c r="M29" s="37"/>
      <c r="N29" s="37"/>
      <c r="O29" s="37"/>
    </row>
    <row r="30" spans="3:15">
      <c r="C30" s="9">
        <f t="shared" si="4"/>
        <v>2</v>
      </c>
      <c r="D30" s="10" t="s">
        <v>16</v>
      </c>
      <c r="E30" s="11">
        <f t="shared" si="5"/>
        <v>5.0000000000181899E-2</v>
      </c>
      <c r="F30" s="11">
        <f t="shared" si="5"/>
        <v>1.38499999999999</v>
      </c>
      <c r="G30" s="20">
        <f t="shared" si="5"/>
        <v>2</v>
      </c>
      <c r="H30" s="20">
        <f t="shared" si="5"/>
        <v>250</v>
      </c>
      <c r="I30" s="21">
        <f t="shared" si="5"/>
        <v>12.8199999999997</v>
      </c>
      <c r="J30" s="20">
        <f t="shared" si="5"/>
        <v>2</v>
      </c>
      <c r="K30" s="38">
        <f t="shared" si="5"/>
        <v>0</v>
      </c>
      <c r="M30" s="37"/>
      <c r="N30" s="37"/>
      <c r="O30" s="37"/>
    </row>
    <row r="31" spans="3:15">
      <c r="C31" s="9">
        <f t="shared" si="4"/>
        <v>3</v>
      </c>
      <c r="D31" s="10" t="s">
        <v>17</v>
      </c>
      <c r="E31" s="11">
        <f t="shared" si="5"/>
        <v>3.0000000000427502E-3</v>
      </c>
      <c r="F31" s="11">
        <f t="shared" si="5"/>
        <v>0.83099999999990404</v>
      </c>
      <c r="G31" s="20">
        <f t="shared" si="5"/>
        <v>5</v>
      </c>
      <c r="H31" s="20">
        <f t="shared" si="5"/>
        <v>470</v>
      </c>
      <c r="I31" s="21">
        <f t="shared" si="5"/>
        <v>12.96</v>
      </c>
      <c r="J31" s="20">
        <f t="shared" si="5"/>
        <v>0</v>
      </c>
      <c r="K31" s="38">
        <f t="shared" si="5"/>
        <v>0</v>
      </c>
      <c r="M31" s="37"/>
      <c r="N31" s="37"/>
      <c r="O31" s="37"/>
    </row>
    <row r="32" spans="3:15">
      <c r="C32" s="12">
        <v>4</v>
      </c>
      <c r="D32" s="22" t="s">
        <v>18</v>
      </c>
      <c r="E32" s="11">
        <f t="shared" si="5"/>
        <v>0.19999999999998899</v>
      </c>
      <c r="F32" s="11">
        <f t="shared" si="5"/>
        <v>0.44999999999993201</v>
      </c>
      <c r="G32" s="20">
        <f t="shared" si="5"/>
        <v>5</v>
      </c>
      <c r="H32" s="20">
        <f t="shared" si="5"/>
        <v>400</v>
      </c>
      <c r="I32" s="21">
        <f t="shared" si="5"/>
        <v>12.020000000000399</v>
      </c>
      <c r="J32" s="20">
        <f t="shared" si="5"/>
        <v>5</v>
      </c>
      <c r="K32" s="38">
        <f t="shared" si="5"/>
        <v>1</v>
      </c>
      <c r="M32" s="37"/>
      <c r="N32" s="37"/>
      <c r="O32" s="37"/>
    </row>
    <row r="33" spans="3:12">
      <c r="C33" s="80"/>
      <c r="D33" s="81"/>
      <c r="E33" s="14">
        <f t="shared" si="5"/>
        <v>1.00300000000016</v>
      </c>
      <c r="F33" s="14">
        <f t="shared" si="5"/>
        <v>4.2159999999998901</v>
      </c>
      <c r="G33" s="48">
        <f t="shared" si="5"/>
        <v>18</v>
      </c>
      <c r="H33" s="48">
        <f t="shared" si="5"/>
        <v>1570</v>
      </c>
      <c r="I33" s="16">
        <f t="shared" si="5"/>
        <v>51.955000000001696</v>
      </c>
      <c r="J33" s="15">
        <f t="shared" si="5"/>
        <v>29</v>
      </c>
      <c r="K33" s="32">
        <f t="shared" si="5"/>
        <v>24</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85</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pageSetUpPr fitToPage="1"/>
  </sheetPr>
  <dimension ref="C1:O54"/>
  <sheetViews>
    <sheetView showGridLines="0" view="pageBreakPreview" topLeftCell="C10"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42</v>
      </c>
      <c r="D5" s="79"/>
      <c r="E5" s="79"/>
      <c r="F5" s="79"/>
      <c r="G5" s="79"/>
      <c r="H5" s="79"/>
      <c r="I5" s="79"/>
      <c r="J5" s="79"/>
      <c r="K5" s="79"/>
    </row>
    <row r="6" spans="3:11" ht="18">
      <c r="C6" s="79" t="s">
        <v>47</v>
      </c>
      <c r="D6" s="79"/>
      <c r="E6" s="79"/>
      <c r="F6" s="79"/>
      <c r="G6" s="79"/>
      <c r="H6" s="79"/>
      <c r="I6" s="79"/>
      <c r="J6" s="79"/>
      <c r="K6" s="79"/>
    </row>
    <row r="9" spans="3:11">
      <c r="C9" s="5" t="s">
        <v>83</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691.04022999999995</v>
      </c>
      <c r="F11" s="40">
        <v>651.38099999999997</v>
      </c>
      <c r="G11" s="20">
        <v>1900</v>
      </c>
      <c r="H11" s="20">
        <v>112195</v>
      </c>
      <c r="I11" s="44">
        <v>6547.4139999999998</v>
      </c>
      <c r="J11" s="20">
        <v>11661</v>
      </c>
      <c r="K11" s="38">
        <v>12609.05</v>
      </c>
    </row>
    <row r="12" spans="3:11">
      <c r="C12" s="9">
        <v>2</v>
      </c>
      <c r="D12" s="10" t="s">
        <v>16</v>
      </c>
      <c r="E12" s="11">
        <v>1071.4657</v>
      </c>
      <c r="F12" s="41">
        <v>1026.5070000000001</v>
      </c>
      <c r="G12" s="20">
        <v>2008</v>
      </c>
      <c r="H12" s="20">
        <v>95665</v>
      </c>
      <c r="I12" s="46">
        <v>5504.8019999999997</v>
      </c>
      <c r="J12" s="20">
        <v>12426</v>
      </c>
      <c r="K12" s="38">
        <v>10070</v>
      </c>
    </row>
    <row r="13" spans="3:11">
      <c r="C13" s="9">
        <v>3</v>
      </c>
      <c r="D13" s="10" t="s">
        <v>17</v>
      </c>
      <c r="E13" s="11">
        <v>733.43</v>
      </c>
      <c r="F13" s="41">
        <v>497.20089999999999</v>
      </c>
      <c r="G13" s="20">
        <v>1705</v>
      </c>
      <c r="H13" s="20">
        <v>88125</v>
      </c>
      <c r="I13" s="44">
        <v>4859.0550000000003</v>
      </c>
      <c r="J13" s="20">
        <v>10019</v>
      </c>
      <c r="K13" s="38">
        <v>6060</v>
      </c>
    </row>
    <row r="14" spans="3:11">
      <c r="C14" s="12">
        <v>4</v>
      </c>
      <c r="D14" s="13" t="s">
        <v>18</v>
      </c>
      <c r="E14" s="11">
        <v>373.48869999999999</v>
      </c>
      <c r="F14" s="42">
        <v>424.76100000000002</v>
      </c>
      <c r="G14" s="20">
        <v>1344</v>
      </c>
      <c r="H14" s="20">
        <v>54260</v>
      </c>
      <c r="I14" s="44">
        <v>5303.7470000000003</v>
      </c>
      <c r="J14" s="20">
        <v>8657</v>
      </c>
      <c r="K14" s="38">
        <v>3704</v>
      </c>
    </row>
    <row r="15" spans="3:11">
      <c r="C15" s="80" t="s">
        <v>19</v>
      </c>
      <c r="D15" s="81"/>
      <c r="E15" s="16">
        <f>SUM(E11:E14)</f>
        <v>2869.42463</v>
      </c>
      <c r="F15" s="16">
        <f t="shared" ref="F15:J15" si="0">SUM(F11:F14)</f>
        <v>2599.8499000000002</v>
      </c>
      <c r="G15" s="15">
        <f t="shared" si="0"/>
        <v>6957</v>
      </c>
      <c r="H15" s="15">
        <f t="shared" si="0"/>
        <v>350245</v>
      </c>
      <c r="I15" s="16">
        <f t="shared" si="0"/>
        <v>22215.018</v>
      </c>
      <c r="J15" s="15">
        <f t="shared" si="0"/>
        <v>42763</v>
      </c>
      <c r="K15" s="32">
        <f t="shared" ref="K15" si="1">SUM(K11:K14)</f>
        <v>32443.05</v>
      </c>
    </row>
    <row r="18" spans="3:15">
      <c r="C18" s="5" t="s">
        <v>86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691.84023000000002</v>
      </c>
      <c r="F20" s="40">
        <v>653.46100000000001</v>
      </c>
      <c r="G20" s="20">
        <v>1913</v>
      </c>
      <c r="H20" s="20">
        <v>113255</v>
      </c>
      <c r="I20" s="44">
        <v>6562.1890000000003</v>
      </c>
      <c r="J20" s="20">
        <v>11683</v>
      </c>
      <c r="K20" s="38">
        <v>12648.05</v>
      </c>
      <c r="M20" s="23"/>
    </row>
    <row r="21" spans="3:15">
      <c r="C21" s="9">
        <v>2</v>
      </c>
      <c r="D21" s="10" t="s">
        <v>16</v>
      </c>
      <c r="E21" s="11">
        <v>1071.4657</v>
      </c>
      <c r="F21" s="41">
        <v>1027.5830000000001</v>
      </c>
      <c r="G21" s="20">
        <v>2008</v>
      </c>
      <c r="H21" s="20">
        <v>95665</v>
      </c>
      <c r="I21" s="46">
        <v>5516.652</v>
      </c>
      <c r="J21" s="20">
        <v>12426</v>
      </c>
      <c r="K21" s="38">
        <v>10094</v>
      </c>
      <c r="M21" s="23"/>
    </row>
    <row r="22" spans="3:15">
      <c r="C22" s="9">
        <v>3</v>
      </c>
      <c r="D22" s="10" t="s">
        <v>17</v>
      </c>
      <c r="E22" s="11">
        <v>735.13</v>
      </c>
      <c r="F22" s="41">
        <v>498.23090000000002</v>
      </c>
      <c r="G22" s="20">
        <v>1705</v>
      </c>
      <c r="H22" s="20">
        <v>88125</v>
      </c>
      <c r="I22" s="44">
        <v>4870.0150000000003</v>
      </c>
      <c r="J22" s="20">
        <v>10036</v>
      </c>
      <c r="K22" s="38">
        <v>6090</v>
      </c>
      <c r="M22" s="23"/>
    </row>
    <row r="23" spans="3:15">
      <c r="C23" s="12">
        <v>4</v>
      </c>
      <c r="D23" s="13" t="s">
        <v>18</v>
      </c>
      <c r="E23" s="11">
        <v>373.48869999999999</v>
      </c>
      <c r="F23" s="42">
        <v>424.87099999999998</v>
      </c>
      <c r="G23" s="20">
        <v>1347</v>
      </c>
      <c r="H23" s="20">
        <v>54410</v>
      </c>
      <c r="I23" s="44">
        <v>5309.7470000000003</v>
      </c>
      <c r="J23" s="20">
        <v>8657</v>
      </c>
      <c r="K23" s="38">
        <v>3704</v>
      </c>
      <c r="M23" s="23"/>
    </row>
    <row r="24" spans="3:15">
      <c r="C24" s="80" t="s">
        <v>19</v>
      </c>
      <c r="D24" s="81"/>
      <c r="E24" s="16">
        <f>SUM(E20:E23)</f>
        <v>2871.92463</v>
      </c>
      <c r="F24" s="16">
        <f t="shared" ref="F24:J24" si="2">SUM(F20:F23)</f>
        <v>2604.1459</v>
      </c>
      <c r="G24" s="15">
        <f t="shared" si="2"/>
        <v>6973</v>
      </c>
      <c r="H24" s="15">
        <f t="shared" si="2"/>
        <v>351455</v>
      </c>
      <c r="I24" s="16">
        <f t="shared" si="2"/>
        <v>22258.602999999999</v>
      </c>
      <c r="J24" s="15">
        <f t="shared" si="2"/>
        <v>42802</v>
      </c>
      <c r="K24" s="32">
        <f t="shared" ref="K24" si="3">SUM(K20:K23)</f>
        <v>32536.05</v>
      </c>
      <c r="M24" s="23"/>
    </row>
    <row r="27" spans="3:15">
      <c r="C27" s="5" t="s">
        <v>87</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0.80000000000006799</v>
      </c>
      <c r="F29" s="11">
        <f t="shared" si="5"/>
        <v>2.0799999999999299</v>
      </c>
      <c r="G29" s="20">
        <f t="shared" si="5"/>
        <v>13</v>
      </c>
      <c r="H29" s="20">
        <f t="shared" si="5"/>
        <v>1060</v>
      </c>
      <c r="I29" s="21">
        <f t="shared" si="5"/>
        <v>14.7750000000015</v>
      </c>
      <c r="J29" s="20">
        <f t="shared" si="5"/>
        <v>22</v>
      </c>
      <c r="K29" s="36">
        <f t="shared" si="5"/>
        <v>39</v>
      </c>
      <c r="M29" s="37"/>
      <c r="N29" s="37"/>
      <c r="O29" s="37"/>
    </row>
    <row r="30" spans="3:15">
      <c r="C30" s="9">
        <f t="shared" si="4"/>
        <v>2</v>
      </c>
      <c r="D30" s="10" t="s">
        <v>16</v>
      </c>
      <c r="E30" s="11">
        <f t="shared" si="5"/>
        <v>0</v>
      </c>
      <c r="F30" s="11">
        <f t="shared" si="5"/>
        <v>1.0760000000000201</v>
      </c>
      <c r="G30" s="20">
        <f t="shared" si="5"/>
        <v>0</v>
      </c>
      <c r="H30" s="20">
        <f t="shared" si="5"/>
        <v>0</v>
      </c>
      <c r="I30" s="21">
        <f t="shared" si="5"/>
        <v>11.850000000000399</v>
      </c>
      <c r="J30" s="20">
        <f t="shared" si="5"/>
        <v>0</v>
      </c>
      <c r="K30" s="38">
        <f t="shared" si="5"/>
        <v>24</v>
      </c>
      <c r="M30" s="37"/>
      <c r="N30" s="37"/>
      <c r="O30" s="37"/>
    </row>
    <row r="31" spans="3:15">
      <c r="C31" s="9">
        <f t="shared" si="4"/>
        <v>3</v>
      </c>
      <c r="D31" s="10" t="s">
        <v>17</v>
      </c>
      <c r="E31" s="11">
        <f t="shared" si="5"/>
        <v>1.69999999999993</v>
      </c>
      <c r="F31" s="11">
        <f t="shared" si="5"/>
        <v>1.03000000000003</v>
      </c>
      <c r="G31" s="20">
        <f t="shared" si="5"/>
        <v>0</v>
      </c>
      <c r="H31" s="20">
        <f t="shared" si="5"/>
        <v>0</v>
      </c>
      <c r="I31" s="21">
        <f t="shared" si="5"/>
        <v>10.96</v>
      </c>
      <c r="J31" s="20">
        <f t="shared" si="5"/>
        <v>17</v>
      </c>
      <c r="K31" s="38">
        <f t="shared" si="5"/>
        <v>30</v>
      </c>
      <c r="M31" s="37"/>
      <c r="N31" s="37"/>
      <c r="O31" s="37"/>
    </row>
    <row r="32" spans="3:15">
      <c r="C32" s="12">
        <v>4</v>
      </c>
      <c r="D32" s="22" t="s">
        <v>18</v>
      </c>
      <c r="E32" s="11">
        <f t="shared" si="5"/>
        <v>0</v>
      </c>
      <c r="F32" s="11">
        <f t="shared" si="5"/>
        <v>0.110000000000014</v>
      </c>
      <c r="G32" s="20">
        <f t="shared" si="5"/>
        <v>3</v>
      </c>
      <c r="H32" s="20">
        <f t="shared" si="5"/>
        <v>150</v>
      </c>
      <c r="I32" s="21">
        <f t="shared" si="5"/>
        <v>6</v>
      </c>
      <c r="J32" s="20">
        <f t="shared" si="5"/>
        <v>0</v>
      </c>
      <c r="K32" s="38">
        <f t="shared" si="5"/>
        <v>0</v>
      </c>
      <c r="M32" s="37"/>
      <c r="N32" s="37"/>
      <c r="O32" s="37"/>
    </row>
    <row r="33" spans="3:12">
      <c r="C33" s="80"/>
      <c r="D33" s="81"/>
      <c r="E33" s="14">
        <f t="shared" si="5"/>
        <v>2.5</v>
      </c>
      <c r="F33" s="14">
        <f t="shared" si="5"/>
        <v>4.29599999999982</v>
      </c>
      <c r="G33" s="48">
        <f t="shared" si="5"/>
        <v>16</v>
      </c>
      <c r="H33" s="48">
        <f t="shared" si="5"/>
        <v>1210</v>
      </c>
      <c r="I33" s="16">
        <f t="shared" si="5"/>
        <v>43.584999999999098</v>
      </c>
      <c r="J33" s="15">
        <f t="shared" si="5"/>
        <v>39</v>
      </c>
      <c r="K33" s="32">
        <f t="shared" si="5"/>
        <v>93</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88</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F0"/>
    <pageSetUpPr fitToPage="1"/>
  </sheetPr>
  <dimension ref="C1:O54"/>
  <sheetViews>
    <sheetView showGridLines="0" view="pageBreakPreview" topLeftCell="C19" zoomScale="115" zoomScaleNormal="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46</v>
      </c>
      <c r="D5" s="79"/>
      <c r="E5" s="79"/>
      <c r="F5" s="79"/>
      <c r="G5" s="79"/>
      <c r="H5" s="79"/>
      <c r="I5" s="79"/>
      <c r="J5" s="79"/>
      <c r="K5" s="79"/>
    </row>
    <row r="6" spans="3:11" ht="18">
      <c r="C6" s="79" t="s">
        <v>89</v>
      </c>
      <c r="D6" s="79"/>
      <c r="E6" s="79"/>
      <c r="F6" s="79"/>
      <c r="G6" s="79"/>
      <c r="H6" s="79"/>
      <c r="I6" s="79"/>
      <c r="J6" s="79"/>
      <c r="K6" s="79"/>
    </row>
    <row r="9" spans="3:11">
      <c r="C9" s="5" t="s">
        <v>86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691.84023000000002</v>
      </c>
      <c r="F11" s="40">
        <v>653.46100000000001</v>
      </c>
      <c r="G11" s="20">
        <v>1913</v>
      </c>
      <c r="H11" s="20">
        <v>113255</v>
      </c>
      <c r="I11" s="44">
        <v>6562.1890000000003</v>
      </c>
      <c r="J11" s="20">
        <v>11683</v>
      </c>
      <c r="K11" s="38">
        <v>12648.05</v>
      </c>
    </row>
    <row r="12" spans="3:11">
      <c r="C12" s="9">
        <v>2</v>
      </c>
      <c r="D12" s="10" t="s">
        <v>16</v>
      </c>
      <c r="E12" s="11">
        <v>1071.4657</v>
      </c>
      <c r="F12" s="41">
        <v>1027.5830000000001</v>
      </c>
      <c r="G12" s="20">
        <v>2008</v>
      </c>
      <c r="H12" s="20">
        <v>95665</v>
      </c>
      <c r="I12" s="46">
        <v>5516.652</v>
      </c>
      <c r="J12" s="20">
        <v>12426</v>
      </c>
      <c r="K12" s="38">
        <v>10094</v>
      </c>
    </row>
    <row r="13" spans="3:11">
      <c r="C13" s="9">
        <v>3</v>
      </c>
      <c r="D13" s="10" t="s">
        <v>17</v>
      </c>
      <c r="E13" s="11">
        <v>735.13</v>
      </c>
      <c r="F13" s="41">
        <v>498.23090000000002</v>
      </c>
      <c r="G13" s="20">
        <v>1705</v>
      </c>
      <c r="H13" s="20">
        <v>88125</v>
      </c>
      <c r="I13" s="44">
        <v>4870.0150000000003</v>
      </c>
      <c r="J13" s="20">
        <v>10036</v>
      </c>
      <c r="K13" s="38">
        <v>6090</v>
      </c>
    </row>
    <row r="14" spans="3:11">
      <c r="C14" s="12">
        <v>4</v>
      </c>
      <c r="D14" s="13" t="s">
        <v>18</v>
      </c>
      <c r="E14" s="11">
        <v>373.48869999999999</v>
      </c>
      <c r="F14" s="42">
        <v>424.87099999999998</v>
      </c>
      <c r="G14" s="20">
        <v>1347</v>
      </c>
      <c r="H14" s="20">
        <v>54410</v>
      </c>
      <c r="I14" s="44">
        <v>5309.7470000000003</v>
      </c>
      <c r="J14" s="20">
        <v>8657</v>
      </c>
      <c r="K14" s="38">
        <v>3704</v>
      </c>
    </row>
    <row r="15" spans="3:11">
      <c r="C15" s="80" t="s">
        <v>19</v>
      </c>
      <c r="D15" s="81"/>
      <c r="E15" s="16">
        <v>2871.92463</v>
      </c>
      <c r="F15" s="16">
        <v>2604.1459</v>
      </c>
      <c r="G15" s="15">
        <v>6973</v>
      </c>
      <c r="H15" s="15">
        <v>351455</v>
      </c>
      <c r="I15" s="16">
        <v>22258.602999999999</v>
      </c>
      <c r="J15" s="15">
        <v>42802</v>
      </c>
      <c r="K15" s="32">
        <v>32536.05</v>
      </c>
    </row>
    <row r="18" spans="3:15">
      <c r="C18" s="5" t="s">
        <v>90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696.13022999999998</v>
      </c>
      <c r="F20" s="40">
        <v>655.41099999999994</v>
      </c>
      <c r="G20" s="20">
        <v>1926</v>
      </c>
      <c r="H20" s="20">
        <v>114785</v>
      </c>
      <c r="I20" s="44">
        <v>6572.4889999999996</v>
      </c>
      <c r="J20" s="20">
        <v>11743</v>
      </c>
      <c r="K20" s="38">
        <v>12682.05</v>
      </c>
      <c r="M20" s="23"/>
    </row>
    <row r="21" spans="3:15">
      <c r="C21" s="9">
        <v>2</v>
      </c>
      <c r="D21" s="10" t="s">
        <v>16</v>
      </c>
      <c r="E21" s="11">
        <v>1071.4657</v>
      </c>
      <c r="F21" s="41">
        <v>1028.223</v>
      </c>
      <c r="G21" s="20">
        <v>2010</v>
      </c>
      <c r="H21" s="20">
        <v>95815</v>
      </c>
      <c r="I21" s="46">
        <v>5526.6120000000001</v>
      </c>
      <c r="J21" s="20">
        <v>12426</v>
      </c>
      <c r="K21" s="38">
        <v>10094</v>
      </c>
      <c r="M21" s="23"/>
    </row>
    <row r="22" spans="3:15">
      <c r="C22" s="9">
        <v>3</v>
      </c>
      <c r="D22" s="10" t="s">
        <v>17</v>
      </c>
      <c r="E22" s="11">
        <v>735.86699999999996</v>
      </c>
      <c r="F22" s="41">
        <v>498.92189999999999</v>
      </c>
      <c r="G22" s="20">
        <v>1709</v>
      </c>
      <c r="H22" s="20">
        <v>88525</v>
      </c>
      <c r="I22" s="44">
        <v>4877.835</v>
      </c>
      <c r="J22" s="20">
        <v>10047</v>
      </c>
      <c r="K22" s="38">
        <v>6096</v>
      </c>
      <c r="M22" s="23"/>
    </row>
    <row r="23" spans="3:15">
      <c r="C23" s="12">
        <v>4</v>
      </c>
      <c r="D23" s="13" t="s">
        <v>18</v>
      </c>
      <c r="E23" s="11">
        <v>373.48869999999999</v>
      </c>
      <c r="F23" s="42">
        <v>424.87099999999998</v>
      </c>
      <c r="G23" s="20">
        <v>1347</v>
      </c>
      <c r="H23" s="20">
        <v>54435</v>
      </c>
      <c r="I23" s="44">
        <v>5315.067</v>
      </c>
      <c r="J23" s="20">
        <v>8657</v>
      </c>
      <c r="K23" s="38">
        <v>3704</v>
      </c>
      <c r="M23" s="23"/>
    </row>
    <row r="24" spans="3:15">
      <c r="C24" s="80" t="s">
        <v>19</v>
      </c>
      <c r="D24" s="81"/>
      <c r="E24" s="16">
        <f>SUM(E20:E23)</f>
        <v>2876.95163</v>
      </c>
      <c r="F24" s="16">
        <f t="shared" ref="F24:J24" si="0">SUM(F20:F23)</f>
        <v>2607.4268999999999</v>
      </c>
      <c r="G24" s="15">
        <f t="shared" si="0"/>
        <v>6992</v>
      </c>
      <c r="H24" s="15">
        <f t="shared" si="0"/>
        <v>353560</v>
      </c>
      <c r="I24" s="16">
        <f t="shared" si="0"/>
        <v>22292.003000000001</v>
      </c>
      <c r="J24" s="15">
        <f t="shared" si="0"/>
        <v>42873</v>
      </c>
      <c r="K24" s="32">
        <f t="shared" ref="K24" si="1">SUM(K20:K23)</f>
        <v>32576.05</v>
      </c>
      <c r="M24" s="23"/>
    </row>
    <row r="27" spans="3:15">
      <c r="C27" s="5" t="s">
        <v>91</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4.29000000000008</v>
      </c>
      <c r="F29" s="11">
        <f t="shared" si="3"/>
        <v>1.9500000000000499</v>
      </c>
      <c r="G29" s="20">
        <f t="shared" si="3"/>
        <v>13</v>
      </c>
      <c r="H29" s="20">
        <f t="shared" si="3"/>
        <v>1530</v>
      </c>
      <c r="I29" s="21">
        <f t="shared" si="3"/>
        <v>10.299999999999301</v>
      </c>
      <c r="J29" s="20">
        <f t="shared" si="3"/>
        <v>60</v>
      </c>
      <c r="K29" s="36">
        <f t="shared" si="3"/>
        <v>34</v>
      </c>
      <c r="M29" s="37"/>
      <c r="N29" s="37"/>
      <c r="O29" s="37"/>
    </row>
    <row r="30" spans="3:15">
      <c r="C30" s="9">
        <f t="shared" si="2"/>
        <v>2</v>
      </c>
      <c r="D30" s="10" t="s">
        <v>16</v>
      </c>
      <c r="E30" s="11">
        <f t="shared" si="3"/>
        <v>0</v>
      </c>
      <c r="F30" s="11">
        <f t="shared" si="3"/>
        <v>0.639999999999873</v>
      </c>
      <c r="G30" s="20">
        <f t="shared" si="3"/>
        <v>2</v>
      </c>
      <c r="H30" s="20">
        <f t="shared" si="3"/>
        <v>150</v>
      </c>
      <c r="I30" s="21">
        <f t="shared" si="3"/>
        <v>9.9600000000000399</v>
      </c>
      <c r="J30" s="20">
        <f t="shared" si="3"/>
        <v>0</v>
      </c>
      <c r="K30" s="38">
        <f t="shared" si="3"/>
        <v>0</v>
      </c>
      <c r="M30" s="37"/>
      <c r="N30" s="37"/>
      <c r="O30" s="37"/>
    </row>
    <row r="31" spans="3:15">
      <c r="C31" s="9">
        <f t="shared" si="2"/>
        <v>3</v>
      </c>
      <c r="D31" s="10" t="s">
        <v>17</v>
      </c>
      <c r="E31" s="11">
        <f t="shared" si="3"/>
        <v>0.73700000000008004</v>
      </c>
      <c r="F31" s="11">
        <f t="shared" si="3"/>
        <v>0.69100000000003103</v>
      </c>
      <c r="G31" s="20">
        <f t="shared" si="3"/>
        <v>4</v>
      </c>
      <c r="H31" s="20">
        <f t="shared" si="3"/>
        <v>400</v>
      </c>
      <c r="I31" s="21">
        <f t="shared" si="3"/>
        <v>7.8199999999997098</v>
      </c>
      <c r="J31" s="20">
        <f t="shared" si="3"/>
        <v>11</v>
      </c>
      <c r="K31" s="38">
        <f t="shared" si="3"/>
        <v>6</v>
      </c>
      <c r="M31" s="37"/>
      <c r="N31" s="37"/>
      <c r="O31" s="37"/>
    </row>
    <row r="32" spans="3:15">
      <c r="C32" s="12">
        <v>4</v>
      </c>
      <c r="D32" s="22" t="s">
        <v>18</v>
      </c>
      <c r="E32" s="11">
        <f t="shared" si="3"/>
        <v>0</v>
      </c>
      <c r="F32" s="11">
        <f t="shared" si="3"/>
        <v>0</v>
      </c>
      <c r="G32" s="20">
        <f t="shared" si="3"/>
        <v>0</v>
      </c>
      <c r="H32" s="20">
        <f t="shared" si="3"/>
        <v>25</v>
      </c>
      <c r="I32" s="21">
        <f t="shared" si="3"/>
        <v>5.3199999999997098</v>
      </c>
      <c r="J32" s="20">
        <f t="shared" si="3"/>
        <v>0</v>
      </c>
      <c r="K32" s="38">
        <f t="shared" si="3"/>
        <v>0</v>
      </c>
      <c r="M32" s="37"/>
      <c r="N32" s="37"/>
      <c r="O32" s="37"/>
    </row>
    <row r="33" spans="3:12">
      <c r="C33" s="80"/>
      <c r="D33" s="81"/>
      <c r="E33" s="14">
        <f t="shared" si="3"/>
        <v>5.0270000000000401</v>
      </c>
      <c r="F33" s="14">
        <f t="shared" si="3"/>
        <v>3.28099999999995</v>
      </c>
      <c r="G33" s="48">
        <f t="shared" si="3"/>
        <v>19</v>
      </c>
      <c r="H33" s="48">
        <f t="shared" si="3"/>
        <v>2105</v>
      </c>
      <c r="I33" s="16">
        <f t="shared" si="3"/>
        <v>33.399999999997803</v>
      </c>
      <c r="J33" s="15">
        <f t="shared" si="3"/>
        <v>71</v>
      </c>
      <c r="K33" s="32">
        <f t="shared" si="3"/>
        <v>40</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92</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249977111117893"/>
    <pageSetUpPr fitToPage="1"/>
  </sheetPr>
  <dimension ref="C1:O54"/>
  <sheetViews>
    <sheetView showGridLines="0" view="pageBreakPreview" topLeftCell="A19"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25</v>
      </c>
      <c r="D5" s="79"/>
      <c r="E5" s="79"/>
      <c r="F5" s="79"/>
      <c r="G5" s="79"/>
      <c r="H5" s="79"/>
      <c r="I5" s="79"/>
      <c r="J5" s="79"/>
      <c r="K5" s="79"/>
    </row>
    <row r="6" spans="3:11" ht="18">
      <c r="C6" s="79" t="s">
        <v>4</v>
      </c>
      <c r="D6" s="79"/>
      <c r="E6" s="79"/>
      <c r="F6" s="79"/>
      <c r="G6" s="79"/>
      <c r="H6" s="79"/>
      <c r="I6" s="79"/>
      <c r="J6" s="79"/>
      <c r="K6" s="79"/>
    </row>
    <row r="9" spans="3:11">
      <c r="C9" s="5" t="s">
        <v>20</v>
      </c>
    </row>
    <row r="10" spans="3:11" ht="31.2">
      <c r="C10" s="6" t="s">
        <v>6</v>
      </c>
      <c r="D10" s="7" t="s">
        <v>7</v>
      </c>
      <c r="E10" s="8" t="s">
        <v>8</v>
      </c>
      <c r="F10" s="8" t="s">
        <v>9</v>
      </c>
      <c r="G10" s="8" t="s">
        <v>10</v>
      </c>
      <c r="H10" s="8" t="s">
        <v>11</v>
      </c>
      <c r="I10" s="8" t="s">
        <v>12</v>
      </c>
      <c r="J10" s="8" t="s">
        <v>13</v>
      </c>
      <c r="K10" s="31" t="s">
        <v>14</v>
      </c>
    </row>
    <row r="11" spans="3:11">
      <c r="C11" s="9">
        <v>1</v>
      </c>
      <c r="D11" s="10" t="s">
        <v>15</v>
      </c>
      <c r="E11" s="58">
        <v>679.47523000000001</v>
      </c>
      <c r="F11" s="61">
        <v>641.82100000000003</v>
      </c>
      <c r="G11" s="20">
        <v>1834</v>
      </c>
      <c r="H11" s="20">
        <v>105540</v>
      </c>
      <c r="I11" s="58">
        <v>6364.3940000000002</v>
      </c>
      <c r="J11" s="58">
        <v>11486</v>
      </c>
      <c r="K11" s="64">
        <v>12497</v>
      </c>
    </row>
    <row r="12" spans="3:11">
      <c r="C12" s="9">
        <v>2</v>
      </c>
      <c r="D12" s="10" t="s">
        <v>16</v>
      </c>
      <c r="E12" s="58">
        <v>1068.7807</v>
      </c>
      <c r="F12" s="62">
        <v>1018.479</v>
      </c>
      <c r="G12" s="20">
        <v>1986</v>
      </c>
      <c r="H12" s="20">
        <v>93830</v>
      </c>
      <c r="I12" s="58">
        <v>5362.4660000000003</v>
      </c>
      <c r="J12" s="58">
        <v>12379</v>
      </c>
      <c r="K12" s="64">
        <v>10013</v>
      </c>
    </row>
    <row r="13" spans="3:11">
      <c r="C13" s="9">
        <v>3</v>
      </c>
      <c r="D13" s="10" t="s">
        <v>17</v>
      </c>
      <c r="E13" s="58">
        <v>728.84199999999998</v>
      </c>
      <c r="F13" s="62">
        <v>492.23689999999999</v>
      </c>
      <c r="G13" s="20">
        <v>1678</v>
      </c>
      <c r="H13" s="20">
        <v>85905</v>
      </c>
      <c r="I13" s="58">
        <v>4716.68</v>
      </c>
      <c r="J13" s="58">
        <v>9988</v>
      </c>
      <c r="K13" s="64">
        <v>5999</v>
      </c>
    </row>
    <row r="14" spans="3:11">
      <c r="C14" s="50">
        <v>4</v>
      </c>
      <c r="D14" s="51" t="s">
        <v>18</v>
      </c>
      <c r="E14" s="58">
        <v>372.88869999999997</v>
      </c>
      <c r="F14" s="63">
        <v>421.35137500000002</v>
      </c>
      <c r="G14" s="20">
        <v>1316</v>
      </c>
      <c r="H14" s="20">
        <v>52635</v>
      </c>
      <c r="I14" s="58">
        <v>5198.87</v>
      </c>
      <c r="J14" s="58">
        <v>8641</v>
      </c>
      <c r="K14" s="64">
        <v>3679</v>
      </c>
    </row>
    <row r="15" spans="3:11">
      <c r="C15" s="80" t="s">
        <v>19</v>
      </c>
      <c r="D15" s="81"/>
      <c r="E15" s="49">
        <f>SUM(E11:E14)</f>
        <v>2849.9866299999999</v>
      </c>
      <c r="F15" s="49">
        <f t="shared" ref="F15:J15" si="0">SUM(F11:F14)</f>
        <v>2573.8882749999998</v>
      </c>
      <c r="G15" s="15">
        <f t="shared" si="0"/>
        <v>6814</v>
      </c>
      <c r="H15" s="15">
        <f t="shared" si="0"/>
        <v>337910</v>
      </c>
      <c r="I15" s="49">
        <f t="shared" si="0"/>
        <v>21642.41</v>
      </c>
      <c r="J15" s="15">
        <f t="shared" si="0"/>
        <v>42494</v>
      </c>
      <c r="K15" s="32">
        <f t="shared" ref="K15" si="1">SUM(K11:K14)</f>
        <v>32188</v>
      </c>
    </row>
    <row r="18" spans="3:15">
      <c r="C18" s="5" t="s">
        <v>26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681.47622999999999</v>
      </c>
      <c r="F20" s="40">
        <v>642.02099999999996</v>
      </c>
      <c r="G20" s="20">
        <v>1838</v>
      </c>
      <c r="H20" s="20">
        <v>106110</v>
      </c>
      <c r="I20" s="11">
        <v>6372.9440000000004</v>
      </c>
      <c r="J20" s="20">
        <v>11517</v>
      </c>
      <c r="K20" s="38">
        <v>12499</v>
      </c>
    </row>
    <row r="21" spans="3:15">
      <c r="C21" s="9">
        <v>2</v>
      </c>
      <c r="D21" s="10" t="s">
        <v>16</v>
      </c>
      <c r="E21" s="11">
        <v>1068.7807</v>
      </c>
      <c r="F21" s="41">
        <v>1018.479</v>
      </c>
      <c r="G21" s="20">
        <v>1990</v>
      </c>
      <c r="H21" s="20">
        <v>94005</v>
      </c>
      <c r="I21" s="11">
        <v>5370.79</v>
      </c>
      <c r="J21" s="20">
        <v>12379</v>
      </c>
      <c r="K21" s="38">
        <v>10013</v>
      </c>
    </row>
    <row r="22" spans="3:15">
      <c r="C22" s="9">
        <v>3</v>
      </c>
      <c r="D22" s="10" t="s">
        <v>17</v>
      </c>
      <c r="E22" s="11">
        <v>728.94200000000001</v>
      </c>
      <c r="F22" s="41">
        <v>492.3569</v>
      </c>
      <c r="G22" s="20">
        <v>1679</v>
      </c>
      <c r="H22" s="20">
        <v>86105</v>
      </c>
      <c r="I22" s="11">
        <v>4716.68</v>
      </c>
      <c r="J22" s="20">
        <v>9991</v>
      </c>
      <c r="K22" s="38">
        <v>6000</v>
      </c>
    </row>
    <row r="23" spans="3:15">
      <c r="C23" s="50">
        <v>4</v>
      </c>
      <c r="D23" s="51" t="s">
        <v>18</v>
      </c>
      <c r="E23" s="11">
        <v>372.88869999999997</v>
      </c>
      <c r="F23" s="42">
        <v>421.60137500000002</v>
      </c>
      <c r="G23" s="20">
        <v>1315</v>
      </c>
      <c r="H23" s="20">
        <v>52585</v>
      </c>
      <c r="I23" s="11">
        <v>5203.0469999999996</v>
      </c>
      <c r="J23" s="20">
        <v>8641</v>
      </c>
      <c r="K23" s="38">
        <v>3679</v>
      </c>
    </row>
    <row r="24" spans="3:15">
      <c r="C24" s="80" t="s">
        <v>19</v>
      </c>
      <c r="D24" s="81"/>
      <c r="E24" s="49">
        <f>SUM(E20:E23)</f>
        <v>2852.08763</v>
      </c>
      <c r="F24" s="49">
        <f t="shared" ref="F24:K24" si="2">SUM(F20:F23)</f>
        <v>2574.458275</v>
      </c>
      <c r="G24" s="15">
        <f t="shared" si="2"/>
        <v>6822</v>
      </c>
      <c r="H24" s="15">
        <f t="shared" si="2"/>
        <v>338805</v>
      </c>
      <c r="I24" s="49">
        <f t="shared" si="2"/>
        <v>21663.460999999999</v>
      </c>
      <c r="J24" s="15">
        <f t="shared" si="2"/>
        <v>42528</v>
      </c>
      <c r="K24" s="32">
        <f t="shared" si="2"/>
        <v>32191</v>
      </c>
    </row>
    <row r="27" spans="3:15">
      <c r="C27" s="5" t="s">
        <v>27</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58">
        <f t="shared" ref="E29:K33" si="4">E20-E11</f>
        <v>2.00100000000009</v>
      </c>
      <c r="F29" s="58">
        <f t="shared" si="4"/>
        <v>0.19999999999993201</v>
      </c>
      <c r="G29" s="20">
        <f t="shared" si="4"/>
        <v>4</v>
      </c>
      <c r="H29" s="20">
        <f t="shared" si="4"/>
        <v>570</v>
      </c>
      <c r="I29" s="60">
        <f t="shared" si="4"/>
        <v>8.5499999999992706</v>
      </c>
      <c r="J29" s="20">
        <f t="shared" si="4"/>
        <v>31</v>
      </c>
      <c r="K29" s="52">
        <f t="shared" si="4"/>
        <v>2</v>
      </c>
      <c r="M29" s="37"/>
      <c r="N29" s="37"/>
      <c r="O29" s="37"/>
    </row>
    <row r="30" spans="3:15">
      <c r="C30" s="9">
        <f t="shared" si="3"/>
        <v>2</v>
      </c>
      <c r="D30" s="10" t="s">
        <v>16</v>
      </c>
      <c r="E30" s="58">
        <f t="shared" si="4"/>
        <v>0</v>
      </c>
      <c r="F30" s="58">
        <f t="shared" si="4"/>
        <v>0</v>
      </c>
      <c r="G30" s="20">
        <f t="shared" si="4"/>
        <v>4</v>
      </c>
      <c r="H30" s="20">
        <f t="shared" si="4"/>
        <v>175</v>
      </c>
      <c r="I30" s="60">
        <f t="shared" ref="I30" si="5">I21-I12</f>
        <v>8.3239999999996108</v>
      </c>
      <c r="J30" s="20">
        <f t="shared" si="4"/>
        <v>0</v>
      </c>
      <c r="K30" s="53">
        <f t="shared" si="4"/>
        <v>0</v>
      </c>
      <c r="L30" s="54"/>
      <c r="M30" s="37"/>
      <c r="N30" s="37"/>
      <c r="O30" s="37"/>
    </row>
    <row r="31" spans="3:15">
      <c r="C31" s="9">
        <f t="shared" si="3"/>
        <v>3</v>
      </c>
      <c r="D31" s="10" t="s">
        <v>17</v>
      </c>
      <c r="E31" s="58">
        <f t="shared" si="4"/>
        <v>0.100000000000023</v>
      </c>
      <c r="F31" s="58">
        <f t="shared" si="4"/>
        <v>0.120000000000061</v>
      </c>
      <c r="G31" s="20">
        <f t="shared" si="4"/>
        <v>1</v>
      </c>
      <c r="H31" s="20">
        <f t="shared" si="4"/>
        <v>200</v>
      </c>
      <c r="I31" s="60">
        <f t="shared" ref="I31" si="6">I22-I13</f>
        <v>0</v>
      </c>
      <c r="J31" s="20">
        <f t="shared" si="4"/>
        <v>3</v>
      </c>
      <c r="K31" s="55">
        <f t="shared" si="4"/>
        <v>1</v>
      </c>
      <c r="M31" s="37"/>
      <c r="N31" s="37"/>
      <c r="O31" s="37"/>
    </row>
    <row r="32" spans="3:15">
      <c r="C32" s="57">
        <v>4</v>
      </c>
      <c r="D32" s="22" t="s">
        <v>18</v>
      </c>
      <c r="E32" s="58">
        <f t="shared" si="4"/>
        <v>0</v>
      </c>
      <c r="F32" s="58">
        <f t="shared" si="4"/>
        <v>0.25</v>
      </c>
      <c r="G32" s="20">
        <f t="shared" si="4"/>
        <v>-1</v>
      </c>
      <c r="H32" s="20">
        <f t="shared" si="4"/>
        <v>-50</v>
      </c>
      <c r="I32" s="60">
        <f t="shared" ref="I32" si="7">I23-I14</f>
        <v>4.1769999999996799</v>
      </c>
      <c r="J32" s="20">
        <f t="shared" si="4"/>
        <v>0</v>
      </c>
      <c r="K32" s="53">
        <f t="shared" si="4"/>
        <v>0</v>
      </c>
      <c r="L32" s="54"/>
      <c r="M32" s="37"/>
      <c r="N32" s="37"/>
      <c r="O32" s="37"/>
    </row>
    <row r="33" spans="3:12">
      <c r="C33" s="80"/>
      <c r="D33" s="81"/>
      <c r="E33" s="59">
        <f t="shared" si="4"/>
        <v>2.1010000000001101</v>
      </c>
      <c r="F33" s="59">
        <f t="shared" si="4"/>
        <v>0.56999999999970896</v>
      </c>
      <c r="G33" s="16">
        <f t="shared" si="4"/>
        <v>8</v>
      </c>
      <c r="H33" s="16">
        <f t="shared" si="4"/>
        <v>895</v>
      </c>
      <c r="I33" s="49">
        <f t="shared" si="4"/>
        <v>21.050999999999501</v>
      </c>
      <c r="J33" s="15">
        <f t="shared" si="4"/>
        <v>34</v>
      </c>
      <c r="K33" s="56">
        <f t="shared" si="4"/>
        <v>3</v>
      </c>
      <c r="L33" s="54"/>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28</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F0"/>
    <pageSetUpPr fitToPage="1"/>
  </sheetPr>
  <dimension ref="C1:O54"/>
  <sheetViews>
    <sheetView showGridLines="0" view="pageBreakPreview" topLeftCell="A12" zoomScale="85" zoomScaleNormal="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51</v>
      </c>
      <c r="D5" s="79"/>
      <c r="E5" s="79"/>
      <c r="F5" s="79"/>
      <c r="G5" s="79"/>
      <c r="H5" s="79"/>
      <c r="I5" s="79"/>
      <c r="J5" s="79"/>
      <c r="K5" s="79"/>
    </row>
    <row r="6" spans="3:11" ht="18">
      <c r="C6" s="79" t="s">
        <v>89</v>
      </c>
      <c r="D6" s="79"/>
      <c r="E6" s="79"/>
      <c r="F6" s="79"/>
      <c r="G6" s="79"/>
      <c r="H6" s="79"/>
      <c r="I6" s="79"/>
      <c r="J6" s="79"/>
      <c r="K6" s="79"/>
    </row>
    <row r="9" spans="3:11">
      <c r="C9" s="5" t="s">
        <v>90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696.13022999999998</v>
      </c>
      <c r="F11" s="40">
        <v>655.41099999999994</v>
      </c>
      <c r="G11" s="20">
        <v>1926</v>
      </c>
      <c r="H11" s="20">
        <v>114785</v>
      </c>
      <c r="I11" s="44">
        <v>6572.4889999999996</v>
      </c>
      <c r="J11" s="20">
        <v>11743</v>
      </c>
      <c r="K11" s="38">
        <v>12682.05</v>
      </c>
    </row>
    <row r="12" spans="3:11">
      <c r="C12" s="9">
        <v>2</v>
      </c>
      <c r="D12" s="10" t="s">
        <v>16</v>
      </c>
      <c r="E12" s="11">
        <v>1071.4657</v>
      </c>
      <c r="F12" s="41">
        <v>1028.223</v>
      </c>
      <c r="G12" s="20">
        <v>2010</v>
      </c>
      <c r="H12" s="20">
        <v>95815</v>
      </c>
      <c r="I12" s="46">
        <v>5526.6120000000001</v>
      </c>
      <c r="J12" s="20">
        <v>12426</v>
      </c>
      <c r="K12" s="38">
        <v>10094</v>
      </c>
    </row>
    <row r="13" spans="3:11">
      <c r="C13" s="9">
        <v>3</v>
      </c>
      <c r="D13" s="10" t="s">
        <v>17</v>
      </c>
      <c r="E13" s="11">
        <v>735.86699999999996</v>
      </c>
      <c r="F13" s="41">
        <v>498.92189999999999</v>
      </c>
      <c r="G13" s="20">
        <v>1709</v>
      </c>
      <c r="H13" s="20">
        <v>88525</v>
      </c>
      <c r="I13" s="44">
        <v>4877.835</v>
      </c>
      <c r="J13" s="20">
        <v>10047</v>
      </c>
      <c r="K13" s="38">
        <v>6096</v>
      </c>
    </row>
    <row r="14" spans="3:11">
      <c r="C14" s="12">
        <v>4</v>
      </c>
      <c r="D14" s="13" t="s">
        <v>18</v>
      </c>
      <c r="E14" s="11">
        <v>373.48869999999999</v>
      </c>
      <c r="F14" s="42">
        <v>424.87099999999998</v>
      </c>
      <c r="G14" s="20">
        <v>1347</v>
      </c>
      <c r="H14" s="20">
        <v>54435</v>
      </c>
      <c r="I14" s="44">
        <v>5315.067</v>
      </c>
      <c r="J14" s="20">
        <v>8657</v>
      </c>
      <c r="K14" s="38">
        <v>3704</v>
      </c>
    </row>
    <row r="15" spans="3:11">
      <c r="C15" s="80" t="s">
        <v>19</v>
      </c>
      <c r="D15" s="81"/>
      <c r="E15" s="16">
        <f>SUM(E11:E14)</f>
        <v>2876.95163</v>
      </c>
      <c r="F15" s="16">
        <f t="shared" ref="F15:J15" si="0">SUM(F11:F14)</f>
        <v>2607.4268999999999</v>
      </c>
      <c r="G15" s="15">
        <f t="shared" si="0"/>
        <v>6992</v>
      </c>
      <c r="H15" s="15">
        <f t="shared" si="0"/>
        <v>353560</v>
      </c>
      <c r="I15" s="16">
        <f t="shared" si="0"/>
        <v>22292.003000000001</v>
      </c>
      <c r="J15" s="15">
        <f t="shared" si="0"/>
        <v>42873</v>
      </c>
      <c r="K15" s="32">
        <f t="shared" ref="K15" si="1">SUM(K11:K14)</f>
        <v>32576.05</v>
      </c>
    </row>
    <row r="18" spans="3:15">
      <c r="C18" s="5" t="s">
        <v>93</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696.95023000000003</v>
      </c>
      <c r="F20" s="40">
        <v>657.40099999999995</v>
      </c>
      <c r="G20" s="20">
        <v>1933</v>
      </c>
      <c r="H20" s="20">
        <v>115535</v>
      </c>
      <c r="I20" s="44">
        <v>6582.8389999999999</v>
      </c>
      <c r="J20" s="20">
        <v>11758</v>
      </c>
      <c r="K20" s="38">
        <v>12702.05</v>
      </c>
      <c r="M20" s="23"/>
    </row>
    <row r="21" spans="3:15">
      <c r="C21" s="9">
        <v>2</v>
      </c>
      <c r="D21" s="10" t="s">
        <v>16</v>
      </c>
      <c r="E21" s="11">
        <v>1071.6306999999999</v>
      </c>
      <c r="F21" s="41">
        <v>1028.848</v>
      </c>
      <c r="G21" s="20">
        <v>2011</v>
      </c>
      <c r="H21" s="20">
        <v>96015</v>
      </c>
      <c r="I21" s="46">
        <v>5536.5519999999997</v>
      </c>
      <c r="J21" s="20">
        <v>12431</v>
      </c>
      <c r="K21" s="38">
        <v>10100</v>
      </c>
      <c r="M21" s="23"/>
    </row>
    <row r="22" spans="3:15">
      <c r="C22" s="9">
        <v>3</v>
      </c>
      <c r="D22" s="10" t="s">
        <v>17</v>
      </c>
      <c r="E22" s="11">
        <v>735.86699999999996</v>
      </c>
      <c r="F22" s="41">
        <v>499.67090000000002</v>
      </c>
      <c r="G22" s="20">
        <v>1711</v>
      </c>
      <c r="H22" s="20">
        <v>88775</v>
      </c>
      <c r="I22" s="44">
        <v>4889.5051999999996</v>
      </c>
      <c r="J22" s="20">
        <v>10047</v>
      </c>
      <c r="K22" s="38">
        <v>6110</v>
      </c>
      <c r="M22" s="23"/>
    </row>
    <row r="23" spans="3:15">
      <c r="C23" s="12">
        <v>4</v>
      </c>
      <c r="D23" s="13" t="s">
        <v>18</v>
      </c>
      <c r="E23" s="11">
        <v>375.93869999999998</v>
      </c>
      <c r="F23" s="42">
        <v>425.12099999999998</v>
      </c>
      <c r="G23" s="20">
        <v>1348</v>
      </c>
      <c r="H23" s="20">
        <v>54895</v>
      </c>
      <c r="I23" s="44">
        <v>5321.527</v>
      </c>
      <c r="J23" s="20">
        <v>8675</v>
      </c>
      <c r="K23" s="38">
        <v>3708</v>
      </c>
      <c r="M23" s="23"/>
    </row>
    <row r="24" spans="3:15">
      <c r="C24" s="80" t="s">
        <v>19</v>
      </c>
      <c r="D24" s="81"/>
      <c r="E24" s="16">
        <v>2880.38663</v>
      </c>
      <c r="F24" s="16">
        <v>2611.0409</v>
      </c>
      <c r="G24" s="15">
        <v>7003</v>
      </c>
      <c r="H24" s="15">
        <v>355220</v>
      </c>
      <c r="I24" s="16">
        <f t="shared" ref="I24" si="2">SUM(I20:I23)</f>
        <v>22330.423200000001</v>
      </c>
      <c r="J24" s="15">
        <v>42911</v>
      </c>
      <c r="K24" s="32">
        <v>32620.05</v>
      </c>
      <c r="M24" s="23"/>
    </row>
    <row r="27" spans="3:15">
      <c r="C27" s="5" t="s">
        <v>94</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0.819999999999936</v>
      </c>
      <c r="F29" s="11">
        <f t="shared" si="4"/>
        <v>1.99000000000001</v>
      </c>
      <c r="G29" s="20">
        <f t="shared" si="4"/>
        <v>7</v>
      </c>
      <c r="H29" s="20">
        <f t="shared" si="4"/>
        <v>750</v>
      </c>
      <c r="I29" s="21">
        <f t="shared" si="4"/>
        <v>10.350000000000399</v>
      </c>
      <c r="J29" s="20">
        <f t="shared" si="4"/>
        <v>15</v>
      </c>
      <c r="K29" s="36">
        <f t="shared" si="4"/>
        <v>20</v>
      </c>
      <c r="M29" s="37"/>
      <c r="N29" s="37"/>
      <c r="O29" s="37"/>
    </row>
    <row r="30" spans="3:15">
      <c r="C30" s="9">
        <f t="shared" si="3"/>
        <v>2</v>
      </c>
      <c r="D30" s="10" t="s">
        <v>16</v>
      </c>
      <c r="E30" s="11">
        <f t="shared" si="4"/>
        <v>0.16499999999996401</v>
      </c>
      <c r="F30" s="11">
        <f t="shared" si="4"/>
        <v>0.625</v>
      </c>
      <c r="G30" s="20">
        <f t="shared" si="4"/>
        <v>1</v>
      </c>
      <c r="H30" s="20">
        <f t="shared" si="4"/>
        <v>200</v>
      </c>
      <c r="I30" s="21">
        <f t="shared" si="4"/>
        <v>9.9399999999995998</v>
      </c>
      <c r="J30" s="20">
        <f t="shared" si="4"/>
        <v>5</v>
      </c>
      <c r="K30" s="38">
        <f t="shared" si="4"/>
        <v>6</v>
      </c>
      <c r="M30" s="37"/>
      <c r="N30" s="37"/>
      <c r="O30" s="37"/>
    </row>
    <row r="31" spans="3:15">
      <c r="C31" s="9">
        <f t="shared" si="3"/>
        <v>3</v>
      </c>
      <c r="D31" s="10" t="s">
        <v>17</v>
      </c>
      <c r="E31" s="11">
        <f t="shared" si="4"/>
        <v>0</v>
      </c>
      <c r="F31" s="11">
        <f t="shared" si="4"/>
        <v>0.74899999999996703</v>
      </c>
      <c r="G31" s="20">
        <f t="shared" si="4"/>
        <v>2</v>
      </c>
      <c r="H31" s="20">
        <f t="shared" si="4"/>
        <v>250</v>
      </c>
      <c r="I31" s="21">
        <f t="shared" si="4"/>
        <v>11.6702000000005</v>
      </c>
      <c r="J31" s="20">
        <f t="shared" si="4"/>
        <v>0</v>
      </c>
      <c r="K31" s="38">
        <f t="shared" si="4"/>
        <v>14</v>
      </c>
      <c r="M31" s="37"/>
      <c r="N31" s="37"/>
      <c r="O31" s="37"/>
    </row>
    <row r="32" spans="3:15">
      <c r="C32" s="12">
        <v>4</v>
      </c>
      <c r="D32" s="22" t="s">
        <v>18</v>
      </c>
      <c r="E32" s="11">
        <f t="shared" si="4"/>
        <v>2.4500000000000499</v>
      </c>
      <c r="F32" s="11">
        <f t="shared" si="4"/>
        <v>0.25</v>
      </c>
      <c r="G32" s="20">
        <f t="shared" si="4"/>
        <v>1</v>
      </c>
      <c r="H32" s="20">
        <f t="shared" si="4"/>
        <v>460</v>
      </c>
      <c r="I32" s="21">
        <f t="shared" si="4"/>
        <v>6.4600000000000399</v>
      </c>
      <c r="J32" s="20">
        <f t="shared" si="4"/>
        <v>18</v>
      </c>
      <c r="K32" s="38">
        <f t="shared" si="4"/>
        <v>4</v>
      </c>
      <c r="M32" s="37"/>
      <c r="N32" s="37"/>
      <c r="O32" s="37"/>
    </row>
    <row r="33" spans="3:12">
      <c r="C33" s="80"/>
      <c r="D33" s="81"/>
      <c r="E33" s="14">
        <f t="shared" si="4"/>
        <v>3.4350000000004002</v>
      </c>
      <c r="F33" s="14">
        <f t="shared" si="4"/>
        <v>3.6140000000000301</v>
      </c>
      <c r="G33" s="48">
        <f t="shared" si="4"/>
        <v>11</v>
      </c>
      <c r="H33" s="48">
        <f t="shared" si="4"/>
        <v>1660</v>
      </c>
      <c r="I33" s="16">
        <f t="shared" si="4"/>
        <v>38.420200000000499</v>
      </c>
      <c r="J33" s="15">
        <f t="shared" si="4"/>
        <v>38</v>
      </c>
      <c r="K33" s="32">
        <f t="shared" si="4"/>
        <v>44</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95</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F0"/>
    <pageSetUpPr fitToPage="1"/>
  </sheetPr>
  <dimension ref="C1:O54"/>
  <sheetViews>
    <sheetView showGridLines="0" view="pageBreakPreview" zoomScale="85" zoomScaleNormal="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55</v>
      </c>
      <c r="D5" s="79"/>
      <c r="E5" s="79"/>
      <c r="F5" s="79"/>
      <c r="G5" s="79"/>
      <c r="H5" s="79"/>
      <c r="I5" s="79"/>
      <c r="J5" s="79"/>
      <c r="K5" s="79"/>
    </row>
    <row r="6" spans="3:11" ht="18">
      <c r="C6" s="79" t="s">
        <v>89</v>
      </c>
      <c r="D6" s="79"/>
      <c r="E6" s="79"/>
      <c r="F6" s="79"/>
      <c r="G6" s="79"/>
      <c r="H6" s="79"/>
      <c r="I6" s="79"/>
      <c r="J6" s="79"/>
      <c r="K6" s="79"/>
    </row>
    <row r="9" spans="3:11">
      <c r="C9" s="5" t="s">
        <v>93</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696.95023000000003</v>
      </c>
      <c r="F11" s="40">
        <v>657.40099999999995</v>
      </c>
      <c r="G11" s="20">
        <v>1933</v>
      </c>
      <c r="H11" s="20">
        <v>115535</v>
      </c>
      <c r="I11" s="44">
        <v>6582.8389999999999</v>
      </c>
      <c r="J11" s="20">
        <v>11758</v>
      </c>
      <c r="K11" s="38">
        <v>12702.05</v>
      </c>
    </row>
    <row r="12" spans="3:11">
      <c r="C12" s="9">
        <v>2</v>
      </c>
      <c r="D12" s="10" t="s">
        <v>16</v>
      </c>
      <c r="E12" s="11">
        <v>1071.6306999999999</v>
      </c>
      <c r="F12" s="41">
        <v>1028.848</v>
      </c>
      <c r="G12" s="20">
        <v>2011</v>
      </c>
      <c r="H12" s="20">
        <v>96015</v>
      </c>
      <c r="I12" s="46">
        <v>5536.5519999999997</v>
      </c>
      <c r="J12" s="20">
        <v>12431</v>
      </c>
      <c r="K12" s="38">
        <v>10100</v>
      </c>
    </row>
    <row r="13" spans="3:11">
      <c r="C13" s="9">
        <v>3</v>
      </c>
      <c r="D13" s="10" t="s">
        <v>17</v>
      </c>
      <c r="E13" s="11">
        <v>735.86699999999996</v>
      </c>
      <c r="F13" s="41">
        <v>499.67090000000002</v>
      </c>
      <c r="G13" s="20">
        <v>1711</v>
      </c>
      <c r="H13" s="20">
        <v>88775</v>
      </c>
      <c r="I13" s="44">
        <v>4889.5051999999996</v>
      </c>
      <c r="J13" s="20">
        <v>10047</v>
      </c>
      <c r="K13" s="38">
        <v>6110</v>
      </c>
    </row>
    <row r="14" spans="3:11">
      <c r="C14" s="12">
        <v>4</v>
      </c>
      <c r="D14" s="13" t="s">
        <v>18</v>
      </c>
      <c r="E14" s="11">
        <v>375.93869999999998</v>
      </c>
      <c r="F14" s="42">
        <v>425.12099999999998</v>
      </c>
      <c r="G14" s="20">
        <v>1348</v>
      </c>
      <c r="H14" s="20">
        <v>54895</v>
      </c>
      <c r="I14" s="44">
        <v>5321.527</v>
      </c>
      <c r="J14" s="20">
        <v>8675</v>
      </c>
      <c r="K14" s="38">
        <v>3708</v>
      </c>
    </row>
    <row r="15" spans="3:11">
      <c r="C15" s="80" t="s">
        <v>19</v>
      </c>
      <c r="D15" s="81"/>
      <c r="E15" s="16">
        <v>2880.38663</v>
      </c>
      <c r="F15" s="16">
        <v>2611.0409</v>
      </c>
      <c r="G15" s="15">
        <v>7003</v>
      </c>
      <c r="H15" s="15">
        <v>355220</v>
      </c>
      <c r="I15" s="16">
        <f t="shared" ref="I15" si="0">SUM(I11:I14)</f>
        <v>22330.423200000001</v>
      </c>
      <c r="J15" s="15">
        <v>42911</v>
      </c>
      <c r="K15" s="32">
        <v>32620.05</v>
      </c>
    </row>
    <row r="18" spans="3:15">
      <c r="C18" s="5" t="s">
        <v>96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699.51723000000004</v>
      </c>
      <c r="F20" s="40">
        <v>659.55399999999997</v>
      </c>
      <c r="G20" s="20">
        <v>1942</v>
      </c>
      <c r="H20" s="20">
        <v>116215</v>
      </c>
      <c r="I20" s="44">
        <v>6596.3389999999999</v>
      </c>
      <c r="J20" s="20">
        <v>11814</v>
      </c>
      <c r="K20" s="38">
        <v>12738.05</v>
      </c>
      <c r="M20" s="23"/>
    </row>
    <row r="21" spans="3:15">
      <c r="C21" s="9">
        <v>2</v>
      </c>
      <c r="D21" s="10" t="s">
        <v>16</v>
      </c>
      <c r="E21" s="11">
        <v>1071.6306999999999</v>
      </c>
      <c r="F21" s="41">
        <v>1028.9179999999999</v>
      </c>
      <c r="G21" s="20">
        <v>2010</v>
      </c>
      <c r="H21" s="20">
        <v>96115</v>
      </c>
      <c r="I21" s="46">
        <v>5545.152</v>
      </c>
      <c r="J21" s="20">
        <v>12431</v>
      </c>
      <c r="K21" s="38">
        <v>10102</v>
      </c>
      <c r="M21" s="23"/>
    </row>
    <row r="22" spans="3:15">
      <c r="C22" s="9">
        <v>3</v>
      </c>
      <c r="D22" s="10" t="s">
        <v>17</v>
      </c>
      <c r="E22" s="11">
        <v>735.86699999999996</v>
      </c>
      <c r="F22" s="41">
        <v>500.10090000000002</v>
      </c>
      <c r="G22" s="20">
        <v>1713</v>
      </c>
      <c r="H22" s="20">
        <v>88875</v>
      </c>
      <c r="I22" s="44">
        <v>4897.5550000000003</v>
      </c>
      <c r="J22" s="20">
        <v>10047</v>
      </c>
      <c r="K22" s="38">
        <v>6110</v>
      </c>
      <c r="M22" s="23"/>
    </row>
    <row r="23" spans="3:15">
      <c r="C23" s="12">
        <v>4</v>
      </c>
      <c r="D23" s="13" t="s">
        <v>18</v>
      </c>
      <c r="E23" s="11">
        <v>375.93869999999998</v>
      </c>
      <c r="F23" s="42">
        <v>425.12099999999998</v>
      </c>
      <c r="G23" s="20">
        <v>1349</v>
      </c>
      <c r="H23" s="20">
        <v>55020</v>
      </c>
      <c r="I23" s="44">
        <v>5327.5069999999996</v>
      </c>
      <c r="J23" s="20">
        <v>8675</v>
      </c>
      <c r="K23" s="38">
        <v>3708</v>
      </c>
      <c r="M23" s="23"/>
    </row>
    <row r="24" spans="3:15">
      <c r="C24" s="80" t="s">
        <v>19</v>
      </c>
      <c r="D24" s="81"/>
      <c r="E24" s="16">
        <f>SUM(E20:E23)</f>
        <v>2882.95363</v>
      </c>
      <c r="F24" s="16">
        <f t="shared" ref="F24:K24" si="1">SUM(F20:F23)</f>
        <v>2613.6939000000002</v>
      </c>
      <c r="G24" s="15">
        <f t="shared" si="1"/>
        <v>7014</v>
      </c>
      <c r="H24" s="15">
        <f t="shared" si="1"/>
        <v>356225</v>
      </c>
      <c r="I24" s="16">
        <f t="shared" si="1"/>
        <v>22366.553</v>
      </c>
      <c r="J24" s="15">
        <f t="shared" si="1"/>
        <v>42967</v>
      </c>
      <c r="K24" s="32">
        <f t="shared" si="1"/>
        <v>32658.05</v>
      </c>
      <c r="M24" s="23"/>
    </row>
    <row r="27" spans="3:15">
      <c r="C27" s="5" t="s">
        <v>97</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2.5670000000000099</v>
      </c>
      <c r="F29" s="11">
        <f t="shared" si="3"/>
        <v>2.15300000000002</v>
      </c>
      <c r="G29" s="20">
        <f t="shared" si="3"/>
        <v>9</v>
      </c>
      <c r="H29" s="20">
        <f t="shared" si="3"/>
        <v>680</v>
      </c>
      <c r="I29" s="21">
        <f t="shared" si="3"/>
        <v>13.5</v>
      </c>
      <c r="J29" s="20">
        <f t="shared" si="3"/>
        <v>56</v>
      </c>
      <c r="K29" s="36">
        <f t="shared" si="3"/>
        <v>36</v>
      </c>
      <c r="M29" s="37"/>
      <c r="N29" s="37"/>
      <c r="O29" s="37"/>
    </row>
    <row r="30" spans="3:15">
      <c r="C30" s="9">
        <f t="shared" si="2"/>
        <v>2</v>
      </c>
      <c r="D30" s="10" t="s">
        <v>16</v>
      </c>
      <c r="E30" s="11">
        <f t="shared" si="3"/>
        <v>0</v>
      </c>
      <c r="F30" s="11">
        <f t="shared" si="3"/>
        <v>7.0000000000163695E-2</v>
      </c>
      <c r="G30" s="20">
        <f t="shared" si="3"/>
        <v>-1</v>
      </c>
      <c r="H30" s="20">
        <f t="shared" si="3"/>
        <v>100</v>
      </c>
      <c r="I30" s="21">
        <f t="shared" si="3"/>
        <v>8.6000000000003602</v>
      </c>
      <c r="J30" s="20">
        <f t="shared" si="3"/>
        <v>0</v>
      </c>
      <c r="K30" s="38">
        <f t="shared" si="3"/>
        <v>2</v>
      </c>
      <c r="M30" s="37"/>
      <c r="N30" s="37"/>
      <c r="O30" s="37"/>
    </row>
    <row r="31" spans="3:15">
      <c r="C31" s="9">
        <f t="shared" si="2"/>
        <v>3</v>
      </c>
      <c r="D31" s="10" t="s">
        <v>17</v>
      </c>
      <c r="E31" s="11">
        <f t="shared" si="3"/>
        <v>0</v>
      </c>
      <c r="F31" s="11">
        <f t="shared" si="3"/>
        <v>0.42999999999994998</v>
      </c>
      <c r="G31" s="20">
        <f t="shared" si="3"/>
        <v>2</v>
      </c>
      <c r="H31" s="20">
        <f t="shared" si="3"/>
        <v>100</v>
      </c>
      <c r="I31" s="21">
        <f t="shared" si="3"/>
        <v>8.0497999999997791</v>
      </c>
      <c r="J31" s="20">
        <f t="shared" si="3"/>
        <v>0</v>
      </c>
      <c r="K31" s="38">
        <f t="shared" si="3"/>
        <v>0</v>
      </c>
      <c r="M31" s="37"/>
      <c r="N31" s="37"/>
      <c r="O31" s="37"/>
    </row>
    <row r="32" spans="3:15">
      <c r="C32" s="12">
        <v>4</v>
      </c>
      <c r="D32" s="22" t="s">
        <v>18</v>
      </c>
      <c r="E32" s="11">
        <f t="shared" si="3"/>
        <v>0</v>
      </c>
      <c r="F32" s="11">
        <f t="shared" si="3"/>
        <v>0</v>
      </c>
      <c r="G32" s="20">
        <f t="shared" si="3"/>
        <v>1</v>
      </c>
      <c r="H32" s="20">
        <f t="shared" si="3"/>
        <v>125</v>
      </c>
      <c r="I32" s="21">
        <f t="shared" si="3"/>
        <v>5.9799999999995599</v>
      </c>
      <c r="J32" s="20">
        <f t="shared" si="3"/>
        <v>0</v>
      </c>
      <c r="K32" s="38">
        <f t="shared" si="3"/>
        <v>0</v>
      </c>
      <c r="M32" s="37"/>
      <c r="N32" s="37"/>
      <c r="O32" s="37"/>
    </row>
    <row r="33" spans="3:12">
      <c r="C33" s="80"/>
      <c r="D33" s="81"/>
      <c r="E33" s="14">
        <f>E24-E15</f>
        <v>2.5670000000000099</v>
      </c>
      <c r="F33" s="14">
        <f>F24-F15</f>
        <v>2.65300000000025</v>
      </c>
      <c r="G33" s="15">
        <f t="shared" si="3"/>
        <v>11</v>
      </c>
      <c r="H33" s="15">
        <f t="shared" si="3"/>
        <v>1005</v>
      </c>
      <c r="I33" s="16">
        <f t="shared" si="3"/>
        <v>36.129800000002398</v>
      </c>
      <c r="J33" s="15">
        <f t="shared" si="3"/>
        <v>56</v>
      </c>
      <c r="K33" s="32">
        <f t="shared" si="3"/>
        <v>38</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98</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F0"/>
    <pageSetUpPr fitToPage="1"/>
  </sheetPr>
  <dimension ref="C1:O54"/>
  <sheetViews>
    <sheetView showGridLines="0" topLeftCell="A4" zoomScale="85" zoomScaleNormal="85" zoomScaleSheetLayoutView="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59</v>
      </c>
      <c r="D5" s="79"/>
      <c r="E5" s="79"/>
      <c r="F5" s="79"/>
      <c r="G5" s="79"/>
      <c r="H5" s="79"/>
      <c r="I5" s="79"/>
      <c r="J5" s="79"/>
      <c r="K5" s="79"/>
    </row>
    <row r="6" spans="3:11" ht="18">
      <c r="C6" s="79" t="s">
        <v>89</v>
      </c>
      <c r="D6" s="79"/>
      <c r="E6" s="79"/>
      <c r="F6" s="79"/>
      <c r="G6" s="79"/>
      <c r="H6" s="79"/>
      <c r="I6" s="79"/>
      <c r="J6" s="79"/>
      <c r="K6" s="79"/>
    </row>
    <row r="9" spans="3:11">
      <c r="C9" s="5" t="s">
        <v>96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699.51723000000004</v>
      </c>
      <c r="F11" s="40">
        <v>659.55399999999997</v>
      </c>
      <c r="G11" s="20">
        <v>1942</v>
      </c>
      <c r="H11" s="20">
        <v>116215</v>
      </c>
      <c r="I11" s="44">
        <v>6596.3389999999999</v>
      </c>
      <c r="J11" s="20">
        <v>11814</v>
      </c>
      <c r="K11" s="38">
        <v>12738.05</v>
      </c>
    </row>
    <row r="12" spans="3:11">
      <c r="C12" s="9">
        <v>2</v>
      </c>
      <c r="D12" s="10" t="s">
        <v>16</v>
      </c>
      <c r="E12" s="11">
        <v>1071.6306999999999</v>
      </c>
      <c r="F12" s="41">
        <v>1028.9179999999999</v>
      </c>
      <c r="G12" s="20">
        <v>2010</v>
      </c>
      <c r="H12" s="20">
        <v>96115</v>
      </c>
      <c r="I12" s="46">
        <v>5545.152</v>
      </c>
      <c r="J12" s="20">
        <v>12431</v>
      </c>
      <c r="K12" s="38">
        <v>10102</v>
      </c>
    </row>
    <row r="13" spans="3:11">
      <c r="C13" s="9">
        <v>3</v>
      </c>
      <c r="D13" s="10" t="s">
        <v>17</v>
      </c>
      <c r="E13" s="11">
        <v>735.86699999999996</v>
      </c>
      <c r="F13" s="41">
        <v>500.10090000000002</v>
      </c>
      <c r="G13" s="20">
        <v>1713</v>
      </c>
      <c r="H13" s="20">
        <v>88875</v>
      </c>
      <c r="I13" s="44">
        <v>4897.5550000000003</v>
      </c>
      <c r="J13" s="20">
        <v>10047</v>
      </c>
      <c r="K13" s="38">
        <v>6110</v>
      </c>
    </row>
    <row r="14" spans="3:11">
      <c r="C14" s="12">
        <v>4</v>
      </c>
      <c r="D14" s="13" t="s">
        <v>18</v>
      </c>
      <c r="E14" s="11">
        <v>375.93869999999998</v>
      </c>
      <c r="F14" s="42">
        <v>425.12099999999998</v>
      </c>
      <c r="G14" s="20">
        <v>1349</v>
      </c>
      <c r="H14" s="20">
        <v>55020</v>
      </c>
      <c r="I14" s="44">
        <v>5327.5069999999996</v>
      </c>
      <c r="J14" s="20">
        <v>8675</v>
      </c>
      <c r="K14" s="38">
        <v>3708</v>
      </c>
    </row>
    <row r="15" spans="3:11">
      <c r="C15" s="80" t="s">
        <v>19</v>
      </c>
      <c r="D15" s="81"/>
      <c r="E15" s="16">
        <f>SUM(E11:E14)</f>
        <v>2882.95363</v>
      </c>
      <c r="F15" s="16">
        <f t="shared" ref="F15:K15" si="0">SUM(F11:F14)</f>
        <v>2613.6939000000002</v>
      </c>
      <c r="G15" s="15">
        <f t="shared" si="0"/>
        <v>7014</v>
      </c>
      <c r="H15" s="15">
        <f t="shared" si="0"/>
        <v>356225</v>
      </c>
      <c r="I15" s="16">
        <f t="shared" si="0"/>
        <v>22366.553</v>
      </c>
      <c r="J15" s="15">
        <f t="shared" si="0"/>
        <v>42967</v>
      </c>
      <c r="K15" s="32">
        <f t="shared" si="0"/>
        <v>32658.05</v>
      </c>
    </row>
    <row r="18" spans="3:15">
      <c r="C18" s="5" t="s">
        <v>99</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699.96722999999997</v>
      </c>
      <c r="F20" s="40">
        <v>660.35400000000004</v>
      </c>
      <c r="G20" s="20">
        <v>1948</v>
      </c>
      <c r="H20" s="20">
        <v>116710</v>
      </c>
      <c r="I20" s="44">
        <v>6596.3389999999999</v>
      </c>
      <c r="J20" s="20">
        <v>11822</v>
      </c>
      <c r="K20" s="38">
        <v>12747.05</v>
      </c>
      <c r="M20" s="23"/>
    </row>
    <row r="21" spans="3:15">
      <c r="C21" s="9">
        <v>2</v>
      </c>
      <c r="D21" s="10" t="s">
        <v>16</v>
      </c>
      <c r="E21" s="11">
        <v>1072.0307</v>
      </c>
      <c r="F21" s="41">
        <v>1029.4680000000001</v>
      </c>
      <c r="G21" s="20">
        <v>2012</v>
      </c>
      <c r="H21" s="20">
        <v>96215</v>
      </c>
      <c r="I21" s="46">
        <v>5555.0519999999997</v>
      </c>
      <c r="J21" s="20">
        <v>12432</v>
      </c>
      <c r="K21" s="38">
        <v>10110</v>
      </c>
      <c r="M21" s="23"/>
    </row>
    <row r="22" spans="3:15">
      <c r="C22" s="9">
        <v>3</v>
      </c>
      <c r="D22" s="10" t="s">
        <v>17</v>
      </c>
      <c r="E22" s="11">
        <v>735.86699999999996</v>
      </c>
      <c r="F22" s="41">
        <v>500.10090000000002</v>
      </c>
      <c r="G22" s="20">
        <v>1713</v>
      </c>
      <c r="H22" s="20">
        <v>88875</v>
      </c>
      <c r="I22" s="44">
        <v>4903.3149999999996</v>
      </c>
      <c r="J22" s="20">
        <v>10047</v>
      </c>
      <c r="K22" s="38">
        <v>6110</v>
      </c>
      <c r="M22" s="23"/>
    </row>
    <row r="23" spans="3:15">
      <c r="C23" s="12">
        <v>4</v>
      </c>
      <c r="D23" s="13" t="s">
        <v>18</v>
      </c>
      <c r="E23" s="11">
        <v>377.53870000000001</v>
      </c>
      <c r="F23" s="42">
        <v>425.12099999999998</v>
      </c>
      <c r="G23" s="20">
        <v>1352</v>
      </c>
      <c r="H23" s="20">
        <v>55320</v>
      </c>
      <c r="I23" s="44">
        <v>5335.5069999999996</v>
      </c>
      <c r="J23" s="20">
        <v>8704</v>
      </c>
      <c r="K23" s="38">
        <v>3721</v>
      </c>
      <c r="M23" s="23"/>
    </row>
    <row r="24" spans="3:15">
      <c r="C24" s="80" t="s">
        <v>19</v>
      </c>
      <c r="D24" s="81"/>
      <c r="E24" s="16">
        <v>2885.4036299999998</v>
      </c>
      <c r="F24" s="16">
        <v>2615.0439000000001</v>
      </c>
      <c r="G24" s="15">
        <v>7025</v>
      </c>
      <c r="H24" s="15">
        <v>357120</v>
      </c>
      <c r="I24" s="16">
        <f t="shared" ref="I24" si="1">SUM(I20:I23)</f>
        <v>22390.213</v>
      </c>
      <c r="J24" s="15">
        <v>43005</v>
      </c>
      <c r="K24" s="32">
        <v>32688.05</v>
      </c>
      <c r="M24" s="23"/>
    </row>
    <row r="27" spans="3:15">
      <c r="C27" s="5" t="s">
        <v>100</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0.45000000000004498</v>
      </c>
      <c r="F29" s="11">
        <f t="shared" si="3"/>
        <v>0.79999999999995497</v>
      </c>
      <c r="G29" s="20">
        <f t="shared" si="3"/>
        <v>6</v>
      </c>
      <c r="H29" s="20">
        <f t="shared" si="3"/>
        <v>495</v>
      </c>
      <c r="I29" s="21">
        <f t="shared" si="3"/>
        <v>0</v>
      </c>
      <c r="J29" s="20">
        <f t="shared" si="3"/>
        <v>8</v>
      </c>
      <c r="K29" s="36">
        <f t="shared" si="3"/>
        <v>9</v>
      </c>
      <c r="M29" s="37"/>
      <c r="N29" s="37"/>
      <c r="O29" s="37"/>
    </row>
    <row r="30" spans="3:15">
      <c r="C30" s="9">
        <f t="shared" si="2"/>
        <v>2</v>
      </c>
      <c r="D30" s="10" t="s">
        <v>16</v>
      </c>
      <c r="E30" s="11">
        <f t="shared" si="3"/>
        <v>0.39999999999986402</v>
      </c>
      <c r="F30" s="11">
        <f t="shared" si="3"/>
        <v>0.54999999999995497</v>
      </c>
      <c r="G30" s="20">
        <f t="shared" si="3"/>
        <v>2</v>
      </c>
      <c r="H30" s="20">
        <f t="shared" si="3"/>
        <v>100</v>
      </c>
      <c r="I30" s="21">
        <f t="shared" si="3"/>
        <v>9.8999999999996398</v>
      </c>
      <c r="J30" s="20">
        <f t="shared" si="3"/>
        <v>1</v>
      </c>
      <c r="K30" s="38">
        <f t="shared" si="3"/>
        <v>8</v>
      </c>
      <c r="M30" s="37"/>
      <c r="N30" s="37"/>
      <c r="O30" s="37"/>
    </row>
    <row r="31" spans="3:15">
      <c r="C31" s="9">
        <f t="shared" si="2"/>
        <v>3</v>
      </c>
      <c r="D31" s="10" t="s">
        <v>17</v>
      </c>
      <c r="E31" s="11">
        <f t="shared" si="3"/>
        <v>0</v>
      </c>
      <c r="F31" s="11">
        <f t="shared" si="3"/>
        <v>0</v>
      </c>
      <c r="G31" s="20">
        <f t="shared" si="3"/>
        <v>0</v>
      </c>
      <c r="H31" s="20">
        <f t="shared" si="3"/>
        <v>0</v>
      </c>
      <c r="I31" s="21">
        <f t="shared" si="3"/>
        <v>5.7600000000002201</v>
      </c>
      <c r="J31" s="20">
        <f t="shared" si="3"/>
        <v>0</v>
      </c>
      <c r="K31" s="38">
        <f t="shared" si="3"/>
        <v>0</v>
      </c>
      <c r="M31" s="37"/>
      <c r="N31" s="37"/>
      <c r="O31" s="37"/>
    </row>
    <row r="32" spans="3:15">
      <c r="C32" s="12">
        <v>4</v>
      </c>
      <c r="D32" s="22" t="s">
        <v>18</v>
      </c>
      <c r="E32" s="11">
        <f t="shared" si="3"/>
        <v>1.6000000000000201</v>
      </c>
      <c r="F32" s="11">
        <f t="shared" si="3"/>
        <v>0</v>
      </c>
      <c r="G32" s="20">
        <f t="shared" si="3"/>
        <v>3</v>
      </c>
      <c r="H32" s="20">
        <f t="shared" si="3"/>
        <v>300</v>
      </c>
      <c r="I32" s="21">
        <f t="shared" si="3"/>
        <v>8</v>
      </c>
      <c r="J32" s="20">
        <f t="shared" si="3"/>
        <v>29</v>
      </c>
      <c r="K32" s="38">
        <f t="shared" si="3"/>
        <v>13</v>
      </c>
      <c r="M32" s="37"/>
      <c r="N32" s="37"/>
      <c r="O32" s="37"/>
    </row>
    <row r="33" spans="3:12">
      <c r="C33" s="80"/>
      <c r="D33" s="81"/>
      <c r="E33" s="14">
        <f>E24-E15</f>
        <v>2.4499999999998199</v>
      </c>
      <c r="F33" s="14">
        <f>F24-F15</f>
        <v>1.3499999999999099</v>
      </c>
      <c r="G33" s="15">
        <f t="shared" si="3"/>
        <v>11</v>
      </c>
      <c r="H33" s="15">
        <f t="shared" si="3"/>
        <v>895</v>
      </c>
      <c r="I33" s="16">
        <f t="shared" si="3"/>
        <v>23.659999999996199</v>
      </c>
      <c r="J33" s="15">
        <f t="shared" si="3"/>
        <v>38</v>
      </c>
      <c r="K33" s="32">
        <f t="shared" si="3"/>
        <v>30</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101</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headerFooter alignWithMargins="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F0"/>
    <pageSetUpPr fitToPage="1"/>
  </sheetPr>
  <dimension ref="C1:O54"/>
  <sheetViews>
    <sheetView showGridLines="0" topLeftCell="A10" zoomScale="85" zoomScaleNormal="85" zoomScaleSheetLayoutView="85" workbookViewId="0">
      <selection activeCell="N22" sqref="N22"/>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63</v>
      </c>
      <c r="D5" s="79"/>
      <c r="E5" s="79"/>
      <c r="F5" s="79"/>
      <c r="G5" s="79"/>
      <c r="H5" s="79"/>
      <c r="I5" s="79"/>
      <c r="J5" s="79"/>
      <c r="K5" s="79"/>
    </row>
    <row r="6" spans="3:11" ht="18">
      <c r="C6" s="79" t="s">
        <v>89</v>
      </c>
      <c r="D6" s="79"/>
      <c r="E6" s="79"/>
      <c r="F6" s="79"/>
      <c r="G6" s="79"/>
      <c r="H6" s="79"/>
      <c r="I6" s="79"/>
      <c r="J6" s="79"/>
      <c r="K6" s="79"/>
    </row>
    <row r="9" spans="3:11">
      <c r="C9" s="5" t="s">
        <v>99</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699.96722999999997</v>
      </c>
      <c r="F11" s="40">
        <v>660.35400000000004</v>
      </c>
      <c r="G11" s="20">
        <v>1948</v>
      </c>
      <c r="H11" s="20">
        <v>116710</v>
      </c>
      <c r="I11" s="44">
        <v>6596.3389999999999</v>
      </c>
      <c r="J11" s="20">
        <v>11822</v>
      </c>
      <c r="K11" s="38">
        <v>12747.05</v>
      </c>
    </row>
    <row r="12" spans="3:11">
      <c r="C12" s="9">
        <v>2</v>
      </c>
      <c r="D12" s="10" t="s">
        <v>16</v>
      </c>
      <c r="E12" s="11">
        <v>1072.0307</v>
      </c>
      <c r="F12" s="41">
        <v>1029.4680000000001</v>
      </c>
      <c r="G12" s="20">
        <v>2012</v>
      </c>
      <c r="H12" s="20">
        <v>96215</v>
      </c>
      <c r="I12" s="46">
        <v>5555.0519999999997</v>
      </c>
      <c r="J12" s="20">
        <v>12432</v>
      </c>
      <c r="K12" s="38">
        <v>10110</v>
      </c>
    </row>
    <row r="13" spans="3:11">
      <c r="C13" s="9">
        <v>3</v>
      </c>
      <c r="D13" s="10" t="s">
        <v>17</v>
      </c>
      <c r="E13" s="11">
        <v>735.86699999999996</v>
      </c>
      <c r="F13" s="41">
        <v>500.10090000000002</v>
      </c>
      <c r="G13" s="20">
        <v>1713</v>
      </c>
      <c r="H13" s="20">
        <v>88875</v>
      </c>
      <c r="I13" s="44">
        <v>4903.3149999999996</v>
      </c>
      <c r="J13" s="20">
        <v>10047</v>
      </c>
      <c r="K13" s="38">
        <v>6110</v>
      </c>
    </row>
    <row r="14" spans="3:11">
      <c r="C14" s="12">
        <v>4</v>
      </c>
      <c r="D14" s="13" t="s">
        <v>18</v>
      </c>
      <c r="E14" s="11">
        <v>377.53870000000001</v>
      </c>
      <c r="F14" s="42">
        <v>425.12099999999998</v>
      </c>
      <c r="G14" s="20">
        <v>1352</v>
      </c>
      <c r="H14" s="20">
        <v>55320</v>
      </c>
      <c r="I14" s="44">
        <v>5335.5069999999996</v>
      </c>
      <c r="J14" s="20">
        <v>8704</v>
      </c>
      <c r="K14" s="38">
        <v>3721</v>
      </c>
    </row>
    <row r="15" spans="3:11">
      <c r="C15" s="80" t="s">
        <v>19</v>
      </c>
      <c r="D15" s="81"/>
      <c r="E15" s="16">
        <f t="shared" ref="E15:K15" si="0">SUM(E11:E14)</f>
        <v>2885.4036299999998</v>
      </c>
      <c r="F15" s="16">
        <f t="shared" si="0"/>
        <v>2615.0439000000001</v>
      </c>
      <c r="G15" s="15">
        <f t="shared" si="0"/>
        <v>7025</v>
      </c>
      <c r="H15" s="15">
        <f t="shared" si="0"/>
        <v>357120</v>
      </c>
      <c r="I15" s="16">
        <f t="shared" si="0"/>
        <v>22390.213</v>
      </c>
      <c r="J15" s="15">
        <f t="shared" si="0"/>
        <v>43005</v>
      </c>
      <c r="K15" s="32">
        <f t="shared" si="0"/>
        <v>32688.05</v>
      </c>
    </row>
    <row r="18" spans="3:15">
      <c r="C18" s="5" t="s">
        <v>102</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703.33423000000005</v>
      </c>
      <c r="F20" s="40">
        <v>660.83399999999995</v>
      </c>
      <c r="G20" s="20">
        <v>1953</v>
      </c>
      <c r="H20" s="20">
        <v>117220</v>
      </c>
      <c r="I20" s="44">
        <v>6614.8639999999996</v>
      </c>
      <c r="J20" s="20">
        <v>11844</v>
      </c>
      <c r="K20" s="38">
        <v>12756.05</v>
      </c>
      <c r="M20" s="23"/>
    </row>
    <row r="21" spans="3:15">
      <c r="C21" s="9">
        <v>2</v>
      </c>
      <c r="D21" s="10" t="s">
        <v>16</v>
      </c>
      <c r="E21" s="11">
        <v>1072.9306999999999</v>
      </c>
      <c r="F21" s="41">
        <v>1030.008</v>
      </c>
      <c r="G21" s="20">
        <v>2017</v>
      </c>
      <c r="H21" s="20">
        <v>96465</v>
      </c>
      <c r="I21" s="46">
        <v>5563.4520000000002</v>
      </c>
      <c r="J21" s="20">
        <v>12450</v>
      </c>
      <c r="K21" s="38">
        <v>10121</v>
      </c>
      <c r="M21" s="23"/>
    </row>
    <row r="22" spans="3:15">
      <c r="C22" s="9">
        <v>3</v>
      </c>
      <c r="D22" s="10" t="s">
        <v>17</v>
      </c>
      <c r="E22" s="11">
        <v>735.86199999999997</v>
      </c>
      <c r="F22" s="41">
        <v>500.10090000000002</v>
      </c>
      <c r="G22" s="20">
        <v>1713</v>
      </c>
      <c r="H22" s="20">
        <v>88875</v>
      </c>
      <c r="I22" s="44">
        <v>4910.415</v>
      </c>
      <c r="J22" s="20">
        <v>10047</v>
      </c>
      <c r="K22" s="38">
        <v>6110</v>
      </c>
      <c r="M22" s="23"/>
    </row>
    <row r="23" spans="3:15">
      <c r="C23" s="12">
        <v>4</v>
      </c>
      <c r="D23" s="13" t="s">
        <v>18</v>
      </c>
      <c r="E23" s="11">
        <v>378.23869999999999</v>
      </c>
      <c r="F23" s="42">
        <v>425.62099999999998</v>
      </c>
      <c r="G23" s="20">
        <v>1356</v>
      </c>
      <c r="H23" s="20">
        <v>55545</v>
      </c>
      <c r="I23" s="44">
        <v>5341.3069999999998</v>
      </c>
      <c r="J23" s="20">
        <v>8720</v>
      </c>
      <c r="K23" s="38">
        <v>3725</v>
      </c>
      <c r="M23" s="23"/>
    </row>
    <row r="24" spans="3:15">
      <c r="C24" s="80" t="s">
        <v>19</v>
      </c>
      <c r="D24" s="81"/>
      <c r="E24" s="16">
        <f>SUM(E20:E23)</f>
        <v>2890.3656299999998</v>
      </c>
      <c r="F24" s="16">
        <f t="shared" ref="F24:K24" si="1">SUM(F20:F23)</f>
        <v>2616.5639000000001</v>
      </c>
      <c r="G24" s="15">
        <f t="shared" si="1"/>
        <v>7039</v>
      </c>
      <c r="H24" s="15">
        <f t="shared" si="1"/>
        <v>358105</v>
      </c>
      <c r="I24" s="16">
        <f t="shared" si="1"/>
        <v>22430.038</v>
      </c>
      <c r="J24" s="15">
        <f t="shared" si="1"/>
        <v>43061</v>
      </c>
      <c r="K24" s="32">
        <f t="shared" si="1"/>
        <v>32712.05</v>
      </c>
      <c r="M24" s="23"/>
    </row>
    <row r="27" spans="3:15">
      <c r="C27" s="5" t="s">
        <v>103</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3.36699999999996</v>
      </c>
      <c r="F29" s="11">
        <f t="shared" si="3"/>
        <v>0.48000000000001802</v>
      </c>
      <c r="G29" s="20">
        <f t="shared" si="3"/>
        <v>5</v>
      </c>
      <c r="H29" s="20">
        <f t="shared" si="3"/>
        <v>510</v>
      </c>
      <c r="I29" s="21">
        <f t="shared" si="3"/>
        <v>18.524999999999601</v>
      </c>
      <c r="J29" s="20">
        <f t="shared" si="3"/>
        <v>22</v>
      </c>
      <c r="K29" s="36">
        <f t="shared" si="3"/>
        <v>9</v>
      </c>
      <c r="M29" s="37"/>
      <c r="N29" s="37"/>
      <c r="O29" s="37"/>
    </row>
    <row r="30" spans="3:15">
      <c r="C30" s="9">
        <f t="shared" si="2"/>
        <v>2</v>
      </c>
      <c r="D30" s="10" t="s">
        <v>16</v>
      </c>
      <c r="E30" s="11">
        <f t="shared" si="3"/>
        <v>0.90000000000009095</v>
      </c>
      <c r="F30" s="11">
        <f t="shared" si="3"/>
        <v>0.53999999999996395</v>
      </c>
      <c r="G30" s="20">
        <f t="shared" si="3"/>
        <v>5</v>
      </c>
      <c r="H30" s="20">
        <f t="shared" si="3"/>
        <v>250</v>
      </c>
      <c r="I30" s="21">
        <f t="shared" si="3"/>
        <v>8.3999999999996398</v>
      </c>
      <c r="J30" s="20">
        <f t="shared" si="3"/>
        <v>18</v>
      </c>
      <c r="K30" s="38">
        <f t="shared" si="3"/>
        <v>11</v>
      </c>
      <c r="M30" s="37"/>
      <c r="N30" s="37"/>
      <c r="O30" s="37"/>
    </row>
    <row r="31" spans="3:15">
      <c r="C31" s="9">
        <f t="shared" si="2"/>
        <v>3</v>
      </c>
      <c r="D31" s="10" t="s">
        <v>17</v>
      </c>
      <c r="E31" s="11">
        <f t="shared" si="3"/>
        <v>-5.0000000001091402E-3</v>
      </c>
      <c r="F31" s="11">
        <f t="shared" si="3"/>
        <v>0</v>
      </c>
      <c r="G31" s="20">
        <f t="shared" si="3"/>
        <v>0</v>
      </c>
      <c r="H31" s="20">
        <f t="shared" si="3"/>
        <v>0</v>
      </c>
      <c r="I31" s="21">
        <f t="shared" si="3"/>
        <v>7.1000000000003602</v>
      </c>
      <c r="J31" s="20">
        <f t="shared" si="3"/>
        <v>0</v>
      </c>
      <c r="K31" s="38">
        <f t="shared" si="3"/>
        <v>0</v>
      </c>
      <c r="M31" s="37"/>
      <c r="N31" s="37"/>
      <c r="O31" s="37"/>
    </row>
    <row r="32" spans="3:15">
      <c r="C32" s="12">
        <v>4</v>
      </c>
      <c r="D32" s="22" t="s">
        <v>18</v>
      </c>
      <c r="E32" s="11">
        <f t="shared" si="3"/>
        <v>0.69999999999993201</v>
      </c>
      <c r="F32" s="11">
        <f t="shared" si="3"/>
        <v>0.5</v>
      </c>
      <c r="G32" s="20">
        <f t="shared" si="3"/>
        <v>4</v>
      </c>
      <c r="H32" s="20">
        <f t="shared" si="3"/>
        <v>225</v>
      </c>
      <c r="I32" s="21">
        <f t="shared" si="3"/>
        <v>5.8000000000001801</v>
      </c>
      <c r="J32" s="20">
        <f t="shared" si="3"/>
        <v>16</v>
      </c>
      <c r="K32" s="38">
        <f t="shared" si="3"/>
        <v>4</v>
      </c>
      <c r="M32" s="37"/>
      <c r="N32" s="37"/>
      <c r="O32" s="37"/>
    </row>
    <row r="33" spans="3:12">
      <c r="C33" s="80"/>
      <c r="D33" s="81"/>
      <c r="E33" s="14">
        <f>E24-E15</f>
        <v>4.9619999999995299</v>
      </c>
      <c r="F33" s="14">
        <f>F24-F15</f>
        <v>1.51999999999998</v>
      </c>
      <c r="G33" s="15">
        <f t="shared" si="3"/>
        <v>14</v>
      </c>
      <c r="H33" s="15">
        <f t="shared" si="3"/>
        <v>985</v>
      </c>
      <c r="I33" s="16">
        <f t="shared" si="3"/>
        <v>39.825000000004401</v>
      </c>
      <c r="J33" s="15">
        <f t="shared" si="3"/>
        <v>56</v>
      </c>
      <c r="K33" s="32">
        <f t="shared" si="3"/>
        <v>24</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104</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headerFooter alignWithMargins="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F0"/>
    <pageSetUpPr fitToPage="1"/>
  </sheetPr>
  <dimension ref="C1:O54"/>
  <sheetViews>
    <sheetView showGridLines="0" topLeftCell="A10" zoomScale="85" zoomScaleNormal="85" zoomScaleSheetLayoutView="85" workbookViewId="0">
      <selection activeCell="N22" sqref="N22"/>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67</v>
      </c>
      <c r="D5" s="79"/>
      <c r="E5" s="79"/>
      <c r="F5" s="79"/>
      <c r="G5" s="79"/>
      <c r="H5" s="79"/>
      <c r="I5" s="79"/>
      <c r="J5" s="79"/>
      <c r="K5" s="79"/>
    </row>
    <row r="6" spans="3:11" ht="18">
      <c r="C6" s="79" t="s">
        <v>89</v>
      </c>
      <c r="D6" s="79"/>
      <c r="E6" s="79"/>
      <c r="F6" s="79"/>
      <c r="G6" s="79"/>
      <c r="H6" s="79"/>
      <c r="I6" s="79"/>
      <c r="J6" s="79"/>
      <c r="K6" s="79"/>
    </row>
    <row r="9" spans="3:11">
      <c r="C9" s="5" t="s">
        <v>102</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703.33423000000005</v>
      </c>
      <c r="F11" s="40">
        <v>660.83399999999995</v>
      </c>
      <c r="G11" s="20">
        <v>1953</v>
      </c>
      <c r="H11" s="20">
        <v>117220</v>
      </c>
      <c r="I11" s="44">
        <v>6614.8639999999996</v>
      </c>
      <c r="J11" s="20">
        <v>11844</v>
      </c>
      <c r="K11" s="38">
        <v>12756.05</v>
      </c>
    </row>
    <row r="12" spans="3:11">
      <c r="C12" s="9">
        <v>2</v>
      </c>
      <c r="D12" s="10" t="s">
        <v>16</v>
      </c>
      <c r="E12" s="11">
        <v>1072.9306999999999</v>
      </c>
      <c r="F12" s="41">
        <v>1030.008</v>
      </c>
      <c r="G12" s="20">
        <v>2017</v>
      </c>
      <c r="H12" s="20">
        <v>96465</v>
      </c>
      <c r="I12" s="46">
        <v>5563.4520000000002</v>
      </c>
      <c r="J12" s="20">
        <v>12450</v>
      </c>
      <c r="K12" s="38">
        <v>10121</v>
      </c>
    </row>
    <row r="13" spans="3:11">
      <c r="C13" s="9">
        <v>3</v>
      </c>
      <c r="D13" s="10" t="s">
        <v>17</v>
      </c>
      <c r="E13" s="11">
        <v>735.86199999999997</v>
      </c>
      <c r="F13" s="41">
        <v>500.10090000000002</v>
      </c>
      <c r="G13" s="20">
        <v>1713</v>
      </c>
      <c r="H13" s="20">
        <v>88875</v>
      </c>
      <c r="I13" s="44">
        <v>4910.415</v>
      </c>
      <c r="J13" s="20">
        <v>10047</v>
      </c>
      <c r="K13" s="38">
        <v>6110</v>
      </c>
    </row>
    <row r="14" spans="3:11">
      <c r="C14" s="12">
        <v>4</v>
      </c>
      <c r="D14" s="13" t="s">
        <v>18</v>
      </c>
      <c r="E14" s="11">
        <v>378.23869999999999</v>
      </c>
      <c r="F14" s="42">
        <v>425.62099999999998</v>
      </c>
      <c r="G14" s="20">
        <v>1356</v>
      </c>
      <c r="H14" s="20">
        <v>55545</v>
      </c>
      <c r="I14" s="44">
        <v>5341.3069999999998</v>
      </c>
      <c r="J14" s="20">
        <v>8720</v>
      </c>
      <c r="K14" s="38">
        <v>3725</v>
      </c>
    </row>
    <row r="15" spans="3:11">
      <c r="C15" s="80" t="s">
        <v>19</v>
      </c>
      <c r="D15" s="81"/>
      <c r="E15" s="16">
        <f>SUM(E11:E14)</f>
        <v>2890.3656299999998</v>
      </c>
      <c r="F15" s="16">
        <f t="shared" ref="F15:K15" si="0">SUM(F11:F14)</f>
        <v>2616.5639000000001</v>
      </c>
      <c r="G15" s="15">
        <f t="shared" si="0"/>
        <v>7039</v>
      </c>
      <c r="H15" s="15">
        <f t="shared" si="0"/>
        <v>358105</v>
      </c>
      <c r="I15" s="16">
        <f t="shared" si="0"/>
        <v>22430.038</v>
      </c>
      <c r="J15" s="15">
        <f t="shared" si="0"/>
        <v>43061</v>
      </c>
      <c r="K15" s="32">
        <f t="shared" si="0"/>
        <v>32712.05</v>
      </c>
    </row>
    <row r="18" spans="3:15">
      <c r="C18" s="5" t="s">
        <v>105</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703.49423000000002</v>
      </c>
      <c r="F20" s="40">
        <v>661.33399999999995</v>
      </c>
      <c r="G20" s="20">
        <v>1959</v>
      </c>
      <c r="H20" s="20">
        <v>117840</v>
      </c>
      <c r="I20" s="44">
        <v>6628.2389999999996</v>
      </c>
      <c r="J20" s="20">
        <v>11856</v>
      </c>
      <c r="K20" s="38">
        <v>12762.05</v>
      </c>
      <c r="M20" s="23"/>
    </row>
    <row r="21" spans="3:15">
      <c r="C21" s="9">
        <v>2</v>
      </c>
      <c r="D21" s="10" t="s">
        <v>16</v>
      </c>
      <c r="E21" s="11">
        <v>1072.9306999999999</v>
      </c>
      <c r="F21" s="41">
        <v>1032.175</v>
      </c>
      <c r="G21" s="20">
        <v>2020</v>
      </c>
      <c r="H21" s="20">
        <v>96875</v>
      </c>
      <c r="I21" s="46">
        <v>5572.5519999999997</v>
      </c>
      <c r="J21" s="20">
        <v>12452</v>
      </c>
      <c r="K21" s="38">
        <v>10138</v>
      </c>
      <c r="M21" s="23"/>
    </row>
    <row r="22" spans="3:15">
      <c r="C22" s="9">
        <v>3</v>
      </c>
      <c r="D22" s="10" t="s">
        <v>17</v>
      </c>
      <c r="E22" s="11">
        <v>735.86199999999997</v>
      </c>
      <c r="F22" s="41">
        <v>500.28089999999997</v>
      </c>
      <c r="G22" s="20">
        <v>1716</v>
      </c>
      <c r="H22" s="20">
        <v>89175</v>
      </c>
      <c r="I22" s="44">
        <v>4920.1750000000002</v>
      </c>
      <c r="J22" s="20">
        <v>10047</v>
      </c>
      <c r="K22" s="38">
        <v>6110</v>
      </c>
      <c r="M22" s="23"/>
    </row>
    <row r="23" spans="3:15">
      <c r="C23" s="12">
        <v>4</v>
      </c>
      <c r="D23" s="13" t="s">
        <v>18</v>
      </c>
      <c r="E23" s="11">
        <v>378.23869999999999</v>
      </c>
      <c r="F23" s="42">
        <v>425.82100000000003</v>
      </c>
      <c r="G23" s="20">
        <v>1357</v>
      </c>
      <c r="H23" s="20">
        <v>55595</v>
      </c>
      <c r="I23" s="44">
        <v>5346.9870000000001</v>
      </c>
      <c r="J23" s="20">
        <v>8721</v>
      </c>
      <c r="K23" s="38">
        <v>3729</v>
      </c>
      <c r="M23" s="23"/>
    </row>
    <row r="24" spans="3:15">
      <c r="C24" s="80" t="s">
        <v>19</v>
      </c>
      <c r="D24" s="81"/>
      <c r="E24" s="16">
        <f>SUM(E20:E23)</f>
        <v>2890.5256300000001</v>
      </c>
      <c r="F24" s="16">
        <f t="shared" ref="F24:K24" si="1">SUM(F20:F23)</f>
        <v>2619.6109000000001</v>
      </c>
      <c r="G24" s="15">
        <f t="shared" si="1"/>
        <v>7052</v>
      </c>
      <c r="H24" s="15">
        <f t="shared" si="1"/>
        <v>359485</v>
      </c>
      <c r="I24" s="16">
        <f t="shared" si="1"/>
        <v>22467.953000000001</v>
      </c>
      <c r="J24" s="15">
        <f t="shared" si="1"/>
        <v>43076</v>
      </c>
      <c r="K24" s="32">
        <f t="shared" si="1"/>
        <v>32739.05</v>
      </c>
      <c r="M24" s="23"/>
    </row>
    <row r="27" spans="3:15">
      <c r="C27" s="5" t="s">
        <v>106</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0.16000000000008199</v>
      </c>
      <c r="F29" s="11">
        <f t="shared" si="3"/>
        <v>0.5</v>
      </c>
      <c r="G29" s="20">
        <f t="shared" si="3"/>
        <v>6</v>
      </c>
      <c r="H29" s="20">
        <f t="shared" si="3"/>
        <v>620</v>
      </c>
      <c r="I29" s="21">
        <f t="shared" si="3"/>
        <v>13.375</v>
      </c>
      <c r="J29" s="20">
        <f t="shared" si="3"/>
        <v>12</v>
      </c>
      <c r="K29" s="36">
        <f t="shared" si="3"/>
        <v>6</v>
      </c>
      <c r="M29" s="37"/>
      <c r="N29" s="37"/>
      <c r="O29" s="37"/>
    </row>
    <row r="30" spans="3:15">
      <c r="C30" s="9">
        <f t="shared" si="2"/>
        <v>2</v>
      </c>
      <c r="D30" s="10" t="s">
        <v>16</v>
      </c>
      <c r="E30" s="11">
        <f t="shared" si="3"/>
        <v>0</v>
      </c>
      <c r="F30" s="11">
        <f t="shared" si="3"/>
        <v>2.1669999999999199</v>
      </c>
      <c r="G30" s="20">
        <f t="shared" si="3"/>
        <v>3</v>
      </c>
      <c r="H30" s="20">
        <f t="shared" si="3"/>
        <v>410</v>
      </c>
      <c r="I30" s="21">
        <f t="shared" si="3"/>
        <v>9.0999999999994508</v>
      </c>
      <c r="J30" s="20">
        <f t="shared" si="3"/>
        <v>2</v>
      </c>
      <c r="K30" s="38">
        <f t="shared" si="3"/>
        <v>17</v>
      </c>
      <c r="M30" s="37"/>
      <c r="N30" s="37"/>
      <c r="O30" s="37"/>
    </row>
    <row r="31" spans="3:15">
      <c r="C31" s="9">
        <f t="shared" si="2"/>
        <v>3</v>
      </c>
      <c r="D31" s="10" t="s">
        <v>17</v>
      </c>
      <c r="E31" s="11">
        <f t="shared" si="3"/>
        <v>0</v>
      </c>
      <c r="F31" s="11">
        <f t="shared" si="3"/>
        <v>0.18000000000000699</v>
      </c>
      <c r="G31" s="20">
        <f t="shared" si="3"/>
        <v>3</v>
      </c>
      <c r="H31" s="20">
        <f t="shared" si="3"/>
        <v>300</v>
      </c>
      <c r="I31" s="21">
        <f t="shared" si="3"/>
        <v>9.7599999999993106</v>
      </c>
      <c r="J31" s="20">
        <f t="shared" si="3"/>
        <v>0</v>
      </c>
      <c r="K31" s="38">
        <f t="shared" si="3"/>
        <v>0</v>
      </c>
      <c r="M31" s="37"/>
      <c r="N31" s="37"/>
      <c r="O31" s="37"/>
    </row>
    <row r="32" spans="3:15">
      <c r="C32" s="12">
        <v>4</v>
      </c>
      <c r="D32" s="22" t="s">
        <v>18</v>
      </c>
      <c r="E32" s="11">
        <f t="shared" si="3"/>
        <v>0</v>
      </c>
      <c r="F32" s="11">
        <f t="shared" si="3"/>
        <v>0.200000000000045</v>
      </c>
      <c r="G32" s="20">
        <f t="shared" si="3"/>
        <v>1</v>
      </c>
      <c r="H32" s="20">
        <f t="shared" si="3"/>
        <v>50</v>
      </c>
      <c r="I32" s="21">
        <f t="shared" si="3"/>
        <v>5.6800000000002902</v>
      </c>
      <c r="J32" s="20">
        <f t="shared" si="3"/>
        <v>1</v>
      </c>
      <c r="K32" s="38">
        <f t="shared" si="3"/>
        <v>4</v>
      </c>
      <c r="M32" s="37"/>
      <c r="N32" s="37"/>
      <c r="O32" s="37"/>
    </row>
    <row r="33" spans="3:12">
      <c r="C33" s="80"/>
      <c r="D33" s="81"/>
      <c r="E33" s="14">
        <f>E24-E15</f>
        <v>0.16000000000030901</v>
      </c>
      <c r="F33" s="14">
        <f>F24-F15</f>
        <v>3.0469999999995698</v>
      </c>
      <c r="G33" s="15">
        <f t="shared" si="3"/>
        <v>13</v>
      </c>
      <c r="H33" s="15">
        <f t="shared" si="3"/>
        <v>1380</v>
      </c>
      <c r="I33" s="16">
        <f t="shared" si="3"/>
        <v>37.9149999999972</v>
      </c>
      <c r="J33" s="15">
        <f t="shared" si="3"/>
        <v>15</v>
      </c>
      <c r="K33" s="32">
        <f t="shared" si="3"/>
        <v>27</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107</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F0"/>
    <pageSetUpPr fitToPage="1"/>
  </sheetPr>
  <dimension ref="C1:O54"/>
  <sheetViews>
    <sheetView showGridLines="0" view="pageBreakPreview" topLeftCell="A7" zoomScaleNormal="115"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9" t="s">
        <v>3</v>
      </c>
      <c r="D5" s="79"/>
      <c r="E5" s="79"/>
      <c r="F5" s="79"/>
      <c r="G5" s="79"/>
      <c r="H5" s="79"/>
      <c r="I5" s="79"/>
      <c r="J5" s="79"/>
      <c r="K5" s="79"/>
    </row>
    <row r="6" spans="3:11" ht="18">
      <c r="C6" s="79" t="s">
        <v>89</v>
      </c>
      <c r="D6" s="79"/>
      <c r="E6" s="79"/>
      <c r="F6" s="79"/>
      <c r="G6" s="79"/>
      <c r="H6" s="79"/>
      <c r="I6" s="79"/>
      <c r="J6" s="79"/>
      <c r="K6" s="79"/>
    </row>
    <row r="9" spans="3:11">
      <c r="C9" s="5" t="s">
        <v>105</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703.49423000000002</v>
      </c>
      <c r="F11" s="40">
        <v>661.33399999999995</v>
      </c>
      <c r="G11" s="20">
        <v>1959</v>
      </c>
      <c r="H11" s="20">
        <v>117840</v>
      </c>
      <c r="I11" s="44">
        <v>6628.2389999999996</v>
      </c>
      <c r="J11" s="20">
        <v>11856</v>
      </c>
      <c r="K11" s="38">
        <v>12762.05</v>
      </c>
    </row>
    <row r="12" spans="3:11">
      <c r="C12" s="9">
        <v>2</v>
      </c>
      <c r="D12" s="10" t="s">
        <v>16</v>
      </c>
      <c r="E12" s="11">
        <v>1072.9306999999999</v>
      </c>
      <c r="F12" s="41">
        <v>1032.175</v>
      </c>
      <c r="G12" s="20">
        <v>2020</v>
      </c>
      <c r="H12" s="20">
        <v>96875</v>
      </c>
      <c r="I12" s="46">
        <v>5572.5519999999997</v>
      </c>
      <c r="J12" s="20">
        <v>12452</v>
      </c>
      <c r="K12" s="38">
        <v>10138</v>
      </c>
    </row>
    <row r="13" spans="3:11">
      <c r="C13" s="9">
        <v>3</v>
      </c>
      <c r="D13" s="10" t="s">
        <v>17</v>
      </c>
      <c r="E13" s="11">
        <v>735.86199999999997</v>
      </c>
      <c r="F13" s="41">
        <v>500.28089999999997</v>
      </c>
      <c r="G13" s="20">
        <v>1716</v>
      </c>
      <c r="H13" s="20">
        <v>89175</v>
      </c>
      <c r="I13" s="44">
        <v>4920.1750000000002</v>
      </c>
      <c r="J13" s="20">
        <v>10047</v>
      </c>
      <c r="K13" s="38">
        <v>6110</v>
      </c>
    </row>
    <row r="14" spans="3:11">
      <c r="C14" s="12">
        <v>4</v>
      </c>
      <c r="D14" s="13" t="s">
        <v>18</v>
      </c>
      <c r="E14" s="11">
        <v>378.23869999999999</v>
      </c>
      <c r="F14" s="42">
        <v>425.82100000000003</v>
      </c>
      <c r="G14" s="20">
        <v>1357</v>
      </c>
      <c r="H14" s="20">
        <v>55595</v>
      </c>
      <c r="I14" s="44">
        <v>5346.9870000000001</v>
      </c>
      <c r="J14" s="20">
        <v>8721</v>
      </c>
      <c r="K14" s="38">
        <v>3729</v>
      </c>
    </row>
    <row r="15" spans="3:11">
      <c r="C15" s="80" t="s">
        <v>19</v>
      </c>
      <c r="D15" s="81"/>
      <c r="E15" s="16">
        <f>SUM(E11:E14)</f>
        <v>2890.5256300000001</v>
      </c>
      <c r="F15" s="16">
        <f t="shared" ref="F15:K15" si="0">SUM(F11:F14)</f>
        <v>2619.6109000000001</v>
      </c>
      <c r="G15" s="15">
        <f t="shared" si="0"/>
        <v>7052</v>
      </c>
      <c r="H15" s="15">
        <f t="shared" si="0"/>
        <v>359485</v>
      </c>
      <c r="I15" s="16">
        <f t="shared" si="0"/>
        <v>22467.953000000001</v>
      </c>
      <c r="J15" s="15">
        <f t="shared" si="0"/>
        <v>43076</v>
      </c>
      <c r="K15" s="32">
        <f t="shared" si="0"/>
        <v>32739.05</v>
      </c>
    </row>
    <row r="18" spans="3:15">
      <c r="C18" s="5" t="s">
        <v>108</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703.79422999999997</v>
      </c>
      <c r="F20" s="40">
        <v>662.12400000000002</v>
      </c>
      <c r="G20" s="20">
        <v>1967</v>
      </c>
      <c r="H20" s="20">
        <v>118585</v>
      </c>
      <c r="I20" s="44">
        <v>6639.2389999999996</v>
      </c>
      <c r="J20" s="20">
        <v>11867</v>
      </c>
      <c r="K20" s="38">
        <v>12778.05</v>
      </c>
      <c r="M20" s="23"/>
    </row>
    <row r="21" spans="3:15">
      <c r="C21" s="9">
        <v>2</v>
      </c>
      <c r="D21" s="10" t="s">
        <v>16</v>
      </c>
      <c r="E21" s="11">
        <v>1073.7476999999999</v>
      </c>
      <c r="F21" s="41">
        <v>1032.961</v>
      </c>
      <c r="G21" s="20">
        <v>2025</v>
      </c>
      <c r="H21" s="20">
        <v>97275</v>
      </c>
      <c r="I21" s="46">
        <v>5586.4520000000002</v>
      </c>
      <c r="J21" s="20">
        <v>12461</v>
      </c>
      <c r="K21" s="38">
        <v>10152</v>
      </c>
      <c r="M21" s="23"/>
    </row>
    <row r="22" spans="3:15">
      <c r="C22" s="9">
        <v>3</v>
      </c>
      <c r="D22" s="10" t="s">
        <v>17</v>
      </c>
      <c r="E22" s="11">
        <v>735.86199999999997</v>
      </c>
      <c r="F22" s="41">
        <v>500.28089999999997</v>
      </c>
      <c r="G22" s="20">
        <v>1716</v>
      </c>
      <c r="H22" s="20">
        <v>89175</v>
      </c>
      <c r="I22" s="44">
        <v>4929.1350000000002</v>
      </c>
      <c r="J22" s="20">
        <v>10047</v>
      </c>
      <c r="K22" s="38">
        <v>6110</v>
      </c>
      <c r="M22" s="23"/>
    </row>
    <row r="23" spans="3:15">
      <c r="C23" s="12">
        <v>4</v>
      </c>
      <c r="D23" s="13" t="s">
        <v>18</v>
      </c>
      <c r="E23" s="11">
        <v>378.23869999999999</v>
      </c>
      <c r="F23" s="42">
        <v>425.92099999999999</v>
      </c>
      <c r="G23" s="20">
        <v>1359</v>
      </c>
      <c r="H23" s="20">
        <v>55645</v>
      </c>
      <c r="I23" s="44">
        <v>5351.9870000000001</v>
      </c>
      <c r="J23" s="20">
        <v>8721</v>
      </c>
      <c r="K23" s="38">
        <v>3731</v>
      </c>
      <c r="M23" s="23"/>
    </row>
    <row r="24" spans="3:15">
      <c r="C24" s="80" t="s">
        <v>19</v>
      </c>
      <c r="D24" s="81"/>
      <c r="E24" s="16">
        <v>2891.6426299999998</v>
      </c>
      <c r="F24" s="16">
        <v>2621.2869000000001</v>
      </c>
      <c r="G24" s="15">
        <v>7067</v>
      </c>
      <c r="H24" s="15">
        <v>360680</v>
      </c>
      <c r="I24" s="16">
        <f t="shared" ref="I24" si="1">SUM(I20:I23)</f>
        <v>22506.812999999998</v>
      </c>
      <c r="J24" s="15">
        <v>43096</v>
      </c>
      <c r="K24" s="32">
        <v>32771.050000000003</v>
      </c>
      <c r="M24" s="23"/>
    </row>
    <row r="27" spans="3:15">
      <c r="C27" s="5" t="s">
        <v>109</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0.29999999999995502</v>
      </c>
      <c r="F29" s="11">
        <f t="shared" si="3"/>
        <v>0.78999999999996395</v>
      </c>
      <c r="G29" s="20">
        <f t="shared" si="3"/>
        <v>8</v>
      </c>
      <c r="H29" s="20">
        <f t="shared" si="3"/>
        <v>745</v>
      </c>
      <c r="I29" s="21">
        <f t="shared" si="3"/>
        <v>11</v>
      </c>
      <c r="J29" s="20">
        <f t="shared" si="3"/>
        <v>11</v>
      </c>
      <c r="K29" s="36">
        <f t="shared" si="3"/>
        <v>16</v>
      </c>
      <c r="M29" s="37"/>
      <c r="N29" s="37"/>
      <c r="O29" s="37"/>
    </row>
    <row r="30" spans="3:15">
      <c r="C30" s="9">
        <f t="shared" si="2"/>
        <v>2</v>
      </c>
      <c r="D30" s="10" t="s">
        <v>16</v>
      </c>
      <c r="E30" s="11">
        <f t="shared" si="3"/>
        <v>0.81700000000000705</v>
      </c>
      <c r="F30" s="11">
        <f t="shared" si="3"/>
        <v>0.78600000000005799</v>
      </c>
      <c r="G30" s="20">
        <f t="shared" si="3"/>
        <v>5</v>
      </c>
      <c r="H30" s="20">
        <f t="shared" si="3"/>
        <v>400</v>
      </c>
      <c r="I30" s="21">
        <f t="shared" si="3"/>
        <v>13.899999999999601</v>
      </c>
      <c r="J30" s="20">
        <f t="shared" si="3"/>
        <v>9</v>
      </c>
      <c r="K30" s="38">
        <f t="shared" si="3"/>
        <v>14</v>
      </c>
      <c r="M30" s="37"/>
      <c r="N30" s="37"/>
      <c r="O30" s="37"/>
    </row>
    <row r="31" spans="3:15">
      <c r="C31" s="9">
        <f t="shared" si="2"/>
        <v>3</v>
      </c>
      <c r="D31" s="10" t="s">
        <v>17</v>
      </c>
      <c r="E31" s="11">
        <f t="shared" si="3"/>
        <v>0</v>
      </c>
      <c r="F31" s="11">
        <f t="shared" si="3"/>
        <v>0</v>
      </c>
      <c r="G31" s="20">
        <f t="shared" si="3"/>
        <v>0</v>
      </c>
      <c r="H31" s="20">
        <f t="shared" si="3"/>
        <v>0</v>
      </c>
      <c r="I31" s="21">
        <f t="shared" si="3"/>
        <v>8.9600000000000399</v>
      </c>
      <c r="J31" s="20">
        <f t="shared" si="3"/>
        <v>0</v>
      </c>
      <c r="K31" s="38">
        <f t="shared" si="3"/>
        <v>0</v>
      </c>
      <c r="M31" s="37"/>
      <c r="N31" s="37"/>
      <c r="O31" s="37"/>
    </row>
    <row r="32" spans="3:15">
      <c r="C32" s="12">
        <v>4</v>
      </c>
      <c r="D32" s="22" t="s">
        <v>18</v>
      </c>
      <c r="E32" s="11">
        <f t="shared" si="3"/>
        <v>0</v>
      </c>
      <c r="F32" s="11">
        <f t="shared" si="3"/>
        <v>9.9999999999965894E-2</v>
      </c>
      <c r="G32" s="20">
        <f t="shared" si="3"/>
        <v>2</v>
      </c>
      <c r="H32" s="20">
        <f t="shared" si="3"/>
        <v>50</v>
      </c>
      <c r="I32" s="21">
        <f t="shared" si="3"/>
        <v>5</v>
      </c>
      <c r="J32" s="20">
        <f t="shared" si="3"/>
        <v>0</v>
      </c>
      <c r="K32" s="38">
        <f t="shared" si="3"/>
        <v>2</v>
      </c>
      <c r="M32" s="37"/>
      <c r="N32" s="37"/>
      <c r="O32" s="37"/>
    </row>
    <row r="33" spans="3:12">
      <c r="C33" s="80"/>
      <c r="D33" s="81"/>
      <c r="E33" s="14">
        <f>E24-E15</f>
        <v>1.11699999999973</v>
      </c>
      <c r="F33" s="14">
        <f>F24-F15</f>
        <v>1.67599999999993</v>
      </c>
      <c r="G33" s="15">
        <f t="shared" si="3"/>
        <v>15</v>
      </c>
      <c r="H33" s="15">
        <f t="shared" si="3"/>
        <v>1195</v>
      </c>
      <c r="I33" s="16">
        <f t="shared" si="3"/>
        <v>38.860000000004199</v>
      </c>
      <c r="J33" s="15">
        <f t="shared" si="3"/>
        <v>20</v>
      </c>
      <c r="K33" s="32">
        <f t="shared" si="3"/>
        <v>32.000000000003602</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110</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113</v>
      </c>
      <c r="G47" s="77" t="s">
        <v>23</v>
      </c>
      <c r="H47" s="77"/>
      <c r="J47" s="76" t="s">
        <v>24</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114</v>
      </c>
      <c r="G54" s="82" t="s">
        <v>115</v>
      </c>
      <c r="H54" s="82"/>
      <c r="J54" s="82" t="s">
        <v>116</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F0"/>
    <pageSetUpPr fitToPage="1"/>
  </sheetPr>
  <dimension ref="C1:O54"/>
  <sheetViews>
    <sheetView showGridLines="0" topLeftCell="A13" zoomScale="115" zoomScaleNormal="115"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9" t="s">
        <v>25</v>
      </c>
      <c r="D5" s="79"/>
      <c r="E5" s="79"/>
      <c r="F5" s="79"/>
      <c r="G5" s="79"/>
      <c r="H5" s="79"/>
      <c r="I5" s="79"/>
      <c r="J5" s="79"/>
      <c r="K5" s="79"/>
    </row>
    <row r="6" spans="3:11" ht="18">
      <c r="C6" s="79" t="s">
        <v>89</v>
      </c>
      <c r="D6" s="79"/>
      <c r="E6" s="79"/>
      <c r="F6" s="79"/>
      <c r="G6" s="79"/>
      <c r="H6" s="79"/>
      <c r="I6" s="79"/>
      <c r="J6" s="79"/>
      <c r="K6" s="79"/>
    </row>
    <row r="9" spans="3:11">
      <c r="C9" s="5" t="s">
        <v>108</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703.79422999999997</v>
      </c>
      <c r="F11" s="40">
        <v>662.12400000000002</v>
      </c>
      <c r="G11" s="20">
        <v>1967</v>
      </c>
      <c r="H11" s="20">
        <v>118585</v>
      </c>
      <c r="I11" s="44">
        <v>6639.2389999999996</v>
      </c>
      <c r="J11" s="20">
        <v>11867</v>
      </c>
      <c r="K11" s="38">
        <v>12778.05</v>
      </c>
    </row>
    <row r="12" spans="3:11">
      <c r="C12" s="9">
        <v>2</v>
      </c>
      <c r="D12" s="10" t="s">
        <v>16</v>
      </c>
      <c r="E12" s="11">
        <v>1073.7476999999999</v>
      </c>
      <c r="F12" s="41">
        <v>1032.961</v>
      </c>
      <c r="G12" s="20">
        <v>2025</v>
      </c>
      <c r="H12" s="20">
        <v>97275</v>
      </c>
      <c r="I12" s="46">
        <v>5586.4520000000002</v>
      </c>
      <c r="J12" s="20">
        <v>12461</v>
      </c>
      <c r="K12" s="38">
        <v>10152</v>
      </c>
    </row>
    <row r="13" spans="3:11">
      <c r="C13" s="9">
        <v>3</v>
      </c>
      <c r="D13" s="10" t="s">
        <v>17</v>
      </c>
      <c r="E13" s="11">
        <v>735.86199999999997</v>
      </c>
      <c r="F13" s="41">
        <v>500.28089999999997</v>
      </c>
      <c r="G13" s="20">
        <v>1716</v>
      </c>
      <c r="H13" s="20">
        <v>89175</v>
      </c>
      <c r="I13" s="44">
        <v>4929.1350000000002</v>
      </c>
      <c r="J13" s="20">
        <v>10047</v>
      </c>
      <c r="K13" s="38">
        <v>6110</v>
      </c>
    </row>
    <row r="14" spans="3:11">
      <c r="C14" s="12">
        <v>4</v>
      </c>
      <c r="D14" s="13" t="s">
        <v>18</v>
      </c>
      <c r="E14" s="11">
        <v>378.23869999999999</v>
      </c>
      <c r="F14" s="42">
        <v>425.92099999999999</v>
      </c>
      <c r="G14" s="20">
        <v>1359</v>
      </c>
      <c r="H14" s="20">
        <v>55645</v>
      </c>
      <c r="I14" s="44">
        <v>5351.9870000000001</v>
      </c>
      <c r="J14" s="20">
        <v>8721</v>
      </c>
      <c r="K14" s="38">
        <v>3731</v>
      </c>
    </row>
    <row r="15" spans="3:11">
      <c r="C15" s="80" t="s">
        <v>19</v>
      </c>
      <c r="D15" s="81"/>
      <c r="E15" s="16">
        <v>2891.6426299999998</v>
      </c>
      <c r="F15" s="16">
        <v>2621.2869000000001</v>
      </c>
      <c r="G15" s="15">
        <v>7067</v>
      </c>
      <c r="H15" s="15">
        <v>360680</v>
      </c>
      <c r="I15" s="16">
        <f t="shared" ref="I15" si="0">SUM(I11:I14)</f>
        <v>22506.812999999998</v>
      </c>
      <c r="J15" s="15">
        <v>43096</v>
      </c>
      <c r="K15" s="32">
        <v>32771.050000000003</v>
      </c>
    </row>
    <row r="18" spans="3:15">
      <c r="C18" s="5" t="s">
        <v>117</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705.31422999999995</v>
      </c>
      <c r="F20" s="40">
        <v>662.45399999999995</v>
      </c>
      <c r="G20" s="20">
        <v>1973</v>
      </c>
      <c r="H20" s="20">
        <v>119415</v>
      </c>
      <c r="I20" s="44">
        <v>6649.9390000000003</v>
      </c>
      <c r="J20" s="20">
        <v>11904</v>
      </c>
      <c r="K20" s="38">
        <v>12785.05</v>
      </c>
      <c r="M20" s="23"/>
    </row>
    <row r="21" spans="3:15">
      <c r="C21" s="9">
        <v>2</v>
      </c>
      <c r="D21" s="10" t="s">
        <v>16</v>
      </c>
      <c r="E21" s="11">
        <v>1073.7977000000001</v>
      </c>
      <c r="F21" s="41">
        <v>1033.173</v>
      </c>
      <c r="G21" s="20">
        <v>2027</v>
      </c>
      <c r="H21" s="20">
        <v>97425</v>
      </c>
      <c r="I21" s="46">
        <v>5597.2520000000004</v>
      </c>
      <c r="J21" s="20">
        <v>12462</v>
      </c>
      <c r="K21" s="38">
        <v>10152</v>
      </c>
      <c r="M21" s="23"/>
    </row>
    <row r="22" spans="3:15">
      <c r="C22" s="9">
        <v>3</v>
      </c>
      <c r="D22" s="10" t="s">
        <v>17</v>
      </c>
      <c r="E22" s="11">
        <v>735.86199999999997</v>
      </c>
      <c r="F22" s="41">
        <v>500.6669</v>
      </c>
      <c r="G22" s="20">
        <v>1721</v>
      </c>
      <c r="H22" s="20">
        <v>89525</v>
      </c>
      <c r="I22" s="44">
        <v>4941.8950000000004</v>
      </c>
      <c r="J22" s="20">
        <v>10048</v>
      </c>
      <c r="K22" s="38">
        <v>6120</v>
      </c>
      <c r="M22" s="23"/>
    </row>
    <row r="23" spans="3:15">
      <c r="C23" s="12">
        <v>4</v>
      </c>
      <c r="D23" s="13" t="s">
        <v>18</v>
      </c>
      <c r="E23" s="11">
        <v>378.23869999999999</v>
      </c>
      <c r="F23" s="42">
        <v>425.971</v>
      </c>
      <c r="G23" s="20">
        <v>1359</v>
      </c>
      <c r="H23" s="20">
        <v>55645</v>
      </c>
      <c r="I23" s="44">
        <v>5359.9669999999996</v>
      </c>
      <c r="J23" s="20">
        <v>8721</v>
      </c>
      <c r="K23" s="38">
        <v>3732</v>
      </c>
      <c r="M23" s="23"/>
    </row>
    <row r="24" spans="3:15">
      <c r="C24" s="80" t="s">
        <v>19</v>
      </c>
      <c r="D24" s="81"/>
      <c r="E24" s="14">
        <f>SUM(E20:E23)</f>
        <v>2893.21263</v>
      </c>
      <c r="F24" s="14">
        <f t="shared" ref="F24:K24" si="1">SUM(F20:F23)</f>
        <v>2622.2649000000001</v>
      </c>
      <c r="G24" s="15">
        <f t="shared" si="1"/>
        <v>7080</v>
      </c>
      <c r="H24" s="15">
        <f t="shared" si="1"/>
        <v>362010</v>
      </c>
      <c r="I24" s="16">
        <f t="shared" si="1"/>
        <v>22549.053</v>
      </c>
      <c r="J24" s="15">
        <f t="shared" si="1"/>
        <v>43135</v>
      </c>
      <c r="K24" s="32">
        <f t="shared" si="1"/>
        <v>32789.050000000003</v>
      </c>
      <c r="M24" s="23"/>
    </row>
    <row r="27" spans="3:15">
      <c r="C27" s="5" t="s">
        <v>118</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1.51999999999998</v>
      </c>
      <c r="F29" s="11">
        <f t="shared" si="3"/>
        <v>0.330000000000155</v>
      </c>
      <c r="G29" s="20">
        <f t="shared" si="3"/>
        <v>6</v>
      </c>
      <c r="H29" s="20">
        <f t="shared" si="3"/>
        <v>830</v>
      </c>
      <c r="I29" s="21">
        <f t="shared" si="3"/>
        <v>10.700000000000699</v>
      </c>
      <c r="J29" s="20">
        <f t="shared" si="3"/>
        <v>37</v>
      </c>
      <c r="K29" s="36">
        <f t="shared" si="3"/>
        <v>7</v>
      </c>
      <c r="M29" s="37"/>
      <c r="N29" s="37"/>
      <c r="O29" s="37"/>
    </row>
    <row r="30" spans="3:15">
      <c r="C30" s="9">
        <f t="shared" si="2"/>
        <v>2</v>
      </c>
      <c r="D30" s="10" t="s">
        <v>16</v>
      </c>
      <c r="E30" s="11">
        <f t="shared" si="3"/>
        <v>4.9999999999954498E-2</v>
      </c>
      <c r="F30" s="11">
        <f t="shared" si="3"/>
        <v>0.211999999999989</v>
      </c>
      <c r="G30" s="20">
        <f t="shared" si="3"/>
        <v>2</v>
      </c>
      <c r="H30" s="20">
        <f t="shared" si="3"/>
        <v>150</v>
      </c>
      <c r="I30" s="21">
        <f t="shared" si="3"/>
        <v>10.8000000000002</v>
      </c>
      <c r="J30" s="20">
        <f t="shared" si="3"/>
        <v>1</v>
      </c>
      <c r="K30" s="38">
        <f t="shared" si="3"/>
        <v>0</v>
      </c>
      <c r="M30" s="37"/>
      <c r="N30" s="37"/>
      <c r="O30" s="37"/>
    </row>
    <row r="31" spans="3:15">
      <c r="C31" s="9">
        <f t="shared" si="2"/>
        <v>3</v>
      </c>
      <c r="D31" s="10" t="s">
        <v>17</v>
      </c>
      <c r="E31" s="11">
        <f t="shared" si="3"/>
        <v>0</v>
      </c>
      <c r="F31" s="11">
        <f t="shared" si="3"/>
        <v>0.38600000000002399</v>
      </c>
      <c r="G31" s="20">
        <f t="shared" si="3"/>
        <v>5</v>
      </c>
      <c r="H31" s="20">
        <f t="shared" si="3"/>
        <v>350</v>
      </c>
      <c r="I31" s="21">
        <f t="shared" si="3"/>
        <v>12.760000000000201</v>
      </c>
      <c r="J31" s="20">
        <f t="shared" si="3"/>
        <v>1</v>
      </c>
      <c r="K31" s="38">
        <f t="shared" si="3"/>
        <v>10</v>
      </c>
      <c r="M31" s="37"/>
      <c r="N31" s="37"/>
      <c r="O31" s="37"/>
    </row>
    <row r="32" spans="3:15">
      <c r="C32" s="12">
        <v>4</v>
      </c>
      <c r="D32" s="22" t="s">
        <v>18</v>
      </c>
      <c r="E32" s="11">
        <f t="shared" si="3"/>
        <v>0</v>
      </c>
      <c r="F32" s="11">
        <f t="shared" si="3"/>
        <v>5.0000000000011403E-2</v>
      </c>
      <c r="G32" s="20">
        <f t="shared" si="3"/>
        <v>0</v>
      </c>
      <c r="H32" s="20">
        <f t="shared" si="3"/>
        <v>0</v>
      </c>
      <c r="I32" s="21">
        <f t="shared" si="3"/>
        <v>7.9799999999995599</v>
      </c>
      <c r="J32" s="20">
        <f t="shared" si="3"/>
        <v>0</v>
      </c>
      <c r="K32" s="38">
        <f t="shared" si="3"/>
        <v>1</v>
      </c>
      <c r="M32" s="37"/>
      <c r="N32" s="37"/>
      <c r="O32" s="37"/>
    </row>
    <row r="33" spans="3:12">
      <c r="C33" s="80"/>
      <c r="D33" s="81"/>
      <c r="E33" s="14">
        <f>E24-E15</f>
        <v>1.5700000000001599</v>
      </c>
      <c r="F33" s="14">
        <f>F24-F15</f>
        <v>0.97800000000052001</v>
      </c>
      <c r="G33" s="15">
        <f t="shared" si="3"/>
        <v>13</v>
      </c>
      <c r="H33" s="15">
        <f t="shared" si="3"/>
        <v>1330</v>
      </c>
      <c r="I33" s="16">
        <f t="shared" si="3"/>
        <v>42.239999999997998</v>
      </c>
      <c r="J33" s="15">
        <f t="shared" si="3"/>
        <v>39</v>
      </c>
      <c r="K33" s="32">
        <f t="shared" si="3"/>
        <v>18</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119</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113</v>
      </c>
      <c r="G47" s="77" t="s">
        <v>23</v>
      </c>
      <c r="H47" s="77"/>
      <c r="J47" s="76" t="s">
        <v>24</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F0"/>
    <pageSetUpPr fitToPage="1"/>
  </sheetPr>
  <dimension ref="C1:O54"/>
  <sheetViews>
    <sheetView showGridLines="0" topLeftCell="A7" zoomScale="115" zoomScaleNormal="115"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9" t="s">
        <v>29</v>
      </c>
      <c r="D5" s="79"/>
      <c r="E5" s="79"/>
      <c r="F5" s="79"/>
      <c r="G5" s="79"/>
      <c r="H5" s="79"/>
      <c r="I5" s="79"/>
      <c r="J5" s="79"/>
      <c r="K5" s="79"/>
    </row>
    <row r="6" spans="3:11" ht="18">
      <c r="C6" s="79" t="s">
        <v>89</v>
      </c>
      <c r="D6" s="79"/>
      <c r="E6" s="79"/>
      <c r="F6" s="79"/>
      <c r="G6" s="79"/>
      <c r="H6" s="79"/>
      <c r="I6" s="79"/>
      <c r="J6" s="79"/>
      <c r="K6" s="79"/>
    </row>
    <row r="9" spans="3:11">
      <c r="C9" s="5" t="s">
        <v>117</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705.31422999999995</v>
      </c>
      <c r="F11" s="40">
        <v>662.45399999999995</v>
      </c>
      <c r="G11" s="20">
        <v>1973</v>
      </c>
      <c r="H11" s="20">
        <v>119415</v>
      </c>
      <c r="I11" s="44">
        <v>6649.9390000000003</v>
      </c>
      <c r="J11" s="20">
        <v>11904</v>
      </c>
      <c r="K11" s="38">
        <v>12785.05</v>
      </c>
    </row>
    <row r="12" spans="3:11">
      <c r="C12" s="9">
        <v>2</v>
      </c>
      <c r="D12" s="10" t="s">
        <v>16</v>
      </c>
      <c r="E12" s="11">
        <v>1073.7977000000001</v>
      </c>
      <c r="F12" s="41">
        <v>1033.173</v>
      </c>
      <c r="G12" s="20">
        <v>2027</v>
      </c>
      <c r="H12" s="20">
        <v>97425</v>
      </c>
      <c r="I12" s="46">
        <v>5597.2520000000004</v>
      </c>
      <c r="J12" s="20">
        <v>12462</v>
      </c>
      <c r="K12" s="38">
        <v>10152</v>
      </c>
    </row>
    <row r="13" spans="3:11">
      <c r="C13" s="9">
        <v>3</v>
      </c>
      <c r="D13" s="10" t="s">
        <v>17</v>
      </c>
      <c r="E13" s="11">
        <v>735.86199999999997</v>
      </c>
      <c r="F13" s="41">
        <v>500.6669</v>
      </c>
      <c r="G13" s="20">
        <v>1721</v>
      </c>
      <c r="H13" s="20">
        <v>89525</v>
      </c>
      <c r="I13" s="44">
        <v>4941.8950000000004</v>
      </c>
      <c r="J13" s="20">
        <v>10048</v>
      </c>
      <c r="K13" s="38">
        <v>6120</v>
      </c>
    </row>
    <row r="14" spans="3:11">
      <c r="C14" s="12">
        <v>4</v>
      </c>
      <c r="D14" s="13" t="s">
        <v>18</v>
      </c>
      <c r="E14" s="11">
        <v>378.23869999999999</v>
      </c>
      <c r="F14" s="42">
        <v>425.971</v>
      </c>
      <c r="G14" s="20">
        <v>1359</v>
      </c>
      <c r="H14" s="20">
        <v>55645</v>
      </c>
      <c r="I14" s="44">
        <v>5359.9669999999996</v>
      </c>
      <c r="J14" s="20">
        <v>8721</v>
      </c>
      <c r="K14" s="38">
        <v>3732</v>
      </c>
    </row>
    <row r="15" spans="3:11">
      <c r="C15" s="80" t="s">
        <v>19</v>
      </c>
      <c r="D15" s="81"/>
      <c r="E15" s="14">
        <f>SUM(E11:E14)</f>
        <v>2893.21263</v>
      </c>
      <c r="F15" s="14">
        <f t="shared" ref="F15:K15" si="0">SUM(F11:F14)</f>
        <v>2622.2649000000001</v>
      </c>
      <c r="G15" s="15">
        <f t="shared" si="0"/>
        <v>7080</v>
      </c>
      <c r="H15" s="15">
        <f t="shared" si="0"/>
        <v>362010</v>
      </c>
      <c r="I15" s="16">
        <f t="shared" si="0"/>
        <v>22549.053</v>
      </c>
      <c r="J15" s="15">
        <f t="shared" si="0"/>
        <v>43135</v>
      </c>
      <c r="K15" s="32">
        <f t="shared" si="0"/>
        <v>32789.050000000003</v>
      </c>
    </row>
    <row r="18" spans="3:15">
      <c r="C18" s="5" t="s">
        <v>121</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707.99423000000002</v>
      </c>
      <c r="F20" s="40">
        <v>662.98400000000004</v>
      </c>
      <c r="G20" s="20">
        <v>1980</v>
      </c>
      <c r="H20" s="20">
        <v>120115</v>
      </c>
      <c r="I20" s="44">
        <v>6661.9139999999998</v>
      </c>
      <c r="J20" s="20">
        <v>11938</v>
      </c>
      <c r="K20" s="38">
        <v>12795.05</v>
      </c>
      <c r="M20" s="23"/>
    </row>
    <row r="21" spans="3:15">
      <c r="C21" s="9">
        <v>2</v>
      </c>
      <c r="D21" s="10" t="s">
        <v>16</v>
      </c>
      <c r="E21" s="11">
        <v>1073.9976999999999</v>
      </c>
      <c r="F21" s="41">
        <v>1033.673</v>
      </c>
      <c r="G21" s="20">
        <v>2036</v>
      </c>
      <c r="H21" s="20">
        <v>98225</v>
      </c>
      <c r="I21" s="46">
        <v>5607.1719999999996</v>
      </c>
      <c r="J21" s="20">
        <v>12465</v>
      </c>
      <c r="K21" s="38">
        <v>10154</v>
      </c>
      <c r="M21" s="23"/>
    </row>
    <row r="22" spans="3:15">
      <c r="C22" s="9">
        <v>3</v>
      </c>
      <c r="D22" s="10" t="s">
        <v>17</v>
      </c>
      <c r="E22" s="11">
        <v>735.86199999999997</v>
      </c>
      <c r="F22" s="41">
        <v>500.70190000000002</v>
      </c>
      <c r="G22" s="20">
        <v>1726</v>
      </c>
      <c r="H22" s="20">
        <v>89775</v>
      </c>
      <c r="I22" s="44">
        <v>4956.835</v>
      </c>
      <c r="J22" s="20">
        <v>10048</v>
      </c>
      <c r="K22" s="38">
        <v>6121</v>
      </c>
      <c r="M22" s="23"/>
    </row>
    <row r="23" spans="3:15">
      <c r="C23" s="12">
        <v>4</v>
      </c>
      <c r="D23" s="13" t="s">
        <v>18</v>
      </c>
      <c r="E23" s="11">
        <v>378.43869999999998</v>
      </c>
      <c r="F23" s="42">
        <v>426.87099999999998</v>
      </c>
      <c r="G23" s="20">
        <v>1364</v>
      </c>
      <c r="H23" s="20">
        <v>55810</v>
      </c>
      <c r="I23" s="44">
        <v>5367.7269999999999</v>
      </c>
      <c r="J23" s="20">
        <v>8722</v>
      </c>
      <c r="K23" s="38">
        <v>3735</v>
      </c>
      <c r="M23" s="23"/>
    </row>
    <row r="24" spans="3:15">
      <c r="C24" s="80" t="s">
        <v>19</v>
      </c>
      <c r="D24" s="81"/>
      <c r="E24" s="14">
        <f>SUM(E20:E23)</f>
        <v>2896.2926299999999</v>
      </c>
      <c r="F24" s="14">
        <f t="shared" ref="F24:K24" si="1">SUM(F20:F23)</f>
        <v>2624.2298999999998</v>
      </c>
      <c r="G24" s="15">
        <f t="shared" si="1"/>
        <v>7106</v>
      </c>
      <c r="H24" s="15">
        <f t="shared" si="1"/>
        <v>363925</v>
      </c>
      <c r="I24" s="16">
        <f t="shared" si="1"/>
        <v>22593.648000000001</v>
      </c>
      <c r="J24" s="15">
        <f t="shared" si="1"/>
        <v>43173</v>
      </c>
      <c r="K24" s="32">
        <f t="shared" si="1"/>
        <v>32805.050000000003</v>
      </c>
      <c r="M24" s="23"/>
    </row>
    <row r="27" spans="3:15">
      <c r="C27" s="5" t="s">
        <v>122</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2.6800000000000601</v>
      </c>
      <c r="F29" s="11">
        <f t="shared" si="3"/>
        <v>0.52999999999997305</v>
      </c>
      <c r="G29" s="20">
        <f t="shared" si="3"/>
        <v>7</v>
      </c>
      <c r="H29" s="20">
        <f t="shared" si="3"/>
        <v>700</v>
      </c>
      <c r="I29" s="21">
        <f t="shared" si="3"/>
        <v>11.975000000000399</v>
      </c>
      <c r="J29" s="20">
        <f t="shared" si="3"/>
        <v>34</v>
      </c>
      <c r="K29" s="36">
        <f t="shared" si="3"/>
        <v>10</v>
      </c>
      <c r="M29" s="37"/>
      <c r="N29" s="37"/>
      <c r="O29" s="37"/>
    </row>
    <row r="30" spans="3:15">
      <c r="C30" s="9">
        <f t="shared" si="2"/>
        <v>2</v>
      </c>
      <c r="D30" s="10" t="s">
        <v>16</v>
      </c>
      <c r="E30" s="11">
        <f t="shared" si="3"/>
        <v>0.200000000000045</v>
      </c>
      <c r="F30" s="11">
        <f t="shared" si="3"/>
        <v>0.5</v>
      </c>
      <c r="G30" s="20">
        <f t="shared" si="3"/>
        <v>9</v>
      </c>
      <c r="H30" s="20">
        <f t="shared" si="3"/>
        <v>800</v>
      </c>
      <c r="I30" s="21">
        <f t="shared" si="3"/>
        <v>9.9199999999991597</v>
      </c>
      <c r="J30" s="20">
        <f t="shared" si="3"/>
        <v>3</v>
      </c>
      <c r="K30" s="38">
        <f t="shared" si="3"/>
        <v>2</v>
      </c>
      <c r="M30" s="37"/>
      <c r="N30" s="37"/>
      <c r="O30" s="37"/>
    </row>
    <row r="31" spans="3:15">
      <c r="C31" s="9">
        <f t="shared" si="2"/>
        <v>3</v>
      </c>
      <c r="D31" s="10" t="s">
        <v>17</v>
      </c>
      <c r="E31" s="11">
        <f t="shared" si="3"/>
        <v>0</v>
      </c>
      <c r="F31" s="11">
        <f t="shared" si="3"/>
        <v>3.4999999999968202E-2</v>
      </c>
      <c r="G31" s="20">
        <f t="shared" si="3"/>
        <v>5</v>
      </c>
      <c r="H31" s="20">
        <f t="shared" si="3"/>
        <v>250</v>
      </c>
      <c r="I31" s="21">
        <f t="shared" si="3"/>
        <v>14.9400000000005</v>
      </c>
      <c r="J31" s="20">
        <f t="shared" si="3"/>
        <v>0</v>
      </c>
      <c r="K31" s="38">
        <f t="shared" si="3"/>
        <v>1</v>
      </c>
      <c r="M31" s="37"/>
      <c r="N31" s="37"/>
      <c r="O31" s="37"/>
    </row>
    <row r="32" spans="3:15">
      <c r="C32" s="12">
        <v>4</v>
      </c>
      <c r="D32" s="22" t="s">
        <v>18</v>
      </c>
      <c r="E32" s="11">
        <f t="shared" si="3"/>
        <v>0.200000000000045</v>
      </c>
      <c r="F32" s="11">
        <f t="shared" si="3"/>
        <v>0.89999999999997704</v>
      </c>
      <c r="G32" s="20">
        <f t="shared" si="3"/>
        <v>5</v>
      </c>
      <c r="H32" s="20">
        <f t="shared" si="3"/>
        <v>165</v>
      </c>
      <c r="I32" s="21">
        <f t="shared" si="3"/>
        <v>7.7600000000002201</v>
      </c>
      <c r="J32" s="20">
        <f t="shared" si="3"/>
        <v>1</v>
      </c>
      <c r="K32" s="38">
        <f t="shared" si="3"/>
        <v>3</v>
      </c>
      <c r="M32" s="37"/>
      <c r="N32" s="37"/>
      <c r="O32" s="37"/>
    </row>
    <row r="33" spans="3:12">
      <c r="C33" s="80"/>
      <c r="D33" s="81"/>
      <c r="E33" s="14">
        <f>E24-E15</f>
        <v>3.0800000000003802</v>
      </c>
      <c r="F33" s="14">
        <f>F24-F15</f>
        <v>1.96500000000015</v>
      </c>
      <c r="G33" s="15">
        <f t="shared" si="3"/>
        <v>26</v>
      </c>
      <c r="H33" s="15">
        <f t="shared" si="3"/>
        <v>1915</v>
      </c>
      <c r="I33" s="16">
        <f t="shared" si="3"/>
        <v>44.5950000000012</v>
      </c>
      <c r="J33" s="15">
        <f t="shared" si="3"/>
        <v>38</v>
      </c>
      <c r="K33" s="32">
        <f t="shared" si="3"/>
        <v>16</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123</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113</v>
      </c>
      <c r="G47" s="77" t="s">
        <v>23</v>
      </c>
      <c r="H47" s="77"/>
      <c r="J47" s="76" t="s">
        <v>24</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F0"/>
    <pageSetUpPr fitToPage="1"/>
  </sheetPr>
  <dimension ref="C1:O54"/>
  <sheetViews>
    <sheetView showGridLines="0" topLeftCell="A22"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9" t="s">
        <v>34</v>
      </c>
      <c r="D5" s="79"/>
      <c r="E5" s="79"/>
      <c r="F5" s="79"/>
      <c r="G5" s="79"/>
      <c r="H5" s="79"/>
      <c r="I5" s="79"/>
      <c r="J5" s="79"/>
      <c r="K5" s="79"/>
    </row>
    <row r="6" spans="3:11" ht="18">
      <c r="C6" s="79" t="s">
        <v>89</v>
      </c>
      <c r="D6" s="79"/>
      <c r="E6" s="79"/>
      <c r="F6" s="79"/>
      <c r="G6" s="79"/>
      <c r="H6" s="79"/>
      <c r="I6" s="79"/>
      <c r="J6" s="79"/>
      <c r="K6" s="79"/>
    </row>
    <row r="9" spans="3:11">
      <c r="C9" s="5" t="s">
        <v>121</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707.99423000000002</v>
      </c>
      <c r="F11" s="40">
        <v>662.98400000000004</v>
      </c>
      <c r="G11" s="20">
        <v>1980</v>
      </c>
      <c r="H11" s="20">
        <v>120115</v>
      </c>
      <c r="I11" s="44">
        <v>6661.9139999999998</v>
      </c>
      <c r="J11" s="20">
        <v>11938</v>
      </c>
      <c r="K11" s="38">
        <v>12795.05</v>
      </c>
    </row>
    <row r="12" spans="3:11">
      <c r="C12" s="9">
        <v>2</v>
      </c>
      <c r="D12" s="10" t="s">
        <v>16</v>
      </c>
      <c r="E12" s="11">
        <v>1073.9976999999999</v>
      </c>
      <c r="F12" s="41">
        <v>1033.673</v>
      </c>
      <c r="G12" s="20">
        <v>2036</v>
      </c>
      <c r="H12" s="20">
        <v>98225</v>
      </c>
      <c r="I12" s="46">
        <v>5607.1719999999996</v>
      </c>
      <c r="J12" s="20">
        <v>12465</v>
      </c>
      <c r="K12" s="38">
        <v>10154</v>
      </c>
    </row>
    <row r="13" spans="3:11">
      <c r="C13" s="9">
        <v>3</v>
      </c>
      <c r="D13" s="10" t="s">
        <v>17</v>
      </c>
      <c r="E13" s="11">
        <v>735.86199999999997</v>
      </c>
      <c r="F13" s="41">
        <v>500.70190000000002</v>
      </c>
      <c r="G13" s="20">
        <v>1726</v>
      </c>
      <c r="H13" s="20">
        <v>89775</v>
      </c>
      <c r="I13" s="44">
        <v>4956.835</v>
      </c>
      <c r="J13" s="20">
        <v>10048</v>
      </c>
      <c r="K13" s="38">
        <v>6121</v>
      </c>
    </row>
    <row r="14" spans="3:11">
      <c r="C14" s="12">
        <v>4</v>
      </c>
      <c r="D14" s="13" t="s">
        <v>18</v>
      </c>
      <c r="E14" s="11">
        <v>378.43869999999998</v>
      </c>
      <c r="F14" s="42">
        <v>426.87099999999998</v>
      </c>
      <c r="G14" s="20">
        <v>1364</v>
      </c>
      <c r="H14" s="20">
        <v>55810</v>
      </c>
      <c r="I14" s="44">
        <v>5367.7269999999999</v>
      </c>
      <c r="J14" s="20">
        <v>8722</v>
      </c>
      <c r="K14" s="38">
        <v>3735</v>
      </c>
    </row>
    <row r="15" spans="3:11">
      <c r="C15" s="80" t="s">
        <v>19</v>
      </c>
      <c r="D15" s="81"/>
      <c r="E15" s="14">
        <f>SUM(E11:E14)</f>
        <v>2896.2926299999999</v>
      </c>
      <c r="F15" s="14">
        <f t="shared" ref="F15:K15" si="0">SUM(F11:F14)</f>
        <v>2624.2298999999998</v>
      </c>
      <c r="G15" s="15">
        <f t="shared" si="0"/>
        <v>7106</v>
      </c>
      <c r="H15" s="15">
        <f t="shared" si="0"/>
        <v>363925</v>
      </c>
      <c r="I15" s="16">
        <f t="shared" si="0"/>
        <v>22593.648000000001</v>
      </c>
      <c r="J15" s="15">
        <f t="shared" si="0"/>
        <v>43173</v>
      </c>
      <c r="K15" s="32">
        <f t="shared" si="0"/>
        <v>32805.050000000003</v>
      </c>
    </row>
    <row r="18" spans="3:15">
      <c r="C18" s="5" t="s">
        <v>124</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708.09423000000004</v>
      </c>
      <c r="F20" s="40">
        <v>663.77200000000005</v>
      </c>
      <c r="G20" s="20">
        <v>1990</v>
      </c>
      <c r="H20" s="20">
        <v>120925</v>
      </c>
      <c r="I20" s="44">
        <v>6671.6040000000003</v>
      </c>
      <c r="J20" s="20">
        <v>11943</v>
      </c>
      <c r="K20" s="38">
        <v>12801</v>
      </c>
      <c r="M20" s="23"/>
    </row>
    <row r="21" spans="3:15">
      <c r="C21" s="9">
        <v>2</v>
      </c>
      <c r="D21" s="10" t="s">
        <v>16</v>
      </c>
      <c r="E21" s="11">
        <v>1075.4676999999999</v>
      </c>
      <c r="F21" s="41">
        <v>1036.51</v>
      </c>
      <c r="G21" s="20">
        <v>2040</v>
      </c>
      <c r="H21" s="20">
        <v>98645</v>
      </c>
      <c r="I21" s="46">
        <v>5616.5320000000002</v>
      </c>
      <c r="J21" s="20">
        <v>12498</v>
      </c>
      <c r="K21" s="38">
        <v>10159</v>
      </c>
      <c r="M21" s="23"/>
    </row>
    <row r="22" spans="3:15">
      <c r="C22" s="9">
        <v>3</v>
      </c>
      <c r="D22" s="10" t="s">
        <v>17</v>
      </c>
      <c r="E22" s="11">
        <v>736.44500000000005</v>
      </c>
      <c r="F22" s="41">
        <v>501.22489999999999</v>
      </c>
      <c r="G22" s="20">
        <v>1731</v>
      </c>
      <c r="H22" s="20">
        <v>90125</v>
      </c>
      <c r="I22" s="44">
        <v>4965.0550000000003</v>
      </c>
      <c r="J22" s="20">
        <v>10060</v>
      </c>
      <c r="K22" s="38">
        <v>6128</v>
      </c>
      <c r="M22" s="23"/>
    </row>
    <row r="23" spans="3:15">
      <c r="C23" s="12">
        <v>4</v>
      </c>
      <c r="D23" s="13" t="s">
        <v>18</v>
      </c>
      <c r="E23" s="11">
        <v>378.68869999999998</v>
      </c>
      <c r="F23" s="42">
        <v>427.27100000000002</v>
      </c>
      <c r="G23" s="20">
        <v>1368</v>
      </c>
      <c r="H23" s="20">
        <v>55985</v>
      </c>
      <c r="I23" s="44">
        <v>5375.6869999999999</v>
      </c>
      <c r="J23" s="20">
        <v>8724</v>
      </c>
      <c r="K23" s="38">
        <v>3740</v>
      </c>
      <c r="M23" s="23"/>
    </row>
    <row r="24" spans="3:15">
      <c r="C24" s="80" t="s">
        <v>19</v>
      </c>
      <c r="D24" s="81"/>
      <c r="E24" s="14">
        <f>SUM(E20:E23)</f>
        <v>2898.6956300000002</v>
      </c>
      <c r="F24" s="14">
        <f t="shared" ref="F24:K24" si="1">SUM(F20:F23)</f>
        <v>2628.7779</v>
      </c>
      <c r="G24" s="15">
        <f t="shared" si="1"/>
        <v>7129</v>
      </c>
      <c r="H24" s="15">
        <f t="shared" si="1"/>
        <v>365680</v>
      </c>
      <c r="I24" s="16">
        <f t="shared" si="1"/>
        <v>22628.878000000001</v>
      </c>
      <c r="J24" s="15">
        <f t="shared" si="1"/>
        <v>43225</v>
      </c>
      <c r="K24" s="32">
        <f t="shared" si="1"/>
        <v>32828</v>
      </c>
      <c r="M24" s="23"/>
    </row>
    <row r="27" spans="3:15">
      <c r="C27" s="5" t="s">
        <v>125</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9.9999999999909106E-2</v>
      </c>
      <c r="F29" s="11">
        <f t="shared" si="3"/>
        <v>0.78800000000001102</v>
      </c>
      <c r="G29" s="20">
        <f t="shared" si="3"/>
        <v>10</v>
      </c>
      <c r="H29" s="20">
        <f t="shared" si="3"/>
        <v>810</v>
      </c>
      <c r="I29" s="21">
        <f t="shared" si="3"/>
        <v>9.6899999999986903</v>
      </c>
      <c r="J29" s="20">
        <f t="shared" si="3"/>
        <v>5</v>
      </c>
      <c r="K29" s="36">
        <f t="shared" si="3"/>
        <v>5.9500000000007303</v>
      </c>
      <c r="M29" s="37"/>
      <c r="N29" s="37"/>
      <c r="O29" s="37"/>
    </row>
    <row r="30" spans="3:15">
      <c r="C30" s="9">
        <f t="shared" si="2"/>
        <v>2</v>
      </c>
      <c r="D30" s="10" t="s">
        <v>16</v>
      </c>
      <c r="E30" s="11">
        <f t="shared" si="3"/>
        <v>1.4700000000000299</v>
      </c>
      <c r="F30" s="11">
        <f t="shared" si="3"/>
        <v>2.83699999999999</v>
      </c>
      <c r="G30" s="20">
        <f t="shared" si="3"/>
        <v>4</v>
      </c>
      <c r="H30" s="20">
        <f t="shared" si="3"/>
        <v>420</v>
      </c>
      <c r="I30" s="21">
        <f t="shared" si="3"/>
        <v>9.3600000000005803</v>
      </c>
      <c r="J30" s="20">
        <f t="shared" si="3"/>
        <v>33</v>
      </c>
      <c r="K30" s="38">
        <f t="shared" si="3"/>
        <v>5</v>
      </c>
      <c r="M30" s="37"/>
      <c r="N30" s="37"/>
      <c r="O30" s="37"/>
    </row>
    <row r="31" spans="3:15">
      <c r="C31" s="9">
        <f t="shared" si="2"/>
        <v>3</v>
      </c>
      <c r="D31" s="10" t="s">
        <v>17</v>
      </c>
      <c r="E31" s="11">
        <f t="shared" si="3"/>
        <v>0.58300000000008401</v>
      </c>
      <c r="F31" s="11">
        <f t="shared" si="3"/>
        <v>0.523000000000025</v>
      </c>
      <c r="G31" s="20">
        <f t="shared" si="3"/>
        <v>5</v>
      </c>
      <c r="H31" s="20">
        <f t="shared" si="3"/>
        <v>350</v>
      </c>
      <c r="I31" s="21">
        <f t="shared" si="3"/>
        <v>8.2199999999993505</v>
      </c>
      <c r="J31" s="20">
        <f t="shared" si="3"/>
        <v>12</v>
      </c>
      <c r="K31" s="38">
        <f t="shared" si="3"/>
        <v>7</v>
      </c>
      <c r="M31" s="37"/>
      <c r="N31" s="37"/>
      <c r="O31" s="37"/>
    </row>
    <row r="32" spans="3:15">
      <c r="C32" s="12">
        <v>4</v>
      </c>
      <c r="D32" s="22" t="s">
        <v>18</v>
      </c>
      <c r="E32" s="11">
        <f t="shared" si="3"/>
        <v>0.25</v>
      </c>
      <c r="F32" s="11">
        <f t="shared" si="3"/>
        <v>0.39999999999997699</v>
      </c>
      <c r="G32" s="20">
        <f t="shared" si="3"/>
        <v>4</v>
      </c>
      <c r="H32" s="20">
        <f t="shared" si="3"/>
        <v>175</v>
      </c>
      <c r="I32" s="21">
        <f t="shared" si="3"/>
        <v>7.9600000000000399</v>
      </c>
      <c r="J32" s="20">
        <f t="shared" si="3"/>
        <v>2</v>
      </c>
      <c r="K32" s="38">
        <f t="shared" si="3"/>
        <v>5</v>
      </c>
      <c r="M32" s="37"/>
      <c r="N32" s="37"/>
      <c r="O32" s="37"/>
    </row>
    <row r="33" spans="3:12">
      <c r="C33" s="80"/>
      <c r="D33" s="81"/>
      <c r="E33" s="14">
        <f>E24-E15</f>
        <v>2.40299999999979</v>
      </c>
      <c r="F33" s="14">
        <f>F24-F15</f>
        <v>4.54799999999977</v>
      </c>
      <c r="G33" s="15">
        <f t="shared" si="3"/>
        <v>23</v>
      </c>
      <c r="H33" s="15">
        <f t="shared" si="3"/>
        <v>1755</v>
      </c>
      <c r="I33" s="16">
        <f t="shared" si="3"/>
        <v>35.229999999995897</v>
      </c>
      <c r="J33" s="15">
        <f t="shared" si="3"/>
        <v>52</v>
      </c>
      <c r="K33" s="32">
        <f t="shared" si="3"/>
        <v>22.9499999999971</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126</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113</v>
      </c>
      <c r="G47" s="77" t="s">
        <v>23</v>
      </c>
      <c r="H47" s="77"/>
      <c r="J47" s="76" t="s">
        <v>24</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F0"/>
    <pageSetUpPr fitToPage="1"/>
  </sheetPr>
  <dimension ref="C1:O54"/>
  <sheetViews>
    <sheetView showGridLines="0" topLeftCell="A28"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9" t="s">
        <v>38</v>
      </c>
      <c r="D5" s="79"/>
      <c r="E5" s="79"/>
      <c r="F5" s="79"/>
      <c r="G5" s="79"/>
      <c r="H5" s="79"/>
      <c r="I5" s="79"/>
      <c r="J5" s="79"/>
      <c r="K5" s="79"/>
    </row>
    <row r="6" spans="3:11" ht="18">
      <c r="C6" s="79" t="s">
        <v>89</v>
      </c>
      <c r="D6" s="79"/>
      <c r="E6" s="79"/>
      <c r="F6" s="79"/>
      <c r="G6" s="79"/>
      <c r="H6" s="79"/>
      <c r="I6" s="79"/>
      <c r="J6" s="79"/>
      <c r="K6" s="79"/>
    </row>
    <row r="9" spans="3:11">
      <c r="C9" s="5" t="s">
        <v>124</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708.09423000000004</v>
      </c>
      <c r="F11" s="40">
        <v>663.77200000000005</v>
      </c>
      <c r="G11" s="20">
        <v>1990</v>
      </c>
      <c r="H11" s="20">
        <v>120925</v>
      </c>
      <c r="I11" s="44">
        <v>6671.6040000000003</v>
      </c>
      <c r="J11" s="20">
        <v>11943</v>
      </c>
      <c r="K11" s="38">
        <v>12801</v>
      </c>
    </row>
    <row r="12" spans="3:11">
      <c r="C12" s="9">
        <v>2</v>
      </c>
      <c r="D12" s="10" t="s">
        <v>16</v>
      </c>
      <c r="E12" s="11">
        <v>1075.4676999999999</v>
      </c>
      <c r="F12" s="41">
        <v>1036.51</v>
      </c>
      <c r="G12" s="20">
        <v>2040</v>
      </c>
      <c r="H12" s="20">
        <v>98645</v>
      </c>
      <c r="I12" s="46">
        <v>5616.5320000000002</v>
      </c>
      <c r="J12" s="20">
        <v>12498</v>
      </c>
      <c r="K12" s="38">
        <v>10159</v>
      </c>
    </row>
    <row r="13" spans="3:11">
      <c r="C13" s="9">
        <v>3</v>
      </c>
      <c r="D13" s="10" t="s">
        <v>17</v>
      </c>
      <c r="E13" s="11">
        <v>736.44500000000005</v>
      </c>
      <c r="F13" s="41">
        <v>501.22489999999999</v>
      </c>
      <c r="G13" s="20">
        <v>1731</v>
      </c>
      <c r="H13" s="20">
        <v>90125</v>
      </c>
      <c r="I13" s="44">
        <v>4965.0550000000003</v>
      </c>
      <c r="J13" s="20">
        <v>10060</v>
      </c>
      <c r="K13" s="38">
        <v>6128</v>
      </c>
    </row>
    <row r="14" spans="3:11">
      <c r="C14" s="12">
        <v>4</v>
      </c>
      <c r="D14" s="13" t="s">
        <v>18</v>
      </c>
      <c r="E14" s="11">
        <v>378.68869999999998</v>
      </c>
      <c r="F14" s="42">
        <v>427.27100000000002</v>
      </c>
      <c r="G14" s="20">
        <v>1368</v>
      </c>
      <c r="H14" s="20">
        <v>55985</v>
      </c>
      <c r="I14" s="44">
        <v>5375.6869999999999</v>
      </c>
      <c r="J14" s="20">
        <v>8724</v>
      </c>
      <c r="K14" s="38">
        <v>3740</v>
      </c>
    </row>
    <row r="15" spans="3:11">
      <c r="C15" s="80" t="s">
        <v>19</v>
      </c>
      <c r="D15" s="81"/>
      <c r="E15" s="14">
        <f>SUM(E11:E14)</f>
        <v>2898.6956300000002</v>
      </c>
      <c r="F15" s="14">
        <f t="shared" ref="F15:K15" si="0">SUM(F11:F14)</f>
        <v>2628.7779</v>
      </c>
      <c r="G15" s="15">
        <f t="shared" si="0"/>
        <v>7129</v>
      </c>
      <c r="H15" s="15">
        <f t="shared" si="0"/>
        <v>365680</v>
      </c>
      <c r="I15" s="16">
        <f t="shared" si="0"/>
        <v>22628.878000000001</v>
      </c>
      <c r="J15" s="15">
        <f t="shared" si="0"/>
        <v>43225</v>
      </c>
      <c r="K15" s="32">
        <f t="shared" si="0"/>
        <v>32828</v>
      </c>
    </row>
    <row r="18" spans="3:15">
      <c r="C18" s="5" t="s">
        <v>127</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708.89422999999999</v>
      </c>
      <c r="F20" s="40">
        <v>663.96199999999999</v>
      </c>
      <c r="G20" s="20">
        <v>1996</v>
      </c>
      <c r="H20" s="20">
        <v>121460</v>
      </c>
      <c r="I20" s="44">
        <v>6683.7839999999997</v>
      </c>
      <c r="J20" s="20">
        <v>11963</v>
      </c>
      <c r="K20" s="38">
        <v>12804.05</v>
      </c>
      <c r="M20" s="23"/>
    </row>
    <row r="21" spans="3:15">
      <c r="C21" s="9">
        <v>2</v>
      </c>
      <c r="D21" s="10" t="s">
        <v>16</v>
      </c>
      <c r="E21" s="11">
        <v>1075.4676999999999</v>
      </c>
      <c r="F21" s="41">
        <v>1037.0450000000001</v>
      </c>
      <c r="G21" s="20">
        <v>2042</v>
      </c>
      <c r="H21" s="20">
        <v>98845</v>
      </c>
      <c r="I21" s="46">
        <v>5623.3119999999999</v>
      </c>
      <c r="J21" s="20">
        <v>12499</v>
      </c>
      <c r="K21" s="38">
        <v>10161</v>
      </c>
      <c r="M21" s="23"/>
    </row>
    <row r="22" spans="3:15">
      <c r="C22" s="9">
        <v>3</v>
      </c>
      <c r="D22" s="10" t="s">
        <v>17</v>
      </c>
      <c r="E22" s="11">
        <v>736.44500000000005</v>
      </c>
      <c r="F22" s="41">
        <v>501.4599</v>
      </c>
      <c r="G22" s="20">
        <v>1734</v>
      </c>
      <c r="H22" s="20">
        <v>90375</v>
      </c>
      <c r="I22" s="44">
        <v>4975.875</v>
      </c>
      <c r="J22" s="20">
        <v>10061</v>
      </c>
      <c r="K22" s="38">
        <v>6132</v>
      </c>
      <c r="M22" s="23"/>
    </row>
    <row r="23" spans="3:15">
      <c r="C23" s="12">
        <v>4</v>
      </c>
      <c r="D23" s="13" t="s">
        <v>18</v>
      </c>
      <c r="E23" s="11">
        <v>378.68869999999998</v>
      </c>
      <c r="F23" s="42">
        <v>427.32100000000003</v>
      </c>
      <c r="G23" s="20">
        <v>1368</v>
      </c>
      <c r="H23" s="20">
        <v>56035</v>
      </c>
      <c r="I23" s="44">
        <v>5382.0569999999998</v>
      </c>
      <c r="J23" s="20">
        <v>8724</v>
      </c>
      <c r="K23" s="38">
        <v>3740</v>
      </c>
      <c r="M23" s="23"/>
    </row>
    <row r="24" spans="3:15">
      <c r="C24" s="80" t="s">
        <v>19</v>
      </c>
      <c r="D24" s="81"/>
      <c r="E24" s="14">
        <f>SUM(E20:E23)</f>
        <v>2899.4956299999999</v>
      </c>
      <c r="F24" s="14">
        <f t="shared" ref="F24:K24" si="1">SUM(F20:F23)</f>
        <v>2629.7878999999998</v>
      </c>
      <c r="G24" s="15">
        <f t="shared" si="1"/>
        <v>7140</v>
      </c>
      <c r="H24" s="15">
        <f t="shared" si="1"/>
        <v>366715</v>
      </c>
      <c r="I24" s="16">
        <f t="shared" si="1"/>
        <v>22665.027999999998</v>
      </c>
      <c r="J24" s="15">
        <f t="shared" si="1"/>
        <v>43247</v>
      </c>
      <c r="K24" s="32">
        <f t="shared" si="1"/>
        <v>32837.050000000003</v>
      </c>
      <c r="M24" s="23"/>
    </row>
    <row r="27" spans="3:15">
      <c r="C27" s="5" t="s">
        <v>128</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0.80000000000006799</v>
      </c>
      <c r="F29" s="11">
        <f t="shared" si="3"/>
        <v>0.18999999999994099</v>
      </c>
      <c r="G29" s="20">
        <f t="shared" si="3"/>
        <v>6</v>
      </c>
      <c r="H29" s="20">
        <f t="shared" si="3"/>
        <v>535</v>
      </c>
      <c r="I29" s="21">
        <f t="shared" si="3"/>
        <v>12.1800000000003</v>
      </c>
      <c r="J29" s="20">
        <f t="shared" si="3"/>
        <v>20</v>
      </c>
      <c r="K29" s="36">
        <f t="shared" si="3"/>
        <v>3.0499999999992702</v>
      </c>
      <c r="M29" s="37"/>
      <c r="N29" s="37"/>
      <c r="O29" s="37"/>
    </row>
    <row r="30" spans="3:15">
      <c r="C30" s="9">
        <f t="shared" si="2"/>
        <v>2</v>
      </c>
      <c r="D30" s="10" t="s">
        <v>16</v>
      </c>
      <c r="E30" s="11">
        <f t="shared" si="3"/>
        <v>0</v>
      </c>
      <c r="F30" s="11">
        <f t="shared" si="3"/>
        <v>0.53500000000008197</v>
      </c>
      <c r="G30" s="20">
        <f t="shared" si="3"/>
        <v>2</v>
      </c>
      <c r="H30" s="20">
        <f t="shared" si="3"/>
        <v>200</v>
      </c>
      <c r="I30" s="21">
        <f t="shared" si="3"/>
        <v>6.7799999999997498</v>
      </c>
      <c r="J30" s="20">
        <f t="shared" si="3"/>
        <v>1</v>
      </c>
      <c r="K30" s="38">
        <f t="shared" si="3"/>
        <v>2</v>
      </c>
      <c r="M30" s="37"/>
      <c r="N30" s="37"/>
      <c r="O30" s="37"/>
    </row>
    <row r="31" spans="3:15">
      <c r="C31" s="9">
        <f t="shared" si="2"/>
        <v>3</v>
      </c>
      <c r="D31" s="10" t="s">
        <v>17</v>
      </c>
      <c r="E31" s="11">
        <f t="shared" si="3"/>
        <v>0</v>
      </c>
      <c r="F31" s="11">
        <f t="shared" si="3"/>
        <v>0.235000000000014</v>
      </c>
      <c r="G31" s="20">
        <f t="shared" si="3"/>
        <v>3</v>
      </c>
      <c r="H31" s="20">
        <f t="shared" si="3"/>
        <v>250</v>
      </c>
      <c r="I31" s="21">
        <f t="shared" si="3"/>
        <v>10.820000000000601</v>
      </c>
      <c r="J31" s="20">
        <f t="shared" si="3"/>
        <v>1</v>
      </c>
      <c r="K31" s="38">
        <f t="shared" si="3"/>
        <v>4</v>
      </c>
      <c r="M31" s="37"/>
      <c r="N31" s="37"/>
      <c r="O31" s="37"/>
    </row>
    <row r="32" spans="3:15">
      <c r="C32" s="12">
        <v>4</v>
      </c>
      <c r="D32" s="22" t="s">
        <v>18</v>
      </c>
      <c r="E32" s="11">
        <f t="shared" si="3"/>
        <v>0</v>
      </c>
      <c r="F32" s="11">
        <f t="shared" si="3"/>
        <v>5.0000000000068198E-2</v>
      </c>
      <c r="G32" s="20">
        <f t="shared" si="3"/>
        <v>0</v>
      </c>
      <c r="H32" s="20">
        <f t="shared" si="3"/>
        <v>50</v>
      </c>
      <c r="I32" s="21">
        <f t="shared" si="3"/>
        <v>6.36999999999989</v>
      </c>
      <c r="J32" s="20">
        <f t="shared" si="3"/>
        <v>0</v>
      </c>
      <c r="K32" s="38">
        <f t="shared" si="3"/>
        <v>0</v>
      </c>
      <c r="M32" s="37"/>
      <c r="N32" s="37"/>
      <c r="O32" s="37"/>
    </row>
    <row r="33" spans="3:12">
      <c r="C33" s="80"/>
      <c r="D33" s="81"/>
      <c r="E33" s="14">
        <f>E24-E15</f>
        <v>0.80000000000018201</v>
      </c>
      <c r="F33" s="14">
        <f>F24-F15</f>
        <v>1.00999999999976</v>
      </c>
      <c r="G33" s="15">
        <f t="shared" si="3"/>
        <v>11</v>
      </c>
      <c r="H33" s="15">
        <f t="shared" si="3"/>
        <v>1035</v>
      </c>
      <c r="I33" s="16">
        <f t="shared" si="3"/>
        <v>36.150000000001498</v>
      </c>
      <c r="J33" s="15">
        <f t="shared" si="3"/>
        <v>22</v>
      </c>
      <c r="K33" s="32">
        <f t="shared" si="3"/>
        <v>9.0500000000029104</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129</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113</v>
      </c>
      <c r="G47" s="77" t="s">
        <v>23</v>
      </c>
      <c r="H47" s="77"/>
      <c r="J47" s="76" t="s">
        <v>24</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C1:O54"/>
  <sheetViews>
    <sheetView showGridLines="0" view="pageBreakPreview" topLeftCell="A16"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29</v>
      </c>
      <c r="D5" s="79"/>
      <c r="E5" s="79"/>
      <c r="F5" s="79"/>
      <c r="G5" s="79"/>
      <c r="H5" s="79"/>
      <c r="I5" s="79"/>
      <c r="J5" s="79"/>
      <c r="K5" s="79"/>
    </row>
    <row r="6" spans="3:11" ht="18">
      <c r="C6" s="79" t="s">
        <v>4</v>
      </c>
      <c r="D6" s="79"/>
      <c r="E6" s="79"/>
      <c r="F6" s="79"/>
      <c r="G6" s="79"/>
      <c r="H6" s="79"/>
      <c r="I6" s="79"/>
      <c r="J6" s="79"/>
      <c r="K6" s="79"/>
    </row>
    <row r="9" spans="3:11">
      <c r="C9" s="5" t="s">
        <v>26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681.47622999999999</v>
      </c>
      <c r="F11" s="40">
        <v>642.02099999999996</v>
      </c>
      <c r="G11" s="20">
        <v>1838</v>
      </c>
      <c r="H11" s="20">
        <v>106110</v>
      </c>
      <c r="I11" s="11">
        <v>6372.9440000000004</v>
      </c>
      <c r="J11" s="20">
        <v>11517</v>
      </c>
      <c r="K11" s="38">
        <v>12499</v>
      </c>
    </row>
    <row r="12" spans="3:11">
      <c r="C12" s="9">
        <v>2</v>
      </c>
      <c r="D12" s="10" t="s">
        <v>16</v>
      </c>
      <c r="E12" s="11">
        <v>1068.7807</v>
      </c>
      <c r="F12" s="41">
        <v>1018.479</v>
      </c>
      <c r="G12" s="20">
        <v>1990</v>
      </c>
      <c r="H12" s="20">
        <v>94005</v>
      </c>
      <c r="I12" s="11">
        <v>5370.79</v>
      </c>
      <c r="J12" s="20">
        <v>12379</v>
      </c>
      <c r="K12" s="38">
        <v>10013</v>
      </c>
    </row>
    <row r="13" spans="3:11">
      <c r="C13" s="9">
        <v>3</v>
      </c>
      <c r="D13" s="10" t="s">
        <v>17</v>
      </c>
      <c r="E13" s="11">
        <v>728.94200000000001</v>
      </c>
      <c r="F13" s="41">
        <v>492.3569</v>
      </c>
      <c r="G13" s="20">
        <v>1679</v>
      </c>
      <c r="H13" s="20">
        <v>86105</v>
      </c>
      <c r="I13" s="11">
        <v>4716.68</v>
      </c>
      <c r="J13" s="20">
        <v>9991</v>
      </c>
      <c r="K13" s="38">
        <v>6000</v>
      </c>
    </row>
    <row r="14" spans="3:11">
      <c r="C14" s="50">
        <v>4</v>
      </c>
      <c r="D14" s="51" t="s">
        <v>18</v>
      </c>
      <c r="E14" s="11">
        <v>372.88869999999997</v>
      </c>
      <c r="F14" s="42">
        <v>421.60137500000002</v>
      </c>
      <c r="G14" s="20">
        <v>1315</v>
      </c>
      <c r="H14" s="20">
        <v>52585</v>
      </c>
      <c r="I14" s="11">
        <v>5203.0469999999996</v>
      </c>
      <c r="J14" s="20">
        <v>8641</v>
      </c>
      <c r="K14" s="38">
        <v>3679</v>
      </c>
    </row>
    <row r="15" spans="3:11">
      <c r="C15" s="80" t="s">
        <v>19</v>
      </c>
      <c r="D15" s="81"/>
      <c r="E15" s="49">
        <f>SUM(E11:E14)</f>
        <v>2852.08763</v>
      </c>
      <c r="F15" s="49">
        <f t="shared" ref="F15:J15" si="0">SUM(F11:F14)</f>
        <v>2574.458275</v>
      </c>
      <c r="G15" s="15">
        <f t="shared" si="0"/>
        <v>6822</v>
      </c>
      <c r="H15" s="15">
        <f t="shared" si="0"/>
        <v>338805</v>
      </c>
      <c r="I15" s="49">
        <f t="shared" si="0"/>
        <v>21663.460999999999</v>
      </c>
      <c r="J15" s="15">
        <f t="shared" si="0"/>
        <v>42528</v>
      </c>
      <c r="K15" s="32">
        <f t="shared" ref="K15" si="1">SUM(K11:K14)</f>
        <v>32191</v>
      </c>
    </row>
    <row r="18" spans="3:15">
      <c r="C18" s="5" t="s">
        <v>30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681.57623000000001</v>
      </c>
      <c r="F20" s="40">
        <v>642.74599999999998</v>
      </c>
      <c r="G20" s="20">
        <v>1843</v>
      </c>
      <c r="H20" s="20">
        <v>106570</v>
      </c>
      <c r="I20" s="44">
        <v>6380.2439999999997</v>
      </c>
      <c r="J20" s="20">
        <v>11522</v>
      </c>
      <c r="K20" s="38">
        <v>12504</v>
      </c>
    </row>
    <row r="21" spans="3:15">
      <c r="C21" s="9">
        <v>2</v>
      </c>
      <c r="D21" s="10" t="s">
        <v>16</v>
      </c>
      <c r="E21" s="11">
        <v>1068.7807</v>
      </c>
      <c r="F21" s="41">
        <v>1019.021</v>
      </c>
      <c r="G21" s="20">
        <v>1991</v>
      </c>
      <c r="H21" s="20">
        <v>94305</v>
      </c>
      <c r="I21" s="46">
        <v>5376.0259999999998</v>
      </c>
      <c r="J21" s="20">
        <v>12381</v>
      </c>
      <c r="K21" s="38">
        <v>10016</v>
      </c>
    </row>
    <row r="22" spans="3:15">
      <c r="C22" s="9">
        <v>3</v>
      </c>
      <c r="D22" s="10" t="s">
        <v>17</v>
      </c>
      <c r="E22" s="11">
        <v>728.94200000000001</v>
      </c>
      <c r="F22" s="41">
        <v>492.3569</v>
      </c>
      <c r="G22" s="20">
        <v>1679</v>
      </c>
      <c r="H22" s="20">
        <v>86105</v>
      </c>
      <c r="I22" s="44">
        <v>4716.68</v>
      </c>
      <c r="J22" s="20">
        <v>9991</v>
      </c>
      <c r="K22" s="38">
        <v>6000</v>
      </c>
    </row>
    <row r="23" spans="3:15">
      <c r="C23" s="50">
        <v>4</v>
      </c>
      <c r="D23" s="51" t="s">
        <v>18</v>
      </c>
      <c r="E23" s="11">
        <v>372.88869999999997</v>
      </c>
      <c r="F23" s="42">
        <v>421.60137500000002</v>
      </c>
      <c r="G23" s="20">
        <v>1315</v>
      </c>
      <c r="H23" s="20">
        <v>52585</v>
      </c>
      <c r="I23" s="44">
        <v>5205.1469999999999</v>
      </c>
      <c r="J23" s="20">
        <v>8641</v>
      </c>
      <c r="K23" s="38">
        <v>3679</v>
      </c>
    </row>
    <row r="24" spans="3:15">
      <c r="C24" s="80" t="s">
        <v>19</v>
      </c>
      <c r="D24" s="81"/>
      <c r="E24" s="49">
        <f>SUM(E20:E23)</f>
        <v>2852.1876299999999</v>
      </c>
      <c r="F24" s="49">
        <f t="shared" ref="F24:K24" si="2">SUM(F20:F23)</f>
        <v>2575.7252749999998</v>
      </c>
      <c r="G24" s="15">
        <f t="shared" si="2"/>
        <v>6828</v>
      </c>
      <c r="H24" s="15">
        <f t="shared" si="2"/>
        <v>339565</v>
      </c>
      <c r="I24" s="49">
        <f t="shared" si="2"/>
        <v>21678.097000000002</v>
      </c>
      <c r="J24" s="15">
        <f t="shared" si="2"/>
        <v>42535</v>
      </c>
      <c r="K24" s="32">
        <f t="shared" si="2"/>
        <v>32199</v>
      </c>
    </row>
    <row r="27" spans="3:15">
      <c r="C27" s="5" t="s">
        <v>31</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58">
        <f t="shared" ref="E29:K33" si="4">E20-E11</f>
        <v>9.9999999999909106E-2</v>
      </c>
      <c r="F29" s="58">
        <f t="shared" si="4"/>
        <v>0.72500000000002296</v>
      </c>
      <c r="G29" s="20">
        <f t="shared" si="4"/>
        <v>5</v>
      </c>
      <c r="H29" s="20">
        <f t="shared" si="4"/>
        <v>460</v>
      </c>
      <c r="I29" s="60">
        <f t="shared" si="4"/>
        <v>7.2999999999992697</v>
      </c>
      <c r="J29" s="20">
        <f t="shared" si="4"/>
        <v>5</v>
      </c>
      <c r="K29" s="52">
        <f t="shared" si="4"/>
        <v>5</v>
      </c>
      <c r="M29" s="37"/>
      <c r="N29" s="37"/>
      <c r="O29" s="37"/>
    </row>
    <row r="30" spans="3:15">
      <c r="C30" s="9">
        <f t="shared" si="3"/>
        <v>2</v>
      </c>
      <c r="D30" s="10" t="s">
        <v>16</v>
      </c>
      <c r="E30" s="58">
        <f t="shared" si="4"/>
        <v>0</v>
      </c>
      <c r="F30" s="58">
        <f t="shared" si="4"/>
        <v>0.54199999999991599</v>
      </c>
      <c r="G30" s="20">
        <f t="shared" si="4"/>
        <v>1</v>
      </c>
      <c r="H30" s="20">
        <f t="shared" si="4"/>
        <v>300</v>
      </c>
      <c r="I30" s="60">
        <f t="shared" si="4"/>
        <v>5.2359999999998799</v>
      </c>
      <c r="J30" s="20">
        <f t="shared" si="4"/>
        <v>2</v>
      </c>
      <c r="K30" s="53">
        <f t="shared" si="4"/>
        <v>3</v>
      </c>
      <c r="L30" s="54"/>
      <c r="M30" s="37"/>
      <c r="N30" s="37"/>
      <c r="O30" s="37"/>
    </row>
    <row r="31" spans="3:15">
      <c r="C31" s="9">
        <f t="shared" si="3"/>
        <v>3</v>
      </c>
      <c r="D31" s="10" t="s">
        <v>17</v>
      </c>
      <c r="E31" s="58">
        <f t="shared" si="4"/>
        <v>0</v>
      </c>
      <c r="F31" s="58">
        <f t="shared" si="4"/>
        <v>0</v>
      </c>
      <c r="G31" s="20">
        <f t="shared" si="4"/>
        <v>0</v>
      </c>
      <c r="H31" s="20">
        <f t="shared" si="4"/>
        <v>0</v>
      </c>
      <c r="I31" s="60">
        <f t="shared" si="4"/>
        <v>0</v>
      </c>
      <c r="J31" s="20">
        <f t="shared" si="4"/>
        <v>0</v>
      </c>
      <c r="K31" s="55">
        <f t="shared" si="4"/>
        <v>0</v>
      </c>
      <c r="M31" s="37"/>
      <c r="N31" s="37"/>
      <c r="O31" s="37"/>
    </row>
    <row r="32" spans="3:15">
      <c r="C32" s="57">
        <v>4</v>
      </c>
      <c r="D32" s="22" t="s">
        <v>18</v>
      </c>
      <c r="E32" s="58">
        <f t="shared" si="4"/>
        <v>0</v>
      </c>
      <c r="F32" s="58">
        <f t="shared" si="4"/>
        <v>0</v>
      </c>
      <c r="G32" s="20" t="s">
        <v>32</v>
      </c>
      <c r="H32" s="20">
        <f t="shared" si="4"/>
        <v>0</v>
      </c>
      <c r="I32" s="60">
        <f t="shared" si="4"/>
        <v>2.1000000000003598</v>
      </c>
      <c r="J32" s="20">
        <f t="shared" si="4"/>
        <v>0</v>
      </c>
      <c r="K32" s="53">
        <f t="shared" si="4"/>
        <v>0</v>
      </c>
      <c r="L32" s="54"/>
      <c r="M32" s="37"/>
      <c r="N32" s="37"/>
      <c r="O32" s="37"/>
    </row>
    <row r="33" spans="3:12">
      <c r="C33" s="80"/>
      <c r="D33" s="81"/>
      <c r="E33" s="59">
        <f t="shared" si="4"/>
        <v>9.9999999999909106E-2</v>
      </c>
      <c r="F33" s="59">
        <f t="shared" si="4"/>
        <v>1.26699999999983</v>
      </c>
      <c r="G33" s="16">
        <f t="shared" si="4"/>
        <v>6</v>
      </c>
      <c r="H33" s="16">
        <f t="shared" si="4"/>
        <v>760</v>
      </c>
      <c r="I33" s="49">
        <f t="shared" si="4"/>
        <v>14.635999999995001</v>
      </c>
      <c r="J33" s="15">
        <f t="shared" si="4"/>
        <v>7</v>
      </c>
      <c r="K33" s="56">
        <f t="shared" si="4"/>
        <v>8</v>
      </c>
      <c r="L33" s="54"/>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33</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F0"/>
    <pageSetUpPr fitToPage="1"/>
  </sheetPr>
  <dimension ref="C1:O54"/>
  <sheetViews>
    <sheetView showGridLines="0" topLeftCell="A10"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9" t="s">
        <v>42</v>
      </c>
      <c r="D5" s="79"/>
      <c r="E5" s="79"/>
      <c r="F5" s="79"/>
      <c r="G5" s="79"/>
      <c r="H5" s="79"/>
      <c r="I5" s="79"/>
      <c r="J5" s="79"/>
      <c r="K5" s="79"/>
    </row>
    <row r="6" spans="3:11" ht="18">
      <c r="C6" s="79" t="s">
        <v>89</v>
      </c>
      <c r="D6" s="79"/>
      <c r="E6" s="79"/>
      <c r="F6" s="79"/>
      <c r="G6" s="79"/>
      <c r="H6" s="79"/>
      <c r="I6" s="79"/>
      <c r="J6" s="79"/>
      <c r="K6" s="79"/>
    </row>
    <row r="9" spans="3:11">
      <c r="C9" s="5" t="s">
        <v>127</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708.89422999999999</v>
      </c>
      <c r="F11" s="40">
        <v>663.96199999999999</v>
      </c>
      <c r="G11" s="20">
        <v>1996</v>
      </c>
      <c r="H11" s="20">
        <v>121460</v>
      </c>
      <c r="I11" s="44">
        <v>6683.7839999999997</v>
      </c>
      <c r="J11" s="20">
        <v>11963</v>
      </c>
      <c r="K11" s="38">
        <v>12804.05</v>
      </c>
    </row>
    <row r="12" spans="3:11">
      <c r="C12" s="9">
        <v>2</v>
      </c>
      <c r="D12" s="10" t="s">
        <v>16</v>
      </c>
      <c r="E12" s="11">
        <v>1075.4676999999999</v>
      </c>
      <c r="F12" s="41">
        <v>1037.0450000000001</v>
      </c>
      <c r="G12" s="20">
        <v>2042</v>
      </c>
      <c r="H12" s="20">
        <v>98845</v>
      </c>
      <c r="I12" s="46">
        <v>5623.3119999999999</v>
      </c>
      <c r="J12" s="20">
        <v>12499</v>
      </c>
      <c r="K12" s="38">
        <v>10161</v>
      </c>
    </row>
    <row r="13" spans="3:11">
      <c r="C13" s="9">
        <v>3</v>
      </c>
      <c r="D13" s="10" t="s">
        <v>17</v>
      </c>
      <c r="E13" s="11">
        <v>736.44500000000005</v>
      </c>
      <c r="F13" s="41">
        <v>501.4599</v>
      </c>
      <c r="G13" s="20">
        <v>1734</v>
      </c>
      <c r="H13" s="20">
        <v>90375</v>
      </c>
      <c r="I13" s="44">
        <v>4975.875</v>
      </c>
      <c r="J13" s="20">
        <v>10061</v>
      </c>
      <c r="K13" s="38">
        <v>6132</v>
      </c>
    </row>
    <row r="14" spans="3:11">
      <c r="C14" s="12">
        <v>4</v>
      </c>
      <c r="D14" s="13" t="s">
        <v>18</v>
      </c>
      <c r="E14" s="11">
        <v>378.68869999999998</v>
      </c>
      <c r="F14" s="42">
        <v>427.32100000000003</v>
      </c>
      <c r="G14" s="20">
        <v>1368</v>
      </c>
      <c r="H14" s="20">
        <v>56035</v>
      </c>
      <c r="I14" s="44">
        <v>5382.0569999999998</v>
      </c>
      <c r="J14" s="20">
        <v>8724</v>
      </c>
      <c r="K14" s="38">
        <v>3740</v>
      </c>
    </row>
    <row r="15" spans="3:11">
      <c r="C15" s="80" t="s">
        <v>19</v>
      </c>
      <c r="D15" s="81"/>
      <c r="E15" s="14">
        <f>SUM(E11:E14)</f>
        <v>2899.4956299999999</v>
      </c>
      <c r="F15" s="14">
        <f t="shared" ref="F15:K15" si="0">SUM(F11:F14)</f>
        <v>2629.7878999999998</v>
      </c>
      <c r="G15" s="15">
        <f t="shared" si="0"/>
        <v>7140</v>
      </c>
      <c r="H15" s="15">
        <f t="shared" si="0"/>
        <v>366715</v>
      </c>
      <c r="I15" s="16">
        <f t="shared" si="0"/>
        <v>22665.027999999998</v>
      </c>
      <c r="J15" s="15">
        <f t="shared" si="0"/>
        <v>43247</v>
      </c>
      <c r="K15" s="32">
        <f t="shared" si="0"/>
        <v>32837.050000000003</v>
      </c>
    </row>
    <row r="18" spans="3:15">
      <c r="C18" s="5" t="s">
        <v>130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709.84423000000004</v>
      </c>
      <c r="F20" s="40">
        <v>665.26199999999994</v>
      </c>
      <c r="G20" s="20">
        <v>2003</v>
      </c>
      <c r="H20" s="20">
        <v>122120</v>
      </c>
      <c r="I20" s="44">
        <v>6696.7839999999997</v>
      </c>
      <c r="J20" s="20">
        <v>11976</v>
      </c>
      <c r="K20" s="38">
        <v>12814.05</v>
      </c>
      <c r="M20" s="23"/>
    </row>
    <row r="21" spans="3:15">
      <c r="C21" s="9">
        <v>2</v>
      </c>
      <c r="D21" s="10" t="s">
        <v>16</v>
      </c>
      <c r="E21" s="11">
        <v>1075.6077</v>
      </c>
      <c r="F21" s="41">
        <v>1037.7829999999999</v>
      </c>
      <c r="G21" s="20">
        <v>2046</v>
      </c>
      <c r="H21" s="20">
        <v>99120</v>
      </c>
      <c r="I21" s="46">
        <v>5630.2120000000004</v>
      </c>
      <c r="J21" s="20">
        <v>12501</v>
      </c>
      <c r="K21" s="38">
        <v>10172</v>
      </c>
      <c r="M21" s="23"/>
    </row>
    <row r="22" spans="3:15">
      <c r="C22" s="9">
        <v>3</v>
      </c>
      <c r="D22" s="10" t="s">
        <v>17</v>
      </c>
      <c r="E22" s="11">
        <v>736.44500000000005</v>
      </c>
      <c r="F22" s="41">
        <v>501.4599</v>
      </c>
      <c r="G22" s="20">
        <v>1734</v>
      </c>
      <c r="H22" s="20">
        <v>90375</v>
      </c>
      <c r="I22" s="44">
        <v>4984.5749999999998</v>
      </c>
      <c r="J22" s="20">
        <v>10061</v>
      </c>
      <c r="K22" s="38">
        <v>6132</v>
      </c>
      <c r="M22" s="23"/>
    </row>
    <row r="23" spans="3:15">
      <c r="C23" s="12">
        <v>4</v>
      </c>
      <c r="D23" s="13" t="s">
        <v>18</v>
      </c>
      <c r="E23" s="11">
        <v>378.68869999999998</v>
      </c>
      <c r="F23" s="42">
        <v>428.32100000000003</v>
      </c>
      <c r="G23" s="20">
        <v>1368</v>
      </c>
      <c r="H23" s="20">
        <v>56035</v>
      </c>
      <c r="I23" s="44">
        <v>5387.9319999999998</v>
      </c>
      <c r="J23" s="20">
        <v>8724</v>
      </c>
      <c r="K23" s="38">
        <v>3740</v>
      </c>
      <c r="M23" s="23"/>
    </row>
    <row r="24" spans="3:15">
      <c r="C24" s="80" t="s">
        <v>19</v>
      </c>
      <c r="D24" s="81"/>
      <c r="E24" s="14">
        <f>SUM(E20:E23)</f>
        <v>2900.58563</v>
      </c>
      <c r="F24" s="14">
        <f t="shared" ref="F24:K24" si="1">SUM(F20:F23)</f>
        <v>2632.8258999999998</v>
      </c>
      <c r="G24" s="15">
        <f t="shared" si="1"/>
        <v>7151</v>
      </c>
      <c r="H24" s="15">
        <f t="shared" si="1"/>
        <v>367650</v>
      </c>
      <c r="I24" s="16">
        <f t="shared" si="1"/>
        <v>22699.503000000001</v>
      </c>
      <c r="J24" s="15">
        <f t="shared" si="1"/>
        <v>43262</v>
      </c>
      <c r="K24" s="32">
        <f t="shared" si="1"/>
        <v>32858.050000000003</v>
      </c>
      <c r="M24" s="23"/>
    </row>
    <row r="27" spans="3:15">
      <c r="C27" s="5" t="s">
        <v>131</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0.94999999999993201</v>
      </c>
      <c r="F29" s="11">
        <f t="shared" si="3"/>
        <v>1.30000000000007</v>
      </c>
      <c r="G29" s="20">
        <f t="shared" si="3"/>
        <v>7</v>
      </c>
      <c r="H29" s="20">
        <f t="shared" si="3"/>
        <v>660</v>
      </c>
      <c r="I29" s="21">
        <f t="shared" si="3"/>
        <v>13</v>
      </c>
      <c r="J29" s="20">
        <f t="shared" si="3"/>
        <v>13</v>
      </c>
      <c r="K29" s="36">
        <f t="shared" si="3"/>
        <v>10</v>
      </c>
      <c r="M29" s="37"/>
      <c r="N29" s="37"/>
      <c r="O29" s="37"/>
    </row>
    <row r="30" spans="3:15">
      <c r="C30" s="9">
        <f t="shared" si="2"/>
        <v>2</v>
      </c>
      <c r="D30" s="10" t="s">
        <v>16</v>
      </c>
      <c r="E30" s="11">
        <f t="shared" si="3"/>
        <v>0.14000000000009999</v>
      </c>
      <c r="F30" s="11">
        <f t="shared" si="3"/>
        <v>0.73799999999982901</v>
      </c>
      <c r="G30" s="20">
        <f t="shared" si="3"/>
        <v>4</v>
      </c>
      <c r="H30" s="20">
        <f t="shared" si="3"/>
        <v>275</v>
      </c>
      <c r="I30" s="21">
        <f t="shared" si="3"/>
        <v>6.8999999999996398</v>
      </c>
      <c r="J30" s="20">
        <f t="shared" si="3"/>
        <v>2</v>
      </c>
      <c r="K30" s="38">
        <f t="shared" si="3"/>
        <v>11</v>
      </c>
      <c r="M30" s="37"/>
      <c r="N30" s="37"/>
      <c r="O30" s="37"/>
    </row>
    <row r="31" spans="3:15">
      <c r="C31" s="9">
        <f t="shared" si="2"/>
        <v>3</v>
      </c>
      <c r="D31" s="10" t="s">
        <v>17</v>
      </c>
      <c r="E31" s="11">
        <f t="shared" si="3"/>
        <v>0</v>
      </c>
      <c r="F31" s="11">
        <f t="shared" si="3"/>
        <v>0</v>
      </c>
      <c r="G31" s="20">
        <f t="shared" si="3"/>
        <v>0</v>
      </c>
      <c r="H31" s="20">
        <f t="shared" si="3"/>
        <v>0</v>
      </c>
      <c r="I31" s="21">
        <f t="shared" si="3"/>
        <v>8.6999999999998199</v>
      </c>
      <c r="J31" s="20">
        <f t="shared" si="3"/>
        <v>0</v>
      </c>
      <c r="K31" s="38">
        <f t="shared" si="3"/>
        <v>0</v>
      </c>
      <c r="M31" s="37"/>
      <c r="N31" s="37"/>
      <c r="O31" s="37"/>
    </row>
    <row r="32" spans="3:15">
      <c r="C32" s="12">
        <v>4</v>
      </c>
      <c r="D32" s="22" t="s">
        <v>18</v>
      </c>
      <c r="E32" s="11">
        <f t="shared" si="3"/>
        <v>0</v>
      </c>
      <c r="F32" s="11">
        <f t="shared" si="3"/>
        <v>1</v>
      </c>
      <c r="G32" s="20">
        <f t="shared" si="3"/>
        <v>0</v>
      </c>
      <c r="H32" s="20">
        <f t="shared" si="3"/>
        <v>0</v>
      </c>
      <c r="I32" s="21">
        <f t="shared" si="3"/>
        <v>5.875</v>
      </c>
      <c r="J32" s="20">
        <f t="shared" si="3"/>
        <v>0</v>
      </c>
      <c r="K32" s="38">
        <f t="shared" si="3"/>
        <v>0</v>
      </c>
      <c r="M32" s="37"/>
      <c r="N32" s="37"/>
      <c r="O32" s="37"/>
    </row>
    <row r="33" spans="3:12">
      <c r="C33" s="80"/>
      <c r="D33" s="81"/>
      <c r="E33" s="14">
        <f>E24-E15</f>
        <v>1.09000000000015</v>
      </c>
      <c r="F33" s="14">
        <f>F24-F15</f>
        <v>3.03800000000001</v>
      </c>
      <c r="G33" s="15">
        <f t="shared" si="3"/>
        <v>11</v>
      </c>
      <c r="H33" s="15">
        <f t="shared" si="3"/>
        <v>935</v>
      </c>
      <c r="I33" s="16">
        <f t="shared" si="3"/>
        <v>34.474999999998502</v>
      </c>
      <c r="J33" s="15">
        <f t="shared" si="3"/>
        <v>15</v>
      </c>
      <c r="K33" s="32">
        <f t="shared" si="3"/>
        <v>21</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132</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113</v>
      </c>
      <c r="G47" s="77" t="s">
        <v>23</v>
      </c>
      <c r="H47" s="77"/>
      <c r="J47" s="76" t="s">
        <v>24</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Y55"/>
  <sheetViews>
    <sheetView tabSelected="1" topLeftCell="A10" workbookViewId="0">
      <selection activeCell="G21" sqref="G21"/>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9" t="str">
        <f>CONCATENATE("RESUME LAPORAN ASET UP3 GROBOGAN PERIODE BULAN ",N19)</f>
        <v>RESUME LAPORAN ASET UP3 GROBOGAN PERIODE BULAN OKTOBER</v>
      </c>
      <c r="C5" s="79"/>
      <c r="D5" s="79"/>
      <c r="E5" s="79"/>
      <c r="F5" s="79"/>
      <c r="G5" s="79"/>
      <c r="H5" s="79"/>
      <c r="I5" s="79"/>
      <c r="J5" s="79"/>
    </row>
    <row r="6" spans="2:15" ht="18">
      <c r="B6" s="79" t="str">
        <f>CONCATENATE("TAHUN ",O11)</f>
        <v>TAHUN 2024</v>
      </c>
      <c r="C6" s="79"/>
      <c r="D6" s="79"/>
      <c r="E6" s="79"/>
      <c r="F6" s="79"/>
      <c r="G6" s="79"/>
      <c r="H6" s="79"/>
      <c r="I6" s="79"/>
      <c r="J6" s="79"/>
    </row>
    <row r="9" spans="2:15" ht="16.2" thickBot="1">
      <c r="B9" s="5" t="str">
        <f>CONCATENATE("Data hasil verifikasi aset bulan ",N18," ",O18)</f>
        <v>Data hasil verifikasi aset bulan SEPTEMBER 2024</v>
      </c>
    </row>
    <row r="10" spans="2:15" ht="32.4" thickTop="1" thickBot="1">
      <c r="B10" s="6" t="s">
        <v>6</v>
      </c>
      <c r="C10" s="7" t="s">
        <v>7</v>
      </c>
      <c r="D10" s="8" t="s">
        <v>8</v>
      </c>
      <c r="E10" s="8" t="s">
        <v>9</v>
      </c>
      <c r="F10" s="8" t="s">
        <v>10</v>
      </c>
      <c r="G10" s="8" t="s">
        <v>11</v>
      </c>
      <c r="H10" s="8" t="s">
        <v>12</v>
      </c>
      <c r="I10" s="8" t="s">
        <v>13</v>
      </c>
      <c r="J10" s="31" t="s">
        <v>14</v>
      </c>
      <c r="N10" s="1" t="s">
        <v>134</v>
      </c>
      <c r="O10" s="1">
        <v>2024</v>
      </c>
    </row>
    <row r="11" spans="2:15" ht="16.2" thickTop="1">
      <c r="B11" s="9">
        <v>1</v>
      </c>
      <c r="C11" s="10" t="s">
        <v>15</v>
      </c>
      <c r="D11" s="11">
        <f>'SEP 24'!D20</f>
        <v>737.15522999999996</v>
      </c>
      <c r="E11" s="11">
        <f>'SEP 24'!E20</f>
        <v>682.09799999999996</v>
      </c>
      <c r="F11" s="11">
        <f>'SEP 24'!F20</f>
        <v>2409</v>
      </c>
      <c r="G11" s="11">
        <f>'SEP 24'!G20</f>
        <v>146555</v>
      </c>
      <c r="H11" s="11">
        <f>'SEP 24'!H20</f>
        <v>6960.93</v>
      </c>
      <c r="I11" s="11">
        <f>'SEP 24'!I20</f>
        <v>12427</v>
      </c>
      <c r="J11" s="11">
        <f>'SEP 24'!J20</f>
        <v>13023</v>
      </c>
      <c r="N11" s="1" t="s">
        <v>135</v>
      </c>
      <c r="O11" s="1">
        <v>2024</v>
      </c>
    </row>
    <row r="12" spans="2:15">
      <c r="B12" s="9">
        <v>2</v>
      </c>
      <c r="C12" s="10" t="s">
        <v>16</v>
      </c>
      <c r="D12" s="11">
        <f>'SEP 24'!D21</f>
        <v>1097.8567</v>
      </c>
      <c r="E12" s="11">
        <f>'SEP 24'!E21</f>
        <v>1051.2170000000001</v>
      </c>
      <c r="F12" s="11">
        <f>'SEP 24'!F21</f>
        <v>2138</v>
      </c>
      <c r="G12" s="11">
        <f>'SEP 24'!G21</f>
        <v>108375</v>
      </c>
      <c r="H12" s="11">
        <f>'SEP 24'!H21</f>
        <v>5822.7719999999999</v>
      </c>
      <c r="I12" s="11">
        <f>'SEP 24'!I21</f>
        <v>12685</v>
      </c>
      <c r="J12" s="11">
        <f>'SEP 24'!J21</f>
        <v>10292</v>
      </c>
      <c r="N12" s="1" t="s">
        <v>136</v>
      </c>
      <c r="O12" s="1">
        <v>2024</v>
      </c>
    </row>
    <row r="13" spans="2:15">
      <c r="B13" s="9">
        <v>3</v>
      </c>
      <c r="C13" s="10" t="s">
        <v>17</v>
      </c>
      <c r="D13" s="11">
        <f>'SEP 24'!D22</f>
        <v>773.10500000000002</v>
      </c>
      <c r="E13" s="11">
        <f>'SEP 24'!E22</f>
        <v>515.80190000000005</v>
      </c>
      <c r="F13" s="11">
        <f>'SEP 24'!F22</f>
        <v>1812</v>
      </c>
      <c r="G13" s="11">
        <f>'SEP 24'!G22</f>
        <v>99720</v>
      </c>
      <c r="H13" s="11">
        <f>'SEP 24'!H22</f>
        <v>5251.9949999999999</v>
      </c>
      <c r="I13" s="11">
        <f>'SEP 24'!I22</f>
        <v>10623</v>
      </c>
      <c r="J13" s="11">
        <f>'SEP 24'!J22</f>
        <v>6323</v>
      </c>
      <c r="N13" s="1" t="s">
        <v>137</v>
      </c>
      <c r="O13" s="1">
        <v>2024</v>
      </c>
    </row>
    <row r="14" spans="2:15" ht="16.2" thickBot="1">
      <c r="B14" s="12">
        <v>4</v>
      </c>
      <c r="C14" s="13" t="s">
        <v>18</v>
      </c>
      <c r="D14" s="11">
        <f>'SEP 24'!D23</f>
        <v>414.11669999999998</v>
      </c>
      <c r="E14" s="11">
        <f>'SEP 24'!E23</f>
        <v>434.94099999999997</v>
      </c>
      <c r="F14" s="11">
        <f>'SEP 24'!F23</f>
        <v>1451</v>
      </c>
      <c r="G14" s="11">
        <f>'SEP 24'!G23</f>
        <v>61690</v>
      </c>
      <c r="H14" s="11">
        <f>'SEP 24'!H23</f>
        <v>5525.4920000000002</v>
      </c>
      <c r="I14" s="11">
        <f>'SEP 24'!I23</f>
        <v>8922</v>
      </c>
      <c r="J14" s="11">
        <f>'SEP 24'!J23</f>
        <v>3801</v>
      </c>
      <c r="N14" s="1" t="s">
        <v>138</v>
      </c>
      <c r="O14" s="1">
        <v>2024</v>
      </c>
    </row>
    <row r="15" spans="2:15" ht="16.8" thickTop="1" thickBot="1">
      <c r="B15" s="80" t="s">
        <v>19</v>
      </c>
      <c r="C15" s="81"/>
      <c r="D15" s="14">
        <f>SUM(D11:D14)</f>
        <v>3022.2336300000002</v>
      </c>
      <c r="E15" s="14">
        <f t="shared" ref="E15:J15" si="0">SUM(E11:E14)</f>
        <v>2684.0578999999998</v>
      </c>
      <c r="F15" s="15">
        <f t="shared" si="0"/>
        <v>7810</v>
      </c>
      <c r="G15" s="15">
        <f t="shared" si="0"/>
        <v>416340</v>
      </c>
      <c r="H15" s="16">
        <f t="shared" si="0"/>
        <v>23561.188999999998</v>
      </c>
      <c r="I15" s="15">
        <f t="shared" si="0"/>
        <v>44657</v>
      </c>
      <c r="J15" s="32">
        <f t="shared" si="0"/>
        <v>33439</v>
      </c>
      <c r="N15" s="1" t="s">
        <v>139</v>
      </c>
      <c r="O15" s="1">
        <v>2024</v>
      </c>
    </row>
    <row r="16" spans="2:15" ht="16.2" thickTop="1">
      <c r="N16" s="1" t="s">
        <v>140</v>
      </c>
      <c r="O16" s="1">
        <v>2024</v>
      </c>
    </row>
    <row r="17" spans="2:25">
      <c r="N17" s="1" t="s">
        <v>141</v>
      </c>
      <c r="O17" s="1">
        <v>2024</v>
      </c>
    </row>
    <row r="18" spans="2:25" ht="16.2" thickBot="1">
      <c r="B18" s="5" t="str">
        <f>CONCATENATE("Data hasil verifikasi aset bulan ",N19," ",O15)</f>
        <v>Data hasil verifikasi aset bulan OKTOBER 2024</v>
      </c>
      <c r="N18" s="1" t="s">
        <v>142</v>
      </c>
      <c r="O18" s="1">
        <v>2024</v>
      </c>
    </row>
    <row r="19" spans="2:25" ht="36" customHeight="1" thickTop="1" thickBot="1">
      <c r="B19" s="6" t="s">
        <v>6</v>
      </c>
      <c r="C19" s="7" t="s">
        <v>7</v>
      </c>
      <c r="D19" s="8" t="s">
        <v>8</v>
      </c>
      <c r="E19" s="8" t="s">
        <v>9</v>
      </c>
      <c r="F19" s="8" t="s">
        <v>10</v>
      </c>
      <c r="G19" s="8" t="s">
        <v>11</v>
      </c>
      <c r="H19" s="8" t="s">
        <v>12</v>
      </c>
      <c r="I19" s="8" t="s">
        <v>13</v>
      </c>
      <c r="J19" s="31" t="s">
        <v>14</v>
      </c>
      <c r="N19" s="1" t="s">
        <v>159</v>
      </c>
      <c r="O19" s="1">
        <v>2024</v>
      </c>
    </row>
    <row r="20" spans="2:25" ht="16.2" thickTop="1">
      <c r="B20" s="9">
        <v>1</v>
      </c>
      <c r="C20" s="10" t="s">
        <v>15</v>
      </c>
      <c r="D20" s="11">
        <f>N20</f>
        <v>740.65522999999996</v>
      </c>
      <c r="E20" s="11">
        <f>O20</f>
        <v>684.09799999999996</v>
      </c>
      <c r="F20" s="11">
        <f>P20</f>
        <v>2415</v>
      </c>
      <c r="G20" s="11">
        <f>Q20</f>
        <v>147065</v>
      </c>
      <c r="H20" s="11">
        <f>V20</f>
        <v>6972.93</v>
      </c>
      <c r="I20" s="11">
        <f>S20</f>
        <v>12449</v>
      </c>
      <c r="J20" s="11">
        <f>T20</f>
        <v>13044</v>
      </c>
      <c r="L20" s="23"/>
      <c r="M20" s="23"/>
      <c r="N20" s="33">
        <v>740.65522999999996</v>
      </c>
      <c r="O20" s="33">
        <v>684.09799999999996</v>
      </c>
      <c r="P20" s="33">
        <v>2415</v>
      </c>
      <c r="Q20" s="33">
        <v>147065</v>
      </c>
      <c r="R20" s="35"/>
      <c r="S20" s="33">
        <v>12449</v>
      </c>
      <c r="T20" s="33">
        <v>13044</v>
      </c>
      <c r="V20" s="33">
        <v>6972.93</v>
      </c>
      <c r="W20" s="33">
        <v>5836.6319999999996</v>
      </c>
      <c r="X20" s="33">
        <v>5273.5249999999996</v>
      </c>
      <c r="Y20" s="33">
        <v>5533.4920000000002</v>
      </c>
    </row>
    <row r="21" spans="2:25">
      <c r="B21" s="9">
        <v>2</v>
      </c>
      <c r="C21" s="17" t="s">
        <v>16</v>
      </c>
      <c r="D21" s="11">
        <f>N22</f>
        <v>1126.2566999999999</v>
      </c>
      <c r="E21" s="11">
        <f>O22</f>
        <v>1051.2170000000001</v>
      </c>
      <c r="F21" s="11">
        <f t="shared" ref="F21:J21" si="1">P22</f>
        <v>2144</v>
      </c>
      <c r="G21" s="11">
        <f t="shared" si="1"/>
        <v>108625</v>
      </c>
      <c r="H21" s="11">
        <f>W20</f>
        <v>5836.6319999999996</v>
      </c>
      <c r="I21" s="11">
        <f t="shared" si="1"/>
        <v>12685</v>
      </c>
      <c r="J21" s="11">
        <f t="shared" si="1"/>
        <v>10292</v>
      </c>
      <c r="L21" s="23"/>
      <c r="M21" s="34"/>
      <c r="N21" s="33">
        <v>773.10500000000002</v>
      </c>
      <c r="O21" s="33">
        <v>516.15189999999996</v>
      </c>
      <c r="P21" s="33">
        <v>1813</v>
      </c>
      <c r="Q21" s="33">
        <v>100020</v>
      </c>
      <c r="R21" s="35"/>
      <c r="S21" s="33">
        <v>10623</v>
      </c>
      <c r="T21" s="33">
        <v>6331</v>
      </c>
    </row>
    <row r="22" spans="2:25">
      <c r="B22" s="9">
        <v>3</v>
      </c>
      <c r="C22" s="10" t="s">
        <v>17</v>
      </c>
      <c r="D22" s="11">
        <f>N21</f>
        <v>773.10500000000002</v>
      </c>
      <c r="E22" s="11">
        <f>O21</f>
        <v>516.15189999999996</v>
      </c>
      <c r="F22" s="11">
        <f t="shared" ref="F22:J22" si="2">P21</f>
        <v>1813</v>
      </c>
      <c r="G22" s="11">
        <f t="shared" si="2"/>
        <v>100020</v>
      </c>
      <c r="H22" s="11">
        <f>X20</f>
        <v>5273.5249999999996</v>
      </c>
      <c r="I22" s="11">
        <f t="shared" si="2"/>
        <v>10623</v>
      </c>
      <c r="J22" s="11">
        <f t="shared" si="2"/>
        <v>6331</v>
      </c>
      <c r="L22" s="23"/>
      <c r="M22" s="23"/>
      <c r="N22" s="33">
        <v>1126.2566999999999</v>
      </c>
      <c r="O22" s="33">
        <v>1051.2170000000001</v>
      </c>
      <c r="P22" s="33">
        <v>2144</v>
      </c>
      <c r="Q22" s="33">
        <v>108625</v>
      </c>
      <c r="R22" s="35"/>
      <c r="S22" s="33">
        <v>12685</v>
      </c>
      <c r="T22" s="33">
        <v>10292</v>
      </c>
    </row>
    <row r="23" spans="2:25" ht="16.2" thickBot="1">
      <c r="B23" s="12">
        <v>4</v>
      </c>
      <c r="C23" s="13" t="s">
        <v>18</v>
      </c>
      <c r="D23" s="18">
        <f>N23</f>
        <v>426.33670000000001</v>
      </c>
      <c r="E23" s="18">
        <f t="shared" ref="E23:J23" si="3">O23</f>
        <v>435.14100000000002</v>
      </c>
      <c r="F23" s="18">
        <f t="shared" si="3"/>
        <v>1453</v>
      </c>
      <c r="G23" s="18">
        <f t="shared" si="3"/>
        <v>61790</v>
      </c>
      <c r="H23" s="18">
        <f>Y20</f>
        <v>5533.4920000000002</v>
      </c>
      <c r="I23" s="18">
        <f t="shared" si="3"/>
        <v>8922</v>
      </c>
      <c r="J23" s="18">
        <f t="shared" si="3"/>
        <v>3801</v>
      </c>
      <c r="L23" s="23"/>
      <c r="M23" s="23"/>
      <c r="N23" s="33">
        <v>426.33670000000001</v>
      </c>
      <c r="O23" s="33">
        <v>435.14100000000002</v>
      </c>
      <c r="P23" s="33">
        <v>1453</v>
      </c>
      <c r="Q23" s="33">
        <v>61790</v>
      </c>
      <c r="R23" s="35"/>
      <c r="S23" s="33">
        <v>8922</v>
      </c>
      <c r="T23" s="33">
        <v>3801</v>
      </c>
    </row>
    <row r="24" spans="2:25" ht="16.8" thickTop="1" thickBot="1">
      <c r="B24" s="80" t="s">
        <v>19</v>
      </c>
      <c r="C24" s="81"/>
      <c r="D24" s="14">
        <f>SUM(D20:D23)</f>
        <v>3066.3536299999996</v>
      </c>
      <c r="E24" s="14">
        <f t="shared" ref="E24:J24" si="4">SUM(E20:E23)</f>
        <v>2686.6079</v>
      </c>
      <c r="F24" s="15">
        <f t="shared" si="4"/>
        <v>7825</v>
      </c>
      <c r="G24" s="15">
        <f t="shared" si="4"/>
        <v>417500</v>
      </c>
      <c r="H24" s="14">
        <f t="shared" si="4"/>
        <v>23616.578999999998</v>
      </c>
      <c r="I24" s="15">
        <f t="shared" si="4"/>
        <v>44679</v>
      </c>
      <c r="J24" s="32">
        <f t="shared" si="4"/>
        <v>33468</v>
      </c>
      <c r="L24" s="23"/>
      <c r="M24" s="23"/>
      <c r="N24" s="35"/>
      <c r="O24" s="35"/>
      <c r="P24" s="35"/>
      <c r="Q24" s="35"/>
      <c r="R24" s="35"/>
      <c r="S24" s="35"/>
      <c r="T24" s="35"/>
    </row>
    <row r="27" spans="2:25" ht="16.2" thickBot="1">
      <c r="B27" s="5" t="str">
        <f>CONCATENATE("Perubahan Aset Periode ",N18," ",O18," - ",N19," ",O19)</f>
        <v>Perubahan Aset Periode SEPTEMBER 2024 - OKTOBER 2024</v>
      </c>
    </row>
    <row r="28" spans="2:25" ht="32.4" thickTop="1" thickBot="1">
      <c r="B28" s="6" t="s">
        <v>6</v>
      </c>
      <c r="C28" s="7" t="s">
        <v>7</v>
      </c>
      <c r="D28" s="8" t="s">
        <v>8</v>
      </c>
      <c r="E28" s="8" t="s">
        <v>9</v>
      </c>
      <c r="F28" s="8" t="s">
        <v>10</v>
      </c>
      <c r="G28" s="8" t="s">
        <v>11</v>
      </c>
      <c r="H28" s="8" t="s">
        <v>12</v>
      </c>
      <c r="I28" s="8" t="s">
        <v>13</v>
      </c>
      <c r="J28" s="31" t="s">
        <v>14</v>
      </c>
    </row>
    <row r="29" spans="2:25" ht="16.2" thickTop="1">
      <c r="B29" s="9">
        <f t="shared" ref="B29:C31" si="5">B11</f>
        <v>1</v>
      </c>
      <c r="C29" s="19" t="str">
        <f t="shared" si="5"/>
        <v>ULP Demak</v>
      </c>
      <c r="D29" s="11">
        <f>D20-D11</f>
        <v>3.5</v>
      </c>
      <c r="E29" s="11">
        <f t="shared" ref="D29:K33" si="6">E20-E11</f>
        <v>2</v>
      </c>
      <c r="F29" s="20">
        <f t="shared" si="6"/>
        <v>6</v>
      </c>
      <c r="G29" s="20">
        <f t="shared" si="6"/>
        <v>510</v>
      </c>
      <c r="H29" s="21">
        <f t="shared" si="6"/>
        <v>12</v>
      </c>
      <c r="I29" s="20">
        <f t="shared" si="6"/>
        <v>22</v>
      </c>
      <c r="J29" s="36">
        <f t="shared" si="6"/>
        <v>21</v>
      </c>
      <c r="L29" s="37"/>
      <c r="M29" s="37"/>
      <c r="N29" s="37"/>
      <c r="O29" s="37"/>
    </row>
    <row r="30" spans="2:25">
      <c r="B30" s="9">
        <f t="shared" si="5"/>
        <v>2</v>
      </c>
      <c r="C30" s="10" t="s">
        <v>16</v>
      </c>
      <c r="D30" s="11">
        <f t="shared" si="6"/>
        <v>28.399999999999864</v>
      </c>
      <c r="E30" s="11">
        <f t="shared" si="6"/>
        <v>0</v>
      </c>
      <c r="F30" s="20">
        <f t="shared" si="6"/>
        <v>6</v>
      </c>
      <c r="G30" s="20">
        <f t="shared" si="6"/>
        <v>250</v>
      </c>
      <c r="H30" s="21">
        <f t="shared" si="6"/>
        <v>13.859999999999673</v>
      </c>
      <c r="I30" s="20">
        <f t="shared" si="6"/>
        <v>0</v>
      </c>
      <c r="J30" s="38">
        <f t="shared" si="6"/>
        <v>0</v>
      </c>
      <c r="L30" s="37"/>
      <c r="M30" s="37"/>
      <c r="N30" s="37"/>
      <c r="O30" s="37"/>
    </row>
    <row r="31" spans="2:25">
      <c r="B31" s="9">
        <f t="shared" si="5"/>
        <v>3</v>
      </c>
      <c r="C31" s="10" t="s">
        <v>17</v>
      </c>
      <c r="D31" s="11">
        <f t="shared" si="6"/>
        <v>0</v>
      </c>
      <c r="E31" s="11">
        <f t="shared" si="6"/>
        <v>0.34999999999990905</v>
      </c>
      <c r="F31" s="20">
        <f t="shared" si="6"/>
        <v>1</v>
      </c>
      <c r="G31" s="20">
        <f t="shared" si="6"/>
        <v>300</v>
      </c>
      <c r="H31" s="21">
        <f t="shared" si="6"/>
        <v>21.529999999999745</v>
      </c>
      <c r="I31" s="20">
        <f t="shared" si="6"/>
        <v>0</v>
      </c>
      <c r="J31" s="38">
        <f t="shared" si="6"/>
        <v>8</v>
      </c>
      <c r="L31" s="37"/>
      <c r="M31" s="37"/>
      <c r="N31" s="37"/>
      <c r="O31" s="37"/>
    </row>
    <row r="32" spans="2:25" ht="16.2" thickBot="1">
      <c r="B32" s="12">
        <v>4</v>
      </c>
      <c r="C32" s="22" t="s">
        <v>18</v>
      </c>
      <c r="D32" s="11">
        <f t="shared" si="6"/>
        <v>12.220000000000027</v>
      </c>
      <c r="E32" s="11">
        <f t="shared" si="6"/>
        <v>0.20000000000004547</v>
      </c>
      <c r="F32" s="20">
        <f t="shared" si="6"/>
        <v>2</v>
      </c>
      <c r="G32" s="20">
        <f t="shared" si="6"/>
        <v>100</v>
      </c>
      <c r="H32" s="21">
        <f t="shared" si="6"/>
        <v>8</v>
      </c>
      <c r="I32" s="20">
        <f t="shared" si="6"/>
        <v>0</v>
      </c>
      <c r="J32" s="38">
        <f t="shared" si="6"/>
        <v>0</v>
      </c>
      <c r="L32" s="37"/>
      <c r="M32" s="37"/>
      <c r="N32" s="37"/>
      <c r="O32" s="37"/>
    </row>
    <row r="33" spans="2:11" ht="16.8" thickTop="1" thickBot="1">
      <c r="B33" s="80"/>
      <c r="C33" s="81"/>
      <c r="D33" s="14">
        <f>D24-D15</f>
        <v>44.119999999999436</v>
      </c>
      <c r="E33" s="14">
        <f>E24-E15</f>
        <v>2.5500000000001819</v>
      </c>
      <c r="F33" s="15">
        <f t="shared" si="6"/>
        <v>15</v>
      </c>
      <c r="G33" s="15">
        <f t="shared" si="6"/>
        <v>1160</v>
      </c>
      <c r="H33" s="16">
        <f t="shared" si="6"/>
        <v>55.389999999999418</v>
      </c>
      <c r="I33" s="15">
        <f t="shared" si="6"/>
        <v>22</v>
      </c>
      <c r="J33" s="32">
        <f t="shared" si="6"/>
        <v>29</v>
      </c>
    </row>
    <row r="34" spans="2:11" ht="16.2" thickTop="1">
      <c r="G34" s="23"/>
      <c r="H34" s="23"/>
    </row>
    <row r="35" spans="2:11">
      <c r="B35" s="78"/>
      <c r="C35" s="78"/>
      <c r="D35" s="78"/>
      <c r="E35" s="78"/>
      <c r="F35" s="78"/>
      <c r="G35" s="78"/>
      <c r="H35" s="78"/>
      <c r="I35" s="78"/>
      <c r="J35" s="78"/>
      <c r="K35" s="78"/>
    </row>
    <row r="36" spans="2:11">
      <c r="B36" s="78"/>
      <c r="C36" s="78"/>
      <c r="D36" s="78"/>
      <c r="E36" s="78"/>
      <c r="F36" s="78"/>
      <c r="G36" s="78"/>
      <c r="H36" s="78"/>
      <c r="I36" s="78"/>
      <c r="J36" s="78"/>
      <c r="K36" s="78"/>
    </row>
    <row r="37" spans="2:11">
      <c r="B37" s="78"/>
      <c r="C37" s="78"/>
      <c r="D37" s="78"/>
      <c r="E37" s="78"/>
      <c r="F37" s="78"/>
      <c r="G37" s="78"/>
      <c r="H37" s="78"/>
      <c r="I37" s="78"/>
      <c r="J37" s="78"/>
      <c r="K37" s="78"/>
    </row>
    <row r="38" spans="2:11">
      <c r="B38" s="78"/>
      <c r="C38" s="78"/>
      <c r="D38" s="78"/>
      <c r="E38" s="78"/>
      <c r="F38" s="78"/>
      <c r="G38" s="78"/>
      <c r="H38" s="78"/>
      <c r="I38" s="78"/>
      <c r="J38" s="78"/>
      <c r="K38" s="78"/>
    </row>
    <row r="39" spans="2:11">
      <c r="B39" s="78"/>
      <c r="C39" s="78"/>
      <c r="D39" s="78"/>
      <c r="E39" s="78"/>
      <c r="F39" s="78"/>
      <c r="G39" s="78"/>
      <c r="H39" s="78"/>
      <c r="I39" s="78"/>
      <c r="J39" s="78"/>
      <c r="K39" s="78"/>
    </row>
    <row r="40" spans="2:11">
      <c r="B40" s="78"/>
      <c r="C40" s="78"/>
      <c r="D40" s="78"/>
      <c r="E40" s="78"/>
      <c r="F40" s="78"/>
      <c r="G40" s="78"/>
      <c r="H40" s="78"/>
      <c r="I40" s="78"/>
      <c r="J40" s="78"/>
      <c r="K40" s="78"/>
    </row>
    <row r="41" spans="2:11">
      <c r="B41" s="78"/>
      <c r="C41" s="78"/>
      <c r="D41" s="78"/>
      <c r="E41" s="78"/>
      <c r="F41" s="78"/>
      <c r="G41" s="78"/>
      <c r="H41" s="78"/>
      <c r="I41" s="78"/>
      <c r="J41" s="78"/>
      <c r="K41" s="78"/>
    </row>
    <row r="44" spans="2:11" ht="18">
      <c r="B44" s="76" t="s">
        <v>160</v>
      </c>
      <c r="C44" s="76"/>
      <c r="D44" s="76"/>
      <c r="E44" s="76"/>
      <c r="F44" s="76"/>
      <c r="G44" s="76"/>
      <c r="H44" s="76"/>
      <c r="I44" s="76"/>
      <c r="J44" s="76"/>
      <c r="K44" s="76"/>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77" t="s">
        <v>145</v>
      </c>
      <c r="F48" s="77"/>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honeticPr fontId="64" type="noConversion"/>
  <pageMargins left="0.75" right="0.75" top="1" bottom="1" header="0.5" footer="0.5"/>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FF00"/>
    <pageSetUpPr fitToPage="1"/>
  </sheetPr>
  <dimension ref="C1:P54"/>
  <sheetViews>
    <sheetView showGridLines="0" view="pageBreakPreview" topLeftCell="A16" zoomScaleNormal="100" workbookViewId="0">
      <selection activeCell="D31" sqref="D31"/>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9" t="str">
        <f>CONCATENATE("RESUME LAPORAN ASET UP3 DEMAK PERIODE BULAN ",O11)</f>
        <v>RESUME LAPORAN ASET UP3 DEMAK PERIODE BULAN JANUARI</v>
      </c>
      <c r="D5" s="79"/>
      <c r="E5" s="79"/>
      <c r="F5" s="79"/>
      <c r="G5" s="79"/>
      <c r="H5" s="79"/>
      <c r="I5" s="79"/>
      <c r="J5" s="79"/>
      <c r="K5" s="79"/>
    </row>
    <row r="6" spans="3:16" ht="18">
      <c r="C6" s="79" t="str">
        <f>CONCATENATE("TAHUN ",P11)</f>
        <v>TAHUN 2024</v>
      </c>
      <c r="D6" s="79"/>
      <c r="E6" s="79"/>
      <c r="F6" s="79"/>
      <c r="G6" s="79"/>
      <c r="H6" s="79"/>
      <c r="I6" s="79"/>
      <c r="J6" s="79"/>
      <c r="K6" s="79"/>
    </row>
    <row r="9" spans="3:16">
      <c r="C9" s="5" t="str">
        <f>CONCATENATE("Data hasil verifikasi aset bulan ",O10," ",P10)</f>
        <v>Data hasil verifikasi aset bulan DESEMBER 2023</v>
      </c>
    </row>
    <row r="10" spans="3:16" ht="31.2">
      <c r="C10" s="6" t="s">
        <v>6</v>
      </c>
      <c r="D10" s="7" t="s">
        <v>7</v>
      </c>
      <c r="E10" s="8" t="s">
        <v>8</v>
      </c>
      <c r="F10" s="8" t="s">
        <v>9</v>
      </c>
      <c r="G10" s="8" t="s">
        <v>10</v>
      </c>
      <c r="H10" s="8" t="s">
        <v>11</v>
      </c>
      <c r="I10" s="8" t="s">
        <v>12</v>
      </c>
      <c r="J10" s="8" t="s">
        <v>13</v>
      </c>
      <c r="K10" s="31" t="s">
        <v>14</v>
      </c>
      <c r="O10" s="1" t="s">
        <v>149</v>
      </c>
      <c r="P10" s="1">
        <v>2023</v>
      </c>
    </row>
    <row r="11" spans="3:16">
      <c r="C11" s="9">
        <v>1</v>
      </c>
      <c r="D11" s="10" t="s">
        <v>15</v>
      </c>
      <c r="E11" s="11">
        <v>728.18023000000005</v>
      </c>
      <c r="F11" s="40">
        <v>675.10799999999995</v>
      </c>
      <c r="G11" s="20">
        <v>2317</v>
      </c>
      <c r="H11" s="20">
        <v>139685</v>
      </c>
      <c r="I11" s="44">
        <v>6837.42958</v>
      </c>
      <c r="J11" s="20">
        <v>12263</v>
      </c>
      <c r="K11" s="38">
        <v>12929</v>
      </c>
      <c r="O11" s="1" t="s">
        <v>134</v>
      </c>
      <c r="P11" s="1">
        <v>2024</v>
      </c>
    </row>
    <row r="12" spans="3:16">
      <c r="C12" s="9">
        <v>2</v>
      </c>
      <c r="D12" s="10" t="s">
        <v>16</v>
      </c>
      <c r="E12" s="11">
        <v>1090.1277</v>
      </c>
      <c r="F12" s="41">
        <v>1046.0170000000001</v>
      </c>
      <c r="G12" s="20">
        <v>2098</v>
      </c>
      <c r="H12" s="20">
        <v>105115</v>
      </c>
      <c r="I12" s="46">
        <v>5739.7520000000004</v>
      </c>
      <c r="J12" s="20">
        <v>12621</v>
      </c>
      <c r="K12" s="38">
        <v>10264</v>
      </c>
    </row>
    <row r="13" spans="3:16">
      <c r="C13" s="9">
        <v>3</v>
      </c>
      <c r="D13" s="10" t="s">
        <v>17</v>
      </c>
      <c r="E13" s="11">
        <v>755.95500000000004</v>
      </c>
      <c r="F13" s="41">
        <v>509.15190000000001</v>
      </c>
      <c r="G13" s="20">
        <v>1765</v>
      </c>
      <c r="H13" s="20">
        <v>95740</v>
      </c>
      <c r="I13" s="44">
        <v>5114.1850000000004</v>
      </c>
      <c r="J13" s="20">
        <v>10284</v>
      </c>
      <c r="K13" s="38">
        <v>6232.2</v>
      </c>
    </row>
    <row r="14" spans="3:16">
      <c r="C14" s="12">
        <v>4</v>
      </c>
      <c r="D14" s="13" t="s">
        <v>18</v>
      </c>
      <c r="E14" s="11">
        <v>386.48869999999999</v>
      </c>
      <c r="F14" s="42">
        <v>433.07100000000003</v>
      </c>
      <c r="G14" s="20">
        <v>1438</v>
      </c>
      <c r="H14" s="20">
        <v>61015</v>
      </c>
      <c r="I14" s="44">
        <v>5469.6819999999998</v>
      </c>
      <c r="J14" s="20">
        <v>8825</v>
      </c>
      <c r="K14" s="38">
        <v>3792</v>
      </c>
    </row>
    <row r="15" spans="3:16">
      <c r="C15" s="80" t="s">
        <v>19</v>
      </c>
      <c r="D15" s="81"/>
      <c r="E15" s="14">
        <f>SUM(E11:E14)</f>
        <v>2960.7516300000002</v>
      </c>
      <c r="F15" s="14">
        <f t="shared" ref="F15:K15" si="0">SUM(F11:F14)</f>
        <v>2663.3479000000002</v>
      </c>
      <c r="G15" s="15">
        <f t="shared" si="0"/>
        <v>7618</v>
      </c>
      <c r="H15" s="15">
        <f t="shared" si="0"/>
        <v>401555</v>
      </c>
      <c r="I15" s="16">
        <f t="shared" si="0"/>
        <v>23161.048579999999</v>
      </c>
      <c r="J15" s="15">
        <f t="shared" si="0"/>
        <v>43993</v>
      </c>
      <c r="K15" s="32">
        <f t="shared" si="0"/>
        <v>33217.199999999997</v>
      </c>
    </row>
    <row r="18" spans="3:16">
      <c r="C18" s="5" t="str">
        <f>CONCATENATE("Data hasil verifikasi aset bulan ",O11," ",P11)</f>
        <v>Data hasil verifikasi aset bulan JANUARI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731.19023000000004</v>
      </c>
      <c r="F20" s="40">
        <v>676.24900000000002</v>
      </c>
      <c r="G20" s="20">
        <v>2324</v>
      </c>
      <c r="H20" s="20">
        <v>140170</v>
      </c>
      <c r="I20" s="44">
        <v>6854.1049999999996</v>
      </c>
      <c r="J20" s="20">
        <v>12290</v>
      </c>
      <c r="K20" s="38">
        <v>12951</v>
      </c>
      <c r="M20" s="23"/>
      <c r="N20" s="23"/>
    </row>
    <row r="21" spans="3:16">
      <c r="C21" s="9">
        <v>2</v>
      </c>
      <c r="D21" s="10" t="s">
        <v>16</v>
      </c>
      <c r="E21" s="11">
        <v>1090.1777</v>
      </c>
      <c r="F21" s="41">
        <v>1046.5419999999999</v>
      </c>
      <c r="G21" s="20">
        <v>2103</v>
      </c>
      <c r="H21" s="20">
        <v>105415</v>
      </c>
      <c r="I21" s="46">
        <v>5749.5519999999997</v>
      </c>
      <c r="J21" s="20">
        <v>12626</v>
      </c>
      <c r="K21" s="38">
        <v>10264</v>
      </c>
      <c r="M21" s="23"/>
      <c r="N21" s="23"/>
    </row>
    <row r="22" spans="3:16">
      <c r="C22" s="9">
        <v>3</v>
      </c>
      <c r="D22" s="10" t="s">
        <v>17</v>
      </c>
      <c r="E22" s="11">
        <v>756.05499999999995</v>
      </c>
      <c r="F22" s="41">
        <v>509.3519</v>
      </c>
      <c r="G22" s="20">
        <v>1772</v>
      </c>
      <c r="H22" s="20">
        <v>95980</v>
      </c>
      <c r="I22" s="44">
        <v>5128.6850000000004</v>
      </c>
      <c r="J22" s="20">
        <v>10284</v>
      </c>
      <c r="K22" s="38">
        <v>6237.2</v>
      </c>
      <c r="M22" s="23"/>
      <c r="N22" s="23"/>
    </row>
    <row r="23" spans="3:16">
      <c r="C23" s="12">
        <v>4</v>
      </c>
      <c r="D23" s="13" t="s">
        <v>18</v>
      </c>
      <c r="E23" s="11">
        <v>386.48869999999999</v>
      </c>
      <c r="F23" s="42">
        <v>433.37099999999998</v>
      </c>
      <c r="G23" s="20">
        <v>1441</v>
      </c>
      <c r="H23" s="20">
        <v>61215</v>
      </c>
      <c r="I23" s="44">
        <v>5476.482</v>
      </c>
      <c r="J23" s="20">
        <v>8825</v>
      </c>
      <c r="K23" s="38">
        <v>3793</v>
      </c>
      <c r="M23" s="23"/>
      <c r="N23" s="23"/>
    </row>
    <row r="24" spans="3:16">
      <c r="C24" s="80" t="s">
        <v>19</v>
      </c>
      <c r="D24" s="81"/>
      <c r="E24" s="14">
        <f>SUM(E20:E23)</f>
        <v>2963.9116300000001</v>
      </c>
      <c r="F24" s="14">
        <f t="shared" ref="F24:K24" si="1">SUM(F20:F23)</f>
        <v>2665.5138999999999</v>
      </c>
      <c r="G24" s="15">
        <f t="shared" si="1"/>
        <v>7640</v>
      </c>
      <c r="H24" s="15">
        <f t="shared" si="1"/>
        <v>402780</v>
      </c>
      <c r="I24" s="16">
        <f t="shared" si="1"/>
        <v>23208.824000000001</v>
      </c>
      <c r="J24" s="15">
        <f t="shared" si="1"/>
        <v>44025</v>
      </c>
      <c r="K24" s="32">
        <f t="shared" si="1"/>
        <v>33245.199999999997</v>
      </c>
      <c r="M24" s="23"/>
      <c r="N24" s="23"/>
    </row>
    <row r="27" spans="3:16">
      <c r="C27" s="5" t="str">
        <f>CONCATENATE("Perubahan Aset Periode ",O10," ",P10," - ",O11," ",P11)</f>
        <v>Perubahan Aset Periode DESEMBER 2023 - JANUARI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3.00999999999999</v>
      </c>
      <c r="F29" s="11">
        <f t="shared" ref="E29:K33" si="3">F20-F11</f>
        <v>1.14099999999996</v>
      </c>
      <c r="G29" s="20">
        <f t="shared" si="3"/>
        <v>7</v>
      </c>
      <c r="H29" s="20">
        <f t="shared" si="3"/>
        <v>485</v>
      </c>
      <c r="I29" s="21">
        <f t="shared" si="3"/>
        <v>16.675420000001399</v>
      </c>
      <c r="J29" s="20">
        <f t="shared" si="3"/>
        <v>27</v>
      </c>
      <c r="K29" s="36">
        <f t="shared" si="3"/>
        <v>22</v>
      </c>
      <c r="M29" s="37"/>
      <c r="N29" s="37"/>
      <c r="O29" s="37"/>
      <c r="P29" s="37"/>
    </row>
    <row r="30" spans="3:16">
      <c r="C30" s="9">
        <f t="shared" si="2"/>
        <v>2</v>
      </c>
      <c r="D30" s="10" t="s">
        <v>16</v>
      </c>
      <c r="E30" s="11">
        <f t="shared" si="3"/>
        <v>4.9999999999954498E-2</v>
      </c>
      <c r="F30" s="11">
        <f t="shared" si="3"/>
        <v>0.52500000000009095</v>
      </c>
      <c r="G30" s="20">
        <f t="shared" si="3"/>
        <v>5</v>
      </c>
      <c r="H30" s="20">
        <f t="shared" si="3"/>
        <v>300</v>
      </c>
      <c r="I30" s="21">
        <f t="shared" si="3"/>
        <v>9.8000000000010896</v>
      </c>
      <c r="J30" s="20">
        <f t="shared" si="3"/>
        <v>5</v>
      </c>
      <c r="K30" s="38">
        <f t="shared" si="3"/>
        <v>0</v>
      </c>
      <c r="M30" s="37"/>
      <c r="N30" s="37"/>
      <c r="O30" s="37"/>
      <c r="P30" s="37"/>
    </row>
    <row r="31" spans="3:16">
      <c r="C31" s="9">
        <f t="shared" si="2"/>
        <v>3</v>
      </c>
      <c r="D31" s="10" t="s">
        <v>17</v>
      </c>
      <c r="E31" s="11">
        <f t="shared" si="3"/>
        <v>9.9999999999909106E-2</v>
      </c>
      <c r="F31" s="11">
        <f t="shared" si="3"/>
        <v>0.200000000000045</v>
      </c>
      <c r="G31" s="20">
        <f t="shared" si="3"/>
        <v>7</v>
      </c>
      <c r="H31" s="20">
        <f t="shared" si="3"/>
        <v>240</v>
      </c>
      <c r="I31" s="21">
        <f t="shared" si="3"/>
        <v>14.499999999999099</v>
      </c>
      <c r="J31" s="20">
        <f t="shared" si="3"/>
        <v>0</v>
      </c>
      <c r="K31" s="38">
        <f t="shared" si="3"/>
        <v>5</v>
      </c>
      <c r="M31" s="37"/>
      <c r="N31" s="37"/>
      <c r="O31" s="37"/>
      <c r="P31" s="37"/>
    </row>
    <row r="32" spans="3:16">
      <c r="C32" s="12">
        <v>4</v>
      </c>
      <c r="D32" s="22" t="s">
        <v>18</v>
      </c>
      <c r="E32" s="11">
        <f t="shared" si="3"/>
        <v>0</v>
      </c>
      <c r="F32" s="11">
        <f t="shared" si="3"/>
        <v>0.29999999999995502</v>
      </c>
      <c r="G32" s="20">
        <f t="shared" si="3"/>
        <v>3</v>
      </c>
      <c r="H32" s="20">
        <f t="shared" si="3"/>
        <v>200</v>
      </c>
      <c r="I32" s="21">
        <f t="shared" si="3"/>
        <v>6.800000000002</v>
      </c>
      <c r="J32" s="20">
        <f t="shared" si="3"/>
        <v>0</v>
      </c>
      <c r="K32" s="38">
        <f t="shared" si="3"/>
        <v>1</v>
      </c>
      <c r="M32" s="37"/>
      <c r="N32" s="37"/>
      <c r="O32" s="37"/>
      <c r="P32" s="37"/>
    </row>
    <row r="33" spans="3:12">
      <c r="C33" s="80"/>
      <c r="D33" s="81"/>
      <c r="E33" s="14">
        <f>E24-E15</f>
        <v>3.15999999999985</v>
      </c>
      <c r="F33" s="14">
        <f>F24-F15</f>
        <v>2.1660000000006199</v>
      </c>
      <c r="G33" s="15">
        <f t="shared" si="3"/>
        <v>22</v>
      </c>
      <c r="H33" s="15">
        <f t="shared" si="3"/>
        <v>1225</v>
      </c>
      <c r="I33" s="16">
        <f t="shared" si="3"/>
        <v>47.775420000001802</v>
      </c>
      <c r="J33" s="15">
        <f t="shared" si="3"/>
        <v>32</v>
      </c>
      <c r="K33" s="32">
        <f t="shared" si="3"/>
        <v>28</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150</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144</v>
      </c>
      <c r="G47" s="77" t="s">
        <v>145</v>
      </c>
      <c r="H47" s="77"/>
      <c r="J47" s="76" t="s">
        <v>146</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FF00"/>
    <pageSetUpPr fitToPage="1"/>
  </sheetPr>
  <dimension ref="C1:P54"/>
  <sheetViews>
    <sheetView showGridLines="0" topLeftCell="A4" zoomScale="115" zoomScaleNormal="115" workbookViewId="0">
      <selection activeCell="E20" sqref="E20"/>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9" t="str">
        <f>CONCATENATE("RESUME LAPORAN ASET UP3 DEMAK PERIODE BULAN ",O11)</f>
        <v>RESUME LAPORAN ASET UP3 DEMAK PERIODE BULAN FEBRUARI</v>
      </c>
      <c r="D5" s="79"/>
      <c r="E5" s="79"/>
      <c r="F5" s="79"/>
      <c r="G5" s="79"/>
      <c r="H5" s="79"/>
      <c r="I5" s="79"/>
      <c r="J5" s="79"/>
      <c r="K5" s="79"/>
    </row>
    <row r="6" spans="3:16" ht="18">
      <c r="C6" s="79" t="str">
        <f>CONCATENATE("TAHUN ",P11)</f>
        <v>TAHUN 2024</v>
      </c>
      <c r="D6" s="79"/>
      <c r="E6" s="79"/>
      <c r="F6" s="79"/>
      <c r="G6" s="79"/>
      <c r="H6" s="79"/>
      <c r="I6" s="79"/>
      <c r="J6" s="79"/>
      <c r="K6" s="79"/>
    </row>
    <row r="9" spans="3:16">
      <c r="C9" s="5" t="str">
        <f>CONCATENATE("Data hasil verifikasi aset bulan ",O10," ",P10)</f>
        <v>Data hasil verifikasi aset bulan JANUARI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f>'JAN 24'!E20</f>
        <v>731.19023000000004</v>
      </c>
      <c r="F11" s="11">
        <f>'JAN 24'!F20</f>
        <v>676.24900000000002</v>
      </c>
      <c r="G11" s="11">
        <f>'JAN 24'!G20</f>
        <v>2324</v>
      </c>
      <c r="H11" s="11">
        <f>'JAN 24'!H20</f>
        <v>140170</v>
      </c>
      <c r="I11" s="11">
        <f>'JAN 24'!I20</f>
        <v>6854.1049999999996</v>
      </c>
      <c r="J11" s="11">
        <f>'JAN 24'!J20</f>
        <v>12290</v>
      </c>
      <c r="K11" s="11">
        <f>'JAN 24'!K20</f>
        <v>12951</v>
      </c>
      <c r="O11" s="1" t="s">
        <v>135</v>
      </c>
      <c r="P11" s="1">
        <v>2024</v>
      </c>
    </row>
    <row r="12" spans="3:16">
      <c r="C12" s="9">
        <v>2</v>
      </c>
      <c r="D12" s="10" t="s">
        <v>16</v>
      </c>
      <c r="E12" s="11">
        <f>'JAN 24'!E21</f>
        <v>1090.1777</v>
      </c>
      <c r="F12" s="11">
        <f>'JAN 24'!F21</f>
        <v>1046.5419999999999</v>
      </c>
      <c r="G12" s="11">
        <f>'JAN 24'!G21</f>
        <v>2103</v>
      </c>
      <c r="H12" s="11">
        <f>'JAN 24'!H21</f>
        <v>105415</v>
      </c>
      <c r="I12" s="11">
        <f>'JAN 24'!I21</f>
        <v>5749.5519999999997</v>
      </c>
      <c r="J12" s="11">
        <f>'JAN 24'!J21</f>
        <v>12626</v>
      </c>
      <c r="K12" s="11">
        <f>'JAN 24'!K21</f>
        <v>10264</v>
      </c>
    </row>
    <row r="13" spans="3:16">
      <c r="C13" s="9">
        <v>3</v>
      </c>
      <c r="D13" s="10" t="s">
        <v>17</v>
      </c>
      <c r="E13" s="11">
        <f>'JAN 24'!E22</f>
        <v>756.05499999999995</v>
      </c>
      <c r="F13" s="11">
        <f>'JAN 24'!F22</f>
        <v>509.3519</v>
      </c>
      <c r="G13" s="11">
        <f>'JAN 24'!G22</f>
        <v>1772</v>
      </c>
      <c r="H13" s="11">
        <f>'JAN 24'!H22</f>
        <v>95980</v>
      </c>
      <c r="I13" s="11">
        <f>'JAN 24'!I22</f>
        <v>5128.6850000000004</v>
      </c>
      <c r="J13" s="11">
        <f>'JAN 24'!J22</f>
        <v>10284</v>
      </c>
      <c r="K13" s="11">
        <f>'JAN 24'!K22</f>
        <v>6237.2</v>
      </c>
    </row>
    <row r="14" spans="3:16">
      <c r="C14" s="12">
        <v>4</v>
      </c>
      <c r="D14" s="13" t="s">
        <v>18</v>
      </c>
      <c r="E14" s="11">
        <f>'JAN 24'!E23</f>
        <v>386.48869999999999</v>
      </c>
      <c r="F14" s="11">
        <f>'JAN 24'!F23</f>
        <v>433.37099999999998</v>
      </c>
      <c r="G14" s="11">
        <f>'JAN 24'!G23</f>
        <v>1441</v>
      </c>
      <c r="H14" s="11">
        <f>'JAN 24'!H23</f>
        <v>61215</v>
      </c>
      <c r="I14" s="11">
        <f>'JAN 24'!I23</f>
        <v>5476.482</v>
      </c>
      <c r="J14" s="11">
        <f>'JAN 24'!J23</f>
        <v>8825</v>
      </c>
      <c r="K14" s="11">
        <f>'JAN 24'!K23</f>
        <v>3793</v>
      </c>
    </row>
    <row r="15" spans="3:16">
      <c r="C15" s="80" t="s">
        <v>19</v>
      </c>
      <c r="D15" s="81"/>
      <c r="E15" s="14">
        <f>SUM(E11:E14)</f>
        <v>2963.9116300000001</v>
      </c>
      <c r="F15" s="14">
        <f t="shared" ref="F15:K15" si="0">SUM(F11:F14)</f>
        <v>2665.5138999999999</v>
      </c>
      <c r="G15" s="15">
        <f t="shared" si="0"/>
        <v>7640</v>
      </c>
      <c r="H15" s="15">
        <f t="shared" si="0"/>
        <v>402780</v>
      </c>
      <c r="I15" s="16">
        <f t="shared" si="0"/>
        <v>23208.824000000001</v>
      </c>
      <c r="J15" s="15">
        <f t="shared" si="0"/>
        <v>44025</v>
      </c>
      <c r="K15" s="32">
        <f t="shared" si="0"/>
        <v>33245.199999999997</v>
      </c>
    </row>
    <row r="18" spans="3:16">
      <c r="C18" s="5" t="str">
        <f>CONCATENATE("Data hasil verifikasi aset bulan ",O11," ",P11)</f>
        <v>Data hasil verifikasi aset bulan FEBRUARI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731.33023000000003</v>
      </c>
      <c r="F20" s="40">
        <v>677.03899999999999</v>
      </c>
      <c r="G20" s="20">
        <v>2330</v>
      </c>
      <c r="H20" s="20">
        <v>140795</v>
      </c>
      <c r="I20" s="44">
        <v>6869.915</v>
      </c>
      <c r="J20" s="20">
        <v>12298</v>
      </c>
      <c r="K20" s="38">
        <v>12965</v>
      </c>
      <c r="M20" s="23"/>
      <c r="N20" s="23"/>
    </row>
    <row r="21" spans="3:16">
      <c r="C21" s="9">
        <v>2</v>
      </c>
      <c r="D21" s="17" t="s">
        <v>16</v>
      </c>
      <c r="E21" s="45">
        <v>1090.1777</v>
      </c>
      <c r="F21" s="41">
        <v>1047.0119999999999</v>
      </c>
      <c r="G21" s="20">
        <v>2111</v>
      </c>
      <c r="H21" s="20">
        <v>105865</v>
      </c>
      <c r="I21" s="44">
        <v>5756.5519999999997</v>
      </c>
      <c r="J21" s="20">
        <v>12626</v>
      </c>
      <c r="K21" s="38">
        <v>10267</v>
      </c>
      <c r="M21" s="23"/>
      <c r="N21" s="23"/>
    </row>
    <row r="22" spans="3:16">
      <c r="C22" s="9">
        <v>3</v>
      </c>
      <c r="D22" s="10" t="s">
        <v>17</v>
      </c>
      <c r="E22" s="41">
        <v>766.90499999999997</v>
      </c>
      <c r="F22" s="41">
        <v>509.55189999999999</v>
      </c>
      <c r="G22" s="20">
        <v>1774</v>
      </c>
      <c r="H22" s="20">
        <v>96130</v>
      </c>
      <c r="I22" s="44">
        <v>5142.0649999999996</v>
      </c>
      <c r="J22" s="20">
        <v>10498</v>
      </c>
      <c r="K22" s="38">
        <v>6239.2</v>
      </c>
      <c r="M22" s="23"/>
      <c r="N22" s="23"/>
    </row>
    <row r="23" spans="3:16">
      <c r="C23" s="12">
        <v>4</v>
      </c>
      <c r="D23" s="13" t="s">
        <v>18</v>
      </c>
      <c r="E23" s="18">
        <v>386.48869999999999</v>
      </c>
      <c r="F23" s="42">
        <v>433.57100000000003</v>
      </c>
      <c r="G23" s="20">
        <v>1443</v>
      </c>
      <c r="H23" s="20">
        <v>61315</v>
      </c>
      <c r="I23" s="44">
        <v>5481.7820000000002</v>
      </c>
      <c r="J23" s="20">
        <v>8825</v>
      </c>
      <c r="K23" s="38">
        <v>3795</v>
      </c>
      <c r="M23" s="23"/>
      <c r="N23" s="23"/>
    </row>
    <row r="24" spans="3:16">
      <c r="C24" s="80" t="s">
        <v>19</v>
      </c>
      <c r="D24" s="81"/>
      <c r="E24" s="14">
        <f>SUM(E20:E23)</f>
        <v>2974.9016299999998</v>
      </c>
      <c r="F24" s="14">
        <f t="shared" ref="F24:K24" si="1">SUM(F20:F23)</f>
        <v>2667.1738999999998</v>
      </c>
      <c r="G24" s="15">
        <f t="shared" si="1"/>
        <v>7658</v>
      </c>
      <c r="H24" s="15">
        <f t="shared" si="1"/>
        <v>404105</v>
      </c>
      <c r="I24" s="16">
        <f t="shared" si="1"/>
        <v>23250.313999999998</v>
      </c>
      <c r="J24" s="15">
        <f t="shared" si="1"/>
        <v>44247</v>
      </c>
      <c r="K24" s="32">
        <f t="shared" si="1"/>
        <v>33266.199999999997</v>
      </c>
      <c r="M24" s="23"/>
      <c r="N24" s="23"/>
    </row>
    <row r="27" spans="3:16">
      <c r="C27" s="5" t="str">
        <f>CONCATENATE("Perubahan Aset Periode ",O10," ",P10," - ",O11," ",P11)</f>
        <v>Perubahan Aset Periode JANUARI 2024 - FEBRUARI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0.139999999999986</v>
      </c>
      <c r="F29" s="11">
        <f t="shared" ref="E29:K33" si="3">F20-F11</f>
        <v>0.78999999999996395</v>
      </c>
      <c r="G29" s="20">
        <f t="shared" si="3"/>
        <v>6</v>
      </c>
      <c r="H29" s="20">
        <f t="shared" si="3"/>
        <v>625</v>
      </c>
      <c r="I29" s="21">
        <f t="shared" si="3"/>
        <v>15.8100000000004</v>
      </c>
      <c r="J29" s="20">
        <f t="shared" si="3"/>
        <v>8</v>
      </c>
      <c r="K29" s="36">
        <f t="shared" si="3"/>
        <v>14</v>
      </c>
      <c r="M29" s="37"/>
      <c r="N29" s="37"/>
      <c r="O29" s="37"/>
      <c r="P29" s="37"/>
    </row>
    <row r="30" spans="3:16">
      <c r="C30" s="9">
        <f t="shared" si="2"/>
        <v>2</v>
      </c>
      <c r="D30" s="10" t="s">
        <v>16</v>
      </c>
      <c r="E30" s="11">
        <f t="shared" si="3"/>
        <v>0</v>
      </c>
      <c r="F30" s="11">
        <f t="shared" si="3"/>
        <v>0.47000000000002701</v>
      </c>
      <c r="G30" s="20">
        <f t="shared" si="3"/>
        <v>8</v>
      </c>
      <c r="H30" s="20">
        <f t="shared" si="3"/>
        <v>450</v>
      </c>
      <c r="I30" s="21">
        <f t="shared" si="3"/>
        <v>7</v>
      </c>
      <c r="J30" s="20">
        <f t="shared" si="3"/>
        <v>0</v>
      </c>
      <c r="K30" s="38">
        <f t="shared" si="3"/>
        <v>3</v>
      </c>
      <c r="M30" s="37"/>
      <c r="N30" s="37"/>
      <c r="O30" s="37"/>
      <c r="P30" s="37"/>
    </row>
    <row r="31" spans="3:16">
      <c r="C31" s="9">
        <f t="shared" si="2"/>
        <v>3</v>
      </c>
      <c r="D31" s="10" t="s">
        <v>17</v>
      </c>
      <c r="E31" s="11">
        <f t="shared" si="3"/>
        <v>10.85</v>
      </c>
      <c r="F31" s="11">
        <f t="shared" si="3"/>
        <v>0.19999999999993201</v>
      </c>
      <c r="G31" s="20">
        <f t="shared" si="3"/>
        <v>2</v>
      </c>
      <c r="H31" s="20">
        <f t="shared" si="3"/>
        <v>150</v>
      </c>
      <c r="I31" s="21">
        <f t="shared" si="3"/>
        <v>13.3800000000001</v>
      </c>
      <c r="J31" s="20">
        <f t="shared" si="3"/>
        <v>214</v>
      </c>
      <c r="K31" s="38">
        <f t="shared" si="3"/>
        <v>2</v>
      </c>
      <c r="M31" s="37"/>
      <c r="N31" s="37"/>
      <c r="O31" s="37"/>
      <c r="P31" s="37"/>
    </row>
    <row r="32" spans="3:16">
      <c r="C32" s="12">
        <v>4</v>
      </c>
      <c r="D32" s="22" t="s">
        <v>18</v>
      </c>
      <c r="E32" s="11">
        <f t="shared" si="3"/>
        <v>0</v>
      </c>
      <c r="F32" s="11">
        <f t="shared" si="3"/>
        <v>0.200000000000045</v>
      </c>
      <c r="G32" s="20">
        <f t="shared" si="3"/>
        <v>2</v>
      </c>
      <c r="H32" s="20">
        <f t="shared" si="3"/>
        <v>100</v>
      </c>
      <c r="I32" s="21">
        <f t="shared" si="3"/>
        <v>5.3000000000001801</v>
      </c>
      <c r="J32" s="20">
        <f t="shared" si="3"/>
        <v>0</v>
      </c>
      <c r="K32" s="38">
        <f t="shared" si="3"/>
        <v>2</v>
      </c>
      <c r="M32" s="37"/>
      <c r="N32" s="37"/>
      <c r="O32" s="37"/>
      <c r="P32" s="37"/>
    </row>
    <row r="33" spans="3:12">
      <c r="C33" s="80"/>
      <c r="D33" s="81"/>
      <c r="E33" s="14">
        <f>E24-E15</f>
        <v>10.990000000000199</v>
      </c>
      <c r="F33" s="14">
        <f>F24-F15</f>
        <v>1.6599999999994</v>
      </c>
      <c r="G33" s="15">
        <f t="shared" si="3"/>
        <v>18</v>
      </c>
      <c r="H33" s="15">
        <f t="shared" si="3"/>
        <v>1325</v>
      </c>
      <c r="I33" s="16">
        <f t="shared" si="3"/>
        <v>41.490000000001601</v>
      </c>
      <c r="J33" s="15">
        <f t="shared" si="3"/>
        <v>222</v>
      </c>
      <c r="K33" s="32">
        <f t="shared" si="3"/>
        <v>21</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151</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144</v>
      </c>
      <c r="G47" s="77" t="s">
        <v>145</v>
      </c>
      <c r="H47" s="77"/>
      <c r="J47" s="76" t="s">
        <v>146</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FFFF00"/>
    <pageSetUpPr fitToPage="1"/>
  </sheetPr>
  <dimension ref="C1:P54"/>
  <sheetViews>
    <sheetView showGridLines="0" topLeftCell="A10" zoomScale="115" zoomScaleNormal="115" workbookViewId="0">
      <selection activeCell="E14" sqref="E14"/>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9" t="str">
        <f>CONCATENATE("RESUME LAPORAN ASET UP3 DEMAK PERIODE BULAN ",O12)</f>
        <v>RESUME LAPORAN ASET UP3 DEMAK PERIODE BULAN MARET</v>
      </c>
      <c r="D5" s="79"/>
      <c r="E5" s="79"/>
      <c r="F5" s="79"/>
      <c r="G5" s="79"/>
      <c r="H5" s="79"/>
      <c r="I5" s="79"/>
      <c r="J5" s="79"/>
      <c r="K5" s="79"/>
    </row>
    <row r="6" spans="3:16" ht="18">
      <c r="C6" s="79" t="str">
        <f>CONCATENATE("TAHUN ",P11)</f>
        <v>TAHUN 2024</v>
      </c>
      <c r="D6" s="79"/>
      <c r="E6" s="79"/>
      <c r="F6" s="79"/>
      <c r="G6" s="79"/>
      <c r="H6" s="79"/>
      <c r="I6" s="79"/>
      <c r="J6" s="79"/>
      <c r="K6" s="79"/>
    </row>
    <row r="9" spans="3:16">
      <c r="C9" s="5" t="str">
        <f>CONCATENATE("Data hasil verifikasi aset bulan ",O11," ",P11)</f>
        <v>Data hasil verifikasi aset bulan FEBRUARI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f>'FEB 24'!E20</f>
        <v>731.33023000000003</v>
      </c>
      <c r="F11" s="11">
        <f>'FEB 24'!F20</f>
        <v>677.03899999999999</v>
      </c>
      <c r="G11" s="20">
        <f>'FEB 24'!G20</f>
        <v>2330</v>
      </c>
      <c r="H11" s="20">
        <f>'FEB 24'!H20</f>
        <v>140795</v>
      </c>
      <c r="I11" s="11">
        <f>'FEB 24'!I20</f>
        <v>6869.915</v>
      </c>
      <c r="J11" s="20">
        <f>'FEB 24'!J20</f>
        <v>12298</v>
      </c>
      <c r="K11" s="20">
        <f>'FEB 24'!K20</f>
        <v>12965</v>
      </c>
      <c r="O11" s="1" t="s">
        <v>135</v>
      </c>
      <c r="P11" s="1">
        <v>2024</v>
      </c>
    </row>
    <row r="12" spans="3:16">
      <c r="C12" s="9">
        <v>2</v>
      </c>
      <c r="D12" s="10" t="s">
        <v>16</v>
      </c>
      <c r="E12" s="11">
        <f>'FEB 24'!E21</f>
        <v>1090.1777</v>
      </c>
      <c r="F12" s="11">
        <f>'FEB 24'!F21</f>
        <v>1047.0119999999999</v>
      </c>
      <c r="G12" s="20">
        <f>'FEB 24'!G21</f>
        <v>2111</v>
      </c>
      <c r="H12" s="20">
        <f>'FEB 24'!H21</f>
        <v>105865</v>
      </c>
      <c r="I12" s="11">
        <f>'FEB 24'!I21</f>
        <v>5756.5519999999997</v>
      </c>
      <c r="J12" s="20">
        <f>'FEB 24'!J21</f>
        <v>12626</v>
      </c>
      <c r="K12" s="20">
        <f>'FEB 24'!K21</f>
        <v>10267</v>
      </c>
      <c r="O12" s="1" t="s">
        <v>136</v>
      </c>
      <c r="P12" s="1">
        <v>2024</v>
      </c>
    </row>
    <row r="13" spans="3:16">
      <c r="C13" s="9">
        <v>3</v>
      </c>
      <c r="D13" s="10" t="s">
        <v>17</v>
      </c>
      <c r="E13" s="11">
        <f>'FEB 24'!E22</f>
        <v>766.90499999999997</v>
      </c>
      <c r="F13" s="11">
        <f>'FEB 24'!F22</f>
        <v>509.55189999999999</v>
      </c>
      <c r="G13" s="20">
        <f>'FEB 24'!G22</f>
        <v>1774</v>
      </c>
      <c r="H13" s="20">
        <f>'FEB 24'!H22</f>
        <v>96130</v>
      </c>
      <c r="I13" s="11">
        <f>'FEB 24'!I22</f>
        <v>5142.0649999999996</v>
      </c>
      <c r="J13" s="20">
        <f>'FEB 24'!J22</f>
        <v>10498</v>
      </c>
      <c r="K13" s="20">
        <f>'FEB 24'!K22</f>
        <v>6239.2</v>
      </c>
    </row>
    <row r="14" spans="3:16">
      <c r="C14" s="12">
        <v>4</v>
      </c>
      <c r="D14" s="13" t="s">
        <v>18</v>
      </c>
      <c r="E14" s="11">
        <f>'FEB 24'!E23</f>
        <v>386.48869999999999</v>
      </c>
      <c r="F14" s="11">
        <f>'FEB 24'!F23</f>
        <v>433.57100000000003</v>
      </c>
      <c r="G14" s="20">
        <f>'FEB 24'!G23</f>
        <v>1443</v>
      </c>
      <c r="H14" s="20">
        <f>'FEB 24'!H23</f>
        <v>61315</v>
      </c>
      <c r="I14" s="11">
        <f>'FEB 24'!I23</f>
        <v>5481.7820000000002</v>
      </c>
      <c r="J14" s="20">
        <f>'FEB 24'!J23</f>
        <v>8825</v>
      </c>
      <c r="K14" s="20">
        <f>'FEB 24'!K23</f>
        <v>3795</v>
      </c>
    </row>
    <row r="15" spans="3:16">
      <c r="C15" s="80" t="s">
        <v>19</v>
      </c>
      <c r="D15" s="81"/>
      <c r="E15" s="14">
        <f>SUM(E11:E14)</f>
        <v>2974.9016299999998</v>
      </c>
      <c r="F15" s="14">
        <f t="shared" ref="F15:K15" si="0">SUM(F11:F14)</f>
        <v>2667.1738999999998</v>
      </c>
      <c r="G15" s="15">
        <f t="shared" si="0"/>
        <v>7658</v>
      </c>
      <c r="H15" s="15">
        <f t="shared" si="0"/>
        <v>404105</v>
      </c>
      <c r="I15" s="16">
        <f t="shared" si="0"/>
        <v>23250.313999999998</v>
      </c>
      <c r="J15" s="15">
        <f t="shared" si="0"/>
        <v>44247</v>
      </c>
      <c r="K15" s="32">
        <f t="shared" si="0"/>
        <v>33266.199999999997</v>
      </c>
    </row>
    <row r="18" spans="3:16">
      <c r="C18" s="5" t="str">
        <f>CONCATENATE("Data hasil verifikasi aset bulan ",O12," ",P12)</f>
        <v>Data hasil verifikasi aset bulan MARET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731.50022999999999</v>
      </c>
      <c r="F20" s="40">
        <v>678.15300000000002</v>
      </c>
      <c r="G20" s="20">
        <v>2333</v>
      </c>
      <c r="H20" s="20">
        <v>141145</v>
      </c>
      <c r="I20" s="44">
        <v>6880.39</v>
      </c>
      <c r="J20" s="20">
        <v>12304</v>
      </c>
      <c r="K20" s="38">
        <v>12972</v>
      </c>
      <c r="M20" s="23"/>
      <c r="N20" s="23"/>
    </row>
    <row r="21" spans="3:16">
      <c r="C21" s="9">
        <v>2</v>
      </c>
      <c r="D21" s="17" t="s">
        <v>16</v>
      </c>
      <c r="E21" s="45">
        <v>1090.1777</v>
      </c>
      <c r="F21" s="41">
        <v>1047.2819999999999</v>
      </c>
      <c r="G21" s="20">
        <v>2111</v>
      </c>
      <c r="H21" s="20">
        <v>106225</v>
      </c>
      <c r="I21" s="44">
        <v>5763.2120000000004</v>
      </c>
      <c r="J21" s="20">
        <v>12626</v>
      </c>
      <c r="K21" s="38">
        <v>10268</v>
      </c>
      <c r="M21" s="23"/>
      <c r="N21" s="23"/>
    </row>
    <row r="22" spans="3:16">
      <c r="C22" s="9">
        <v>3</v>
      </c>
      <c r="D22" s="10" t="s">
        <v>17</v>
      </c>
      <c r="E22" s="41">
        <v>768.005</v>
      </c>
      <c r="F22" s="41">
        <v>510.95190000000002</v>
      </c>
      <c r="G22" s="20">
        <v>1782</v>
      </c>
      <c r="H22" s="20">
        <v>97040</v>
      </c>
      <c r="I22" s="44">
        <v>5157.2049999999999</v>
      </c>
      <c r="J22" s="20">
        <v>10529</v>
      </c>
      <c r="K22" s="38">
        <v>6255.2</v>
      </c>
      <c r="M22" s="23"/>
      <c r="N22" s="23"/>
    </row>
    <row r="23" spans="3:16">
      <c r="C23" s="12">
        <v>4</v>
      </c>
      <c r="D23" s="13" t="s">
        <v>18</v>
      </c>
      <c r="E23" s="18">
        <v>386.48869999999999</v>
      </c>
      <c r="F23" s="42">
        <v>434.57100000000003</v>
      </c>
      <c r="G23" s="20">
        <v>1444</v>
      </c>
      <c r="H23" s="20">
        <v>61365</v>
      </c>
      <c r="I23" s="44">
        <v>5488.942</v>
      </c>
      <c r="J23" s="20">
        <v>8833</v>
      </c>
      <c r="K23" s="38">
        <v>3797.45</v>
      </c>
      <c r="M23" s="23"/>
      <c r="N23" s="23"/>
    </row>
    <row r="24" spans="3:16">
      <c r="C24" s="80" t="s">
        <v>19</v>
      </c>
      <c r="D24" s="81"/>
      <c r="E24" s="14">
        <f>SUM(E20:E23)</f>
        <v>2976.1716299999998</v>
      </c>
      <c r="F24" s="14">
        <f t="shared" ref="F24:H24" si="1">SUM(F20:F23)</f>
        <v>2670.9578999999999</v>
      </c>
      <c r="G24" s="14">
        <f t="shared" si="1"/>
        <v>7670</v>
      </c>
      <c r="H24" s="14">
        <f t="shared" si="1"/>
        <v>405775</v>
      </c>
      <c r="I24" s="14">
        <f t="shared" ref="I24:K24" si="2">SUM(I20:I23)</f>
        <v>23289.749</v>
      </c>
      <c r="J24" s="15">
        <f t="shared" si="2"/>
        <v>44292</v>
      </c>
      <c r="K24" s="15">
        <f t="shared" si="2"/>
        <v>33292.65</v>
      </c>
      <c r="M24" s="23"/>
      <c r="N24" s="23"/>
    </row>
    <row r="27" spans="3:16">
      <c r="C27" s="5" t="str">
        <f>CONCATENATE("Perubahan Aset Periode ",O11," ",P11," - ",O12," ",P12)</f>
        <v>Perubahan Aset Periode FEBRUARI 2024 - MARET 2024</v>
      </c>
    </row>
    <row r="28" spans="3:16" ht="31.2">
      <c r="C28" s="6" t="s">
        <v>6</v>
      </c>
      <c r="D28" s="7" t="s">
        <v>7</v>
      </c>
      <c r="E28" s="8" t="s">
        <v>8</v>
      </c>
      <c r="F28" s="8" t="s">
        <v>9</v>
      </c>
      <c r="G28" s="8" t="s">
        <v>10</v>
      </c>
      <c r="H28" s="8" t="s">
        <v>11</v>
      </c>
      <c r="I28" s="8" t="s">
        <v>12</v>
      </c>
      <c r="J28" s="8" t="s">
        <v>13</v>
      </c>
      <c r="K28" s="31" t="s">
        <v>14</v>
      </c>
    </row>
    <row r="29" spans="3:16">
      <c r="C29" s="9">
        <f t="shared" ref="C29:D31" si="3">C11</f>
        <v>1</v>
      </c>
      <c r="D29" s="19" t="str">
        <f t="shared" si="3"/>
        <v>ULP Demak</v>
      </c>
      <c r="E29" s="11">
        <f>E20-E11</f>
        <v>0.16999999999995899</v>
      </c>
      <c r="F29" s="11">
        <f t="shared" ref="E29:K33" si="4">F20-F11</f>
        <v>1.1140000000000301</v>
      </c>
      <c r="G29" s="20">
        <f t="shared" si="4"/>
        <v>3</v>
      </c>
      <c r="H29" s="20">
        <f t="shared" si="4"/>
        <v>350</v>
      </c>
      <c r="I29" s="21">
        <f t="shared" si="4"/>
        <v>10.4749999999995</v>
      </c>
      <c r="J29" s="20">
        <f t="shared" si="4"/>
        <v>6</v>
      </c>
      <c r="K29" s="36">
        <f t="shared" si="4"/>
        <v>7</v>
      </c>
      <c r="M29" s="37"/>
      <c r="N29" s="37"/>
      <c r="O29" s="37"/>
      <c r="P29" s="37"/>
    </row>
    <row r="30" spans="3:16">
      <c r="C30" s="9">
        <f t="shared" si="3"/>
        <v>2</v>
      </c>
      <c r="D30" s="10" t="s">
        <v>16</v>
      </c>
      <c r="E30" s="11">
        <f t="shared" si="4"/>
        <v>0</v>
      </c>
      <c r="F30" s="11">
        <f t="shared" si="4"/>
        <v>0.26999999999998198</v>
      </c>
      <c r="G30" s="20">
        <f t="shared" si="4"/>
        <v>0</v>
      </c>
      <c r="H30" s="20">
        <f t="shared" si="4"/>
        <v>360</v>
      </c>
      <c r="I30" s="21">
        <f t="shared" si="4"/>
        <v>6.65999999999985</v>
      </c>
      <c r="J30" s="20">
        <f t="shared" si="4"/>
        <v>0</v>
      </c>
      <c r="K30" s="38">
        <f t="shared" si="4"/>
        <v>1</v>
      </c>
      <c r="M30" s="37"/>
      <c r="N30" s="37"/>
      <c r="O30" s="37"/>
      <c r="P30" s="37"/>
    </row>
    <row r="31" spans="3:16">
      <c r="C31" s="9">
        <f t="shared" si="3"/>
        <v>3</v>
      </c>
      <c r="D31" s="10" t="s">
        <v>17</v>
      </c>
      <c r="E31" s="11">
        <f t="shared" si="4"/>
        <v>1.10000000000014</v>
      </c>
      <c r="F31" s="11">
        <f t="shared" si="4"/>
        <v>1.4000000000000901</v>
      </c>
      <c r="G31" s="20">
        <f t="shared" si="4"/>
        <v>8</v>
      </c>
      <c r="H31" s="20">
        <f t="shared" si="4"/>
        <v>910</v>
      </c>
      <c r="I31" s="21">
        <f t="shared" si="4"/>
        <v>15.140000000000301</v>
      </c>
      <c r="J31" s="20">
        <f t="shared" si="4"/>
        <v>31</v>
      </c>
      <c r="K31" s="38">
        <f t="shared" si="4"/>
        <v>16</v>
      </c>
      <c r="M31" s="37"/>
      <c r="N31" s="37"/>
      <c r="O31" s="37"/>
      <c r="P31" s="37"/>
    </row>
    <row r="32" spans="3:16">
      <c r="C32" s="12">
        <v>4</v>
      </c>
      <c r="D32" s="22" t="s">
        <v>18</v>
      </c>
      <c r="E32" s="11">
        <f t="shared" si="4"/>
        <v>0</v>
      </c>
      <c r="F32" s="11">
        <f t="shared" si="4"/>
        <v>1</v>
      </c>
      <c r="G32" s="20">
        <f t="shared" si="4"/>
        <v>1</v>
      </c>
      <c r="H32" s="20">
        <f t="shared" si="4"/>
        <v>50</v>
      </c>
      <c r="I32" s="21">
        <f t="shared" si="4"/>
        <v>7.15999999999985</v>
      </c>
      <c r="J32" s="20">
        <f t="shared" si="4"/>
        <v>8</v>
      </c>
      <c r="K32" s="38">
        <f t="shared" si="4"/>
        <v>2.4499999999998199</v>
      </c>
      <c r="M32" s="37"/>
      <c r="N32" s="37"/>
      <c r="O32" s="37"/>
      <c r="P32" s="37"/>
    </row>
    <row r="33" spans="3:12">
      <c r="C33" s="80"/>
      <c r="D33" s="81"/>
      <c r="E33" s="14">
        <f>E24-E15</f>
        <v>1.2699999999995299</v>
      </c>
      <c r="F33" s="14">
        <f>F24-F15</f>
        <v>3.7840000000005598</v>
      </c>
      <c r="G33" s="15">
        <f t="shared" si="4"/>
        <v>12</v>
      </c>
      <c r="H33" s="15">
        <f t="shared" si="4"/>
        <v>1670</v>
      </c>
      <c r="I33" s="16">
        <f t="shared" si="4"/>
        <v>39.435000000001303</v>
      </c>
      <c r="J33" s="15">
        <f t="shared" si="4"/>
        <v>45</v>
      </c>
      <c r="K33" s="32">
        <f t="shared" si="4"/>
        <v>26.450000000004401</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152</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144</v>
      </c>
      <c r="G47" s="77" t="s">
        <v>145</v>
      </c>
      <c r="H47" s="77"/>
      <c r="J47" s="76" t="s">
        <v>146</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00"/>
    <pageSetUpPr fitToPage="1"/>
  </sheetPr>
  <dimension ref="C1:P54"/>
  <sheetViews>
    <sheetView showGridLines="0" zoomScale="85" zoomScaleNormal="85" workbookViewId="0">
      <selection activeCell="E14" sqref="E14"/>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9" t="str">
        <f>CONCATENATE("RESUME LAPORAN ASET UP3 DEMAK PERIODE BULAN ",O13)</f>
        <v>RESUME LAPORAN ASET UP3 DEMAK PERIODE BULAN APRIL</v>
      </c>
      <c r="D5" s="79"/>
      <c r="E5" s="79"/>
      <c r="F5" s="79"/>
      <c r="G5" s="79"/>
      <c r="H5" s="79"/>
      <c r="I5" s="79"/>
      <c r="J5" s="79"/>
      <c r="K5" s="79"/>
    </row>
    <row r="6" spans="3:16" ht="18">
      <c r="C6" s="79" t="str">
        <f>CONCATENATE("TAHUN ",P11)</f>
        <v>TAHUN 2024</v>
      </c>
      <c r="D6" s="79"/>
      <c r="E6" s="79"/>
      <c r="F6" s="79"/>
      <c r="G6" s="79"/>
      <c r="H6" s="79"/>
      <c r="I6" s="79"/>
      <c r="J6" s="79"/>
      <c r="K6" s="79"/>
    </row>
    <row r="9" spans="3:16">
      <c r="C9" s="5" t="str">
        <f>CONCATENATE("Data hasil verifikasi aset bulan ",O12," ",P12)</f>
        <v>Data hasil verifikasi aset bulan MARET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f>'MAR 24'!E20</f>
        <v>731.50022999999999</v>
      </c>
      <c r="F11" s="11">
        <f>'MAR 24'!F20</f>
        <v>678.15300000000002</v>
      </c>
      <c r="G11" s="20">
        <f>'MAR 24'!G20</f>
        <v>2333</v>
      </c>
      <c r="H11" s="11">
        <f>'MAR 24'!H20</f>
        <v>141145</v>
      </c>
      <c r="I11" s="11">
        <f>'MAR 24'!I20</f>
        <v>6880.39</v>
      </c>
      <c r="J11" s="20">
        <f>'MAR 24'!J20</f>
        <v>12304</v>
      </c>
      <c r="K11" s="20">
        <f>'MAR 24'!K20</f>
        <v>12972</v>
      </c>
      <c r="O11" s="1" t="s">
        <v>135</v>
      </c>
      <c r="P11" s="1">
        <v>2024</v>
      </c>
    </row>
    <row r="12" spans="3:16">
      <c r="C12" s="9">
        <v>2</v>
      </c>
      <c r="D12" s="10" t="s">
        <v>16</v>
      </c>
      <c r="E12" s="11">
        <f>'MAR 24'!E21</f>
        <v>1090.1777</v>
      </c>
      <c r="F12" s="11">
        <f>'MAR 24'!F21</f>
        <v>1047.2819999999999</v>
      </c>
      <c r="G12" s="20">
        <f>'MAR 24'!G21</f>
        <v>2111</v>
      </c>
      <c r="H12" s="11">
        <f>'MAR 24'!H21</f>
        <v>106225</v>
      </c>
      <c r="I12" s="11">
        <f>'MAR 24'!I21</f>
        <v>5763.2120000000004</v>
      </c>
      <c r="J12" s="20">
        <f>'MAR 24'!J21</f>
        <v>12626</v>
      </c>
      <c r="K12" s="20">
        <f>'MAR 24'!K21</f>
        <v>10268</v>
      </c>
      <c r="O12" s="1" t="s">
        <v>136</v>
      </c>
      <c r="P12" s="1">
        <v>2024</v>
      </c>
    </row>
    <row r="13" spans="3:16">
      <c r="C13" s="9">
        <v>3</v>
      </c>
      <c r="D13" s="10" t="s">
        <v>17</v>
      </c>
      <c r="E13" s="11">
        <f>'MAR 24'!E22</f>
        <v>768.005</v>
      </c>
      <c r="F13" s="11">
        <f>'MAR 24'!F22</f>
        <v>510.95190000000002</v>
      </c>
      <c r="G13" s="20">
        <f>'MAR 24'!G22</f>
        <v>1782</v>
      </c>
      <c r="H13" s="11">
        <f>'MAR 24'!H22</f>
        <v>97040</v>
      </c>
      <c r="I13" s="11">
        <f>'MAR 24'!I22</f>
        <v>5157.2049999999999</v>
      </c>
      <c r="J13" s="20">
        <f>'MAR 24'!J22</f>
        <v>10529</v>
      </c>
      <c r="K13" s="20">
        <f>'MAR 24'!K22</f>
        <v>6255.2</v>
      </c>
      <c r="O13" s="1" t="s">
        <v>137</v>
      </c>
      <c r="P13" s="1">
        <v>2024</v>
      </c>
    </row>
    <row r="14" spans="3:16">
      <c r="C14" s="12">
        <v>4</v>
      </c>
      <c r="D14" s="13" t="s">
        <v>18</v>
      </c>
      <c r="E14" s="11">
        <f>'MAR 24'!E23</f>
        <v>386.48869999999999</v>
      </c>
      <c r="F14" s="11">
        <f>'MAR 24'!F23</f>
        <v>434.57100000000003</v>
      </c>
      <c r="G14" s="20">
        <f>'MAR 24'!G23</f>
        <v>1444</v>
      </c>
      <c r="H14" s="11">
        <f>'MAR 24'!H23</f>
        <v>61365</v>
      </c>
      <c r="I14" s="11">
        <f>'MAR 24'!I23</f>
        <v>5488.942</v>
      </c>
      <c r="J14" s="20">
        <f>'MAR 24'!J23</f>
        <v>8833</v>
      </c>
      <c r="K14" s="20">
        <f>'MAR 24'!K23</f>
        <v>3797.45</v>
      </c>
    </row>
    <row r="15" spans="3:16">
      <c r="C15" s="80" t="s">
        <v>19</v>
      </c>
      <c r="D15" s="81"/>
      <c r="E15" s="14">
        <f>SUM(E11:E14)</f>
        <v>2976.1716299999998</v>
      </c>
      <c r="F15" s="14">
        <f t="shared" ref="F15:K15" si="0">SUM(F11:F14)</f>
        <v>2670.9578999999999</v>
      </c>
      <c r="G15" s="15">
        <f t="shared" si="0"/>
        <v>7670</v>
      </c>
      <c r="H15" s="15">
        <f t="shared" si="0"/>
        <v>405775</v>
      </c>
      <c r="I15" s="16">
        <f t="shared" si="0"/>
        <v>23289.749</v>
      </c>
      <c r="J15" s="15">
        <f t="shared" si="0"/>
        <v>44292</v>
      </c>
      <c r="K15" s="32">
        <f t="shared" si="0"/>
        <v>33292.65</v>
      </c>
    </row>
    <row r="18" spans="3:16">
      <c r="C18" s="5" t="str">
        <f>CONCATENATE("Data hasil verifikasi aset bulan ",O13," ",P13)</f>
        <v>Data hasil verifikasi aset bulan APRIL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731.65022999999997</v>
      </c>
      <c r="F20" s="40">
        <v>678.41</v>
      </c>
      <c r="G20" s="20">
        <v>2339</v>
      </c>
      <c r="H20" s="20">
        <v>141580</v>
      </c>
      <c r="I20" s="44">
        <v>6892.84</v>
      </c>
      <c r="J20" s="20">
        <v>12308</v>
      </c>
      <c r="K20" s="38">
        <v>12975</v>
      </c>
      <c r="M20" s="23"/>
      <c r="N20" s="23"/>
    </row>
    <row r="21" spans="3:16">
      <c r="C21" s="9">
        <v>2</v>
      </c>
      <c r="D21" s="17" t="s">
        <v>16</v>
      </c>
      <c r="E21" s="11">
        <v>1090.1777</v>
      </c>
      <c r="F21" s="20">
        <v>1048.0319999999999</v>
      </c>
      <c r="G21" s="20">
        <v>2123</v>
      </c>
      <c r="H21" s="20">
        <v>106885</v>
      </c>
      <c r="I21" s="44">
        <v>5768.3519999999999</v>
      </c>
      <c r="J21" s="20">
        <v>12626</v>
      </c>
      <c r="K21" s="38">
        <v>10272</v>
      </c>
      <c r="M21" s="23"/>
      <c r="N21" s="23"/>
    </row>
    <row r="22" spans="3:16">
      <c r="C22" s="9">
        <v>3</v>
      </c>
      <c r="D22" s="10" t="s">
        <v>17</v>
      </c>
      <c r="E22" s="11">
        <v>768.255</v>
      </c>
      <c r="F22" s="41">
        <v>510.95190000000002</v>
      </c>
      <c r="G22" s="20">
        <v>1785</v>
      </c>
      <c r="H22" s="20">
        <v>97390</v>
      </c>
      <c r="I22" s="44">
        <v>5170.1850000000004</v>
      </c>
      <c r="J22" s="20">
        <v>10534</v>
      </c>
      <c r="K22" s="38">
        <v>6256</v>
      </c>
      <c r="M22" s="23"/>
      <c r="N22" s="23"/>
    </row>
    <row r="23" spans="3:16">
      <c r="C23" s="12">
        <v>4</v>
      </c>
      <c r="D23" s="13" t="s">
        <v>18</v>
      </c>
      <c r="E23" s="18">
        <v>386.48869999999999</v>
      </c>
      <c r="F23" s="42">
        <v>434.67099999999999</v>
      </c>
      <c r="G23" s="20">
        <v>1445</v>
      </c>
      <c r="H23" s="20">
        <v>61440</v>
      </c>
      <c r="I23" s="44">
        <v>5495.6019999999999</v>
      </c>
      <c r="J23" s="20">
        <v>8833</v>
      </c>
      <c r="K23" s="38">
        <v>3799</v>
      </c>
      <c r="M23" s="23"/>
      <c r="N23" s="23"/>
    </row>
    <row r="24" spans="3:16">
      <c r="C24" s="80" t="s">
        <v>19</v>
      </c>
      <c r="D24" s="81"/>
      <c r="E24" s="14">
        <f>SUM(E20:E23)</f>
        <v>2976.5716299999999</v>
      </c>
      <c r="F24" s="14">
        <f t="shared" ref="F24:K24" si="1">SUM(F20:F23)</f>
        <v>2672.0648999999999</v>
      </c>
      <c r="G24" s="14">
        <f t="shared" si="1"/>
        <v>7692</v>
      </c>
      <c r="H24" s="15">
        <f t="shared" si="1"/>
        <v>407295</v>
      </c>
      <c r="I24" s="14">
        <f t="shared" si="1"/>
        <v>23326.978999999999</v>
      </c>
      <c r="J24" s="15">
        <f t="shared" si="1"/>
        <v>44301</v>
      </c>
      <c r="K24" s="15">
        <f t="shared" si="1"/>
        <v>33302</v>
      </c>
      <c r="M24" s="23"/>
      <c r="N24" s="23"/>
    </row>
    <row r="27" spans="3:16">
      <c r="C27" s="5" t="str">
        <f>CONCATENATE("Perubahan Aset Periode ",O12," ",P12," - ",O13," ",P13)</f>
        <v>Perubahan Aset Periode MARET 2024 - APRIL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0.14999999999997701</v>
      </c>
      <c r="F29" s="11">
        <f t="shared" ref="E29:K33" si="3">F20-F11</f>
        <v>0.25700000000006201</v>
      </c>
      <c r="G29" s="20">
        <f t="shared" si="3"/>
        <v>6</v>
      </c>
      <c r="H29" s="20">
        <f t="shared" si="3"/>
        <v>435</v>
      </c>
      <c r="I29" s="21">
        <f t="shared" si="3"/>
        <v>12.4499999999998</v>
      </c>
      <c r="J29" s="20">
        <f t="shared" si="3"/>
        <v>4</v>
      </c>
      <c r="K29" s="36">
        <f t="shared" si="3"/>
        <v>3</v>
      </c>
      <c r="M29" s="37"/>
      <c r="N29" s="37"/>
      <c r="O29" s="37"/>
      <c r="P29" s="37"/>
    </row>
    <row r="30" spans="3:16">
      <c r="C30" s="9">
        <f t="shared" si="2"/>
        <v>2</v>
      </c>
      <c r="D30" s="10" t="s">
        <v>16</v>
      </c>
      <c r="E30" s="11">
        <f t="shared" si="3"/>
        <v>0</v>
      </c>
      <c r="F30" s="11">
        <f t="shared" si="3"/>
        <v>0.75</v>
      </c>
      <c r="G30" s="20">
        <f t="shared" si="3"/>
        <v>12</v>
      </c>
      <c r="H30" s="20">
        <f t="shared" si="3"/>
        <v>660</v>
      </c>
      <c r="I30" s="21">
        <f t="shared" si="3"/>
        <v>5.1400000000003301</v>
      </c>
      <c r="J30" s="20">
        <f t="shared" si="3"/>
        <v>0</v>
      </c>
      <c r="K30" s="38">
        <f t="shared" si="3"/>
        <v>4</v>
      </c>
      <c r="M30" s="37"/>
      <c r="N30" s="37"/>
      <c r="O30" s="37"/>
      <c r="P30" s="37"/>
    </row>
    <row r="31" spans="3:16">
      <c r="C31" s="9">
        <f t="shared" si="2"/>
        <v>3</v>
      </c>
      <c r="D31" s="10" t="s">
        <v>17</v>
      </c>
      <c r="E31" s="11">
        <f t="shared" si="3"/>
        <v>0.24999999999988601</v>
      </c>
      <c r="F31" s="11">
        <f t="shared" si="3"/>
        <v>0</v>
      </c>
      <c r="G31" s="20">
        <f t="shared" si="3"/>
        <v>3</v>
      </c>
      <c r="H31" s="20">
        <f t="shared" si="3"/>
        <v>350</v>
      </c>
      <c r="I31" s="21">
        <f t="shared" si="3"/>
        <v>12.9800000000005</v>
      </c>
      <c r="J31" s="20">
        <f t="shared" si="3"/>
        <v>5</v>
      </c>
      <c r="K31" s="38">
        <f t="shared" si="3"/>
        <v>0.80000000000018201</v>
      </c>
      <c r="M31" s="37"/>
      <c r="N31" s="37"/>
      <c r="O31" s="37"/>
      <c r="P31" s="37"/>
    </row>
    <row r="32" spans="3:16">
      <c r="C32" s="12">
        <v>4</v>
      </c>
      <c r="D32" s="22" t="s">
        <v>18</v>
      </c>
      <c r="E32" s="11">
        <f t="shared" si="3"/>
        <v>0</v>
      </c>
      <c r="F32" s="11">
        <f t="shared" si="3"/>
        <v>9.9999999999965894E-2</v>
      </c>
      <c r="G32" s="20">
        <f t="shared" si="3"/>
        <v>1</v>
      </c>
      <c r="H32" s="20">
        <f t="shared" si="3"/>
        <v>75</v>
      </c>
      <c r="I32" s="21">
        <f t="shared" si="3"/>
        <v>6.65999999999985</v>
      </c>
      <c r="J32" s="20">
        <f t="shared" si="3"/>
        <v>0</v>
      </c>
      <c r="K32" s="38">
        <f t="shared" si="3"/>
        <v>1.5500000000001799</v>
      </c>
      <c r="M32" s="37"/>
      <c r="N32" s="37"/>
      <c r="O32" s="37"/>
      <c r="P32" s="37"/>
    </row>
    <row r="33" spans="3:12">
      <c r="C33" s="80"/>
      <c r="D33" s="81"/>
      <c r="E33" s="14">
        <f>E24-E15</f>
        <v>0.400000000000091</v>
      </c>
      <c r="F33" s="14">
        <f>F24-F15</f>
        <v>1.1069999999995199</v>
      </c>
      <c r="G33" s="15">
        <f t="shared" si="3"/>
        <v>22</v>
      </c>
      <c r="H33" s="15">
        <f t="shared" si="3"/>
        <v>1520</v>
      </c>
      <c r="I33" s="16">
        <f t="shared" si="3"/>
        <v>37.229999999999599</v>
      </c>
      <c r="J33" s="15">
        <f t="shared" si="3"/>
        <v>9</v>
      </c>
      <c r="K33" s="32">
        <f t="shared" si="3"/>
        <v>9.3499999999985395</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153</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144</v>
      </c>
      <c r="G47" s="77" t="s">
        <v>145</v>
      </c>
      <c r="H47" s="77"/>
      <c r="J47" s="76" t="s">
        <v>146</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FFFF00"/>
    <pageSetUpPr fitToPage="1"/>
  </sheetPr>
  <dimension ref="C1:P54"/>
  <sheetViews>
    <sheetView showGridLines="0" topLeftCell="A5" zoomScale="85" zoomScaleNormal="85" workbookViewId="0">
      <selection activeCell="G22" sqref="G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9" t="str">
        <f>CONCATENATE("RESUME LAPORAN ASET UP3 DEMAK PERIODE BULAN ",O14)</f>
        <v>RESUME LAPORAN ASET UP3 DEMAK PERIODE BULAN MEI</v>
      </c>
      <c r="D5" s="79"/>
      <c r="E5" s="79"/>
      <c r="F5" s="79"/>
      <c r="G5" s="79"/>
      <c r="H5" s="79"/>
      <c r="I5" s="79"/>
      <c r="J5" s="79"/>
      <c r="K5" s="79"/>
    </row>
    <row r="6" spans="3:16" ht="18">
      <c r="C6" s="79" t="str">
        <f>CONCATENATE("TAHUN ",P11)</f>
        <v>TAHUN 2024</v>
      </c>
      <c r="D6" s="79"/>
      <c r="E6" s="79"/>
      <c r="F6" s="79"/>
      <c r="G6" s="79"/>
      <c r="H6" s="79"/>
      <c r="I6" s="79"/>
      <c r="J6" s="79"/>
      <c r="K6" s="79"/>
    </row>
    <row r="9" spans="3:16">
      <c r="C9" s="5" t="str">
        <f>CONCATENATE("Data hasil verifikasi aset bulan ",O13," ",P13)</f>
        <v>Data hasil verifikasi aset bulan APRIL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v>731.65022999999997</v>
      </c>
      <c r="F11" s="11">
        <v>678.41</v>
      </c>
      <c r="G11" s="20">
        <v>2339</v>
      </c>
      <c r="H11" s="11">
        <v>141580</v>
      </c>
      <c r="I11" s="11">
        <v>6892.84</v>
      </c>
      <c r="J11" s="20">
        <v>12308</v>
      </c>
      <c r="K11" s="20">
        <v>12975</v>
      </c>
      <c r="O11" s="1" t="s">
        <v>135</v>
      </c>
      <c r="P11" s="1">
        <v>2024</v>
      </c>
    </row>
    <row r="12" spans="3:16">
      <c r="C12" s="9">
        <v>2</v>
      </c>
      <c r="D12" s="10" t="s">
        <v>16</v>
      </c>
      <c r="E12" s="11">
        <v>1090.1777</v>
      </c>
      <c r="F12" s="11">
        <v>1048.0319999999999</v>
      </c>
      <c r="G12" s="20">
        <v>2123</v>
      </c>
      <c r="H12" s="11">
        <v>106885</v>
      </c>
      <c r="I12" s="11">
        <v>5768.3519999999999</v>
      </c>
      <c r="J12" s="20">
        <v>12626</v>
      </c>
      <c r="K12" s="20">
        <v>10272</v>
      </c>
      <c r="O12" s="1" t="s">
        <v>136</v>
      </c>
      <c r="P12" s="1">
        <v>2024</v>
      </c>
    </row>
    <row r="13" spans="3:16">
      <c r="C13" s="9">
        <v>3</v>
      </c>
      <c r="D13" s="10" t="s">
        <v>17</v>
      </c>
      <c r="E13" s="11">
        <v>768.255</v>
      </c>
      <c r="F13" s="11">
        <v>510.95190000000002</v>
      </c>
      <c r="G13" s="20">
        <v>1785</v>
      </c>
      <c r="H13" s="11">
        <v>97390</v>
      </c>
      <c r="I13" s="11">
        <v>5170.1850000000004</v>
      </c>
      <c r="J13" s="20">
        <v>10534</v>
      </c>
      <c r="K13" s="20">
        <v>6256</v>
      </c>
      <c r="O13" s="1" t="s">
        <v>137</v>
      </c>
      <c r="P13" s="1">
        <v>2024</v>
      </c>
    </row>
    <row r="14" spans="3:16">
      <c r="C14" s="12">
        <v>4</v>
      </c>
      <c r="D14" s="13" t="s">
        <v>18</v>
      </c>
      <c r="E14" s="11">
        <v>386.48869999999999</v>
      </c>
      <c r="F14" s="11">
        <v>434.67099999999999</v>
      </c>
      <c r="G14" s="20">
        <v>1445</v>
      </c>
      <c r="H14" s="11">
        <v>61440</v>
      </c>
      <c r="I14" s="11">
        <v>5495.6019999999999</v>
      </c>
      <c r="J14" s="20">
        <v>8833</v>
      </c>
      <c r="K14" s="20">
        <v>3799</v>
      </c>
      <c r="O14" s="1" t="s">
        <v>138</v>
      </c>
      <c r="P14" s="1">
        <v>2024</v>
      </c>
    </row>
    <row r="15" spans="3:16">
      <c r="C15" s="80" t="s">
        <v>19</v>
      </c>
      <c r="D15" s="81"/>
      <c r="E15" s="14">
        <f>SUM(E11:E14)</f>
        <v>2976.5716299999999</v>
      </c>
      <c r="F15" s="14">
        <f t="shared" ref="F15:K15" si="0">SUM(F11:F14)</f>
        <v>2672.0648999999999</v>
      </c>
      <c r="G15" s="15">
        <f t="shared" si="0"/>
        <v>7692</v>
      </c>
      <c r="H15" s="15">
        <f t="shared" si="0"/>
        <v>407295</v>
      </c>
      <c r="I15" s="16">
        <f t="shared" si="0"/>
        <v>23326.978999999999</v>
      </c>
      <c r="J15" s="15">
        <f t="shared" si="0"/>
        <v>44301</v>
      </c>
      <c r="K15" s="32">
        <f t="shared" si="0"/>
        <v>33302</v>
      </c>
    </row>
    <row r="18" spans="3:16">
      <c r="C18" s="5" t="str">
        <f>CONCATENATE("Data hasil verifikasi aset bulan ",O14," ",P14)</f>
        <v>Data hasil verifikasi aset bulan MEI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733.33523000000002</v>
      </c>
      <c r="F20" s="40">
        <v>679.005</v>
      </c>
      <c r="G20" s="20">
        <v>2346</v>
      </c>
      <c r="H20" s="20">
        <v>142370</v>
      </c>
      <c r="I20" s="44">
        <v>6907.84</v>
      </c>
      <c r="J20" s="20">
        <v>12338</v>
      </c>
      <c r="K20" s="38">
        <v>12979</v>
      </c>
      <c r="M20" s="23"/>
      <c r="N20" s="23"/>
    </row>
    <row r="21" spans="3:16">
      <c r="C21" s="9">
        <v>2</v>
      </c>
      <c r="D21" s="17" t="s">
        <v>16</v>
      </c>
      <c r="E21" s="11">
        <v>1092.9586999999999</v>
      </c>
      <c r="F21" s="41">
        <v>1049.3119999999999</v>
      </c>
      <c r="G21" s="20">
        <v>2125</v>
      </c>
      <c r="H21" s="41">
        <v>107255</v>
      </c>
      <c r="I21" s="41">
        <v>5779.3919999999998</v>
      </c>
      <c r="J21" s="20">
        <v>12642</v>
      </c>
      <c r="K21" s="38">
        <v>10279</v>
      </c>
      <c r="M21" s="23"/>
      <c r="N21" s="23"/>
    </row>
    <row r="22" spans="3:16">
      <c r="C22" s="9">
        <v>3</v>
      </c>
      <c r="D22" s="10" t="s">
        <v>17</v>
      </c>
      <c r="E22" s="11">
        <v>768.255</v>
      </c>
      <c r="F22" s="11">
        <v>511.55189999999999</v>
      </c>
      <c r="G22" s="41">
        <v>1790</v>
      </c>
      <c r="H22" s="20">
        <v>97640</v>
      </c>
      <c r="I22" s="44">
        <v>5186.4350000000004</v>
      </c>
      <c r="J22" s="20">
        <v>10535</v>
      </c>
      <c r="K22" s="38">
        <v>6264</v>
      </c>
      <c r="M22" s="23"/>
      <c r="N22" s="23"/>
    </row>
    <row r="23" spans="3:16">
      <c r="C23" s="12">
        <v>4</v>
      </c>
      <c r="D23" s="13" t="s">
        <v>18</v>
      </c>
      <c r="E23" s="18">
        <v>386.48869999999999</v>
      </c>
      <c r="F23" s="42">
        <v>434.67099999999999</v>
      </c>
      <c r="G23" s="20">
        <v>1445</v>
      </c>
      <c r="H23" s="20">
        <v>61440</v>
      </c>
      <c r="I23" s="44">
        <v>5503.0519999999997</v>
      </c>
      <c r="J23" s="20">
        <v>8833</v>
      </c>
      <c r="K23" s="38">
        <v>3799</v>
      </c>
      <c r="M23" s="23"/>
      <c r="N23" s="23"/>
    </row>
    <row r="24" spans="3:16">
      <c r="C24" s="80" t="s">
        <v>19</v>
      </c>
      <c r="D24" s="81"/>
      <c r="E24" s="14">
        <f>SUM(E20:E23)</f>
        <v>2981.0376299999998</v>
      </c>
      <c r="F24" s="14">
        <f t="shared" ref="F24:K24" si="1">SUM(F20:F23)</f>
        <v>2674.5399000000002</v>
      </c>
      <c r="G24" s="15">
        <f t="shared" si="1"/>
        <v>7706</v>
      </c>
      <c r="H24" s="15">
        <f t="shared" si="1"/>
        <v>408705</v>
      </c>
      <c r="I24" s="14">
        <f t="shared" si="1"/>
        <v>23376.719000000001</v>
      </c>
      <c r="J24" s="15">
        <f t="shared" si="1"/>
        <v>44348</v>
      </c>
      <c r="K24" s="15">
        <f t="shared" si="1"/>
        <v>33321</v>
      </c>
      <c r="M24" s="23"/>
      <c r="N24" s="23"/>
    </row>
    <row r="27" spans="3:16">
      <c r="C27" s="5" t="str">
        <f>CONCATENATE("Perubahan Aset Periode ",O13," ",P13," - ",O14," ",P14)</f>
        <v>Perubahan Aset Periode APRIL 2024 - MEI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1.68500000000006</v>
      </c>
      <c r="F29" s="11">
        <f t="shared" ref="E29:K33" si="3">F20-F11</f>
        <v>0.59500000000002695</v>
      </c>
      <c r="G29" s="20">
        <f t="shared" si="3"/>
        <v>7</v>
      </c>
      <c r="H29" s="20">
        <f t="shared" si="3"/>
        <v>790</v>
      </c>
      <c r="I29" s="21">
        <f t="shared" si="3"/>
        <v>15</v>
      </c>
      <c r="J29" s="20">
        <f t="shared" si="3"/>
        <v>30</v>
      </c>
      <c r="K29" s="36">
        <f t="shared" si="3"/>
        <v>4</v>
      </c>
      <c r="M29" s="37"/>
      <c r="N29" s="37"/>
      <c r="O29" s="37"/>
      <c r="P29" s="37"/>
    </row>
    <row r="30" spans="3:16">
      <c r="C30" s="9">
        <f t="shared" si="2"/>
        <v>2</v>
      </c>
      <c r="D30" s="10" t="s">
        <v>16</v>
      </c>
      <c r="E30" s="11">
        <f t="shared" si="3"/>
        <v>2.78099999999995</v>
      </c>
      <c r="F30" s="11">
        <f t="shared" si="3"/>
        <v>1.2799999999999701</v>
      </c>
      <c r="G30" s="20">
        <f t="shared" si="3"/>
        <v>2</v>
      </c>
      <c r="H30" s="20">
        <f t="shared" si="3"/>
        <v>370</v>
      </c>
      <c r="I30" s="21">
        <f t="shared" si="3"/>
        <v>11.04</v>
      </c>
      <c r="J30" s="20">
        <f t="shared" si="3"/>
        <v>16</v>
      </c>
      <c r="K30" s="38">
        <f t="shared" si="3"/>
        <v>7</v>
      </c>
      <c r="M30" s="37"/>
      <c r="N30" s="37"/>
      <c r="O30" s="37"/>
      <c r="P30" s="37"/>
    </row>
    <row r="31" spans="3:16">
      <c r="C31" s="9">
        <f t="shared" si="2"/>
        <v>3</v>
      </c>
      <c r="D31" s="10" t="s">
        <v>17</v>
      </c>
      <c r="E31" s="11">
        <f t="shared" si="3"/>
        <v>0</v>
      </c>
      <c r="F31" s="11">
        <f t="shared" si="3"/>
        <v>0.59999999999990905</v>
      </c>
      <c r="G31" s="20">
        <f t="shared" si="3"/>
        <v>5</v>
      </c>
      <c r="H31" s="20">
        <f t="shared" si="3"/>
        <v>250</v>
      </c>
      <c r="I31" s="21">
        <f t="shared" si="3"/>
        <v>16.249999999999101</v>
      </c>
      <c r="J31" s="20">
        <f t="shared" si="3"/>
        <v>1</v>
      </c>
      <c r="K31" s="38">
        <f t="shared" si="3"/>
        <v>8</v>
      </c>
      <c r="M31" s="37"/>
      <c r="N31" s="37"/>
      <c r="O31" s="37"/>
      <c r="P31" s="37"/>
    </row>
    <row r="32" spans="3:16">
      <c r="C32" s="12">
        <v>4</v>
      </c>
      <c r="D32" s="22" t="s">
        <v>18</v>
      </c>
      <c r="E32" s="11">
        <f t="shared" si="3"/>
        <v>0</v>
      </c>
      <c r="F32" s="11">
        <f t="shared" si="3"/>
        <v>0</v>
      </c>
      <c r="G32" s="20">
        <f t="shared" si="3"/>
        <v>0</v>
      </c>
      <c r="H32" s="20">
        <f t="shared" si="3"/>
        <v>0</v>
      </c>
      <c r="I32" s="21">
        <f t="shared" si="3"/>
        <v>7.4499999999998199</v>
      </c>
      <c r="J32" s="20">
        <f t="shared" si="3"/>
        <v>0</v>
      </c>
      <c r="K32" s="38">
        <f t="shared" si="3"/>
        <v>0</v>
      </c>
      <c r="M32" s="37"/>
      <c r="N32" s="37"/>
      <c r="O32" s="37"/>
      <c r="P32" s="37"/>
    </row>
    <row r="33" spans="3:12">
      <c r="C33" s="80"/>
      <c r="D33" s="81"/>
      <c r="E33" s="14">
        <f>E24-E15</f>
        <v>4.4659999999998901</v>
      </c>
      <c r="F33" s="14">
        <f>F24-F15</f>
        <v>2.4750000000003598</v>
      </c>
      <c r="G33" s="15">
        <f t="shared" si="3"/>
        <v>14</v>
      </c>
      <c r="H33" s="15">
        <f t="shared" si="3"/>
        <v>1410</v>
      </c>
      <c r="I33" s="16">
        <f t="shared" si="3"/>
        <v>49.740000000001601</v>
      </c>
      <c r="J33" s="15">
        <f t="shared" si="3"/>
        <v>47</v>
      </c>
      <c r="K33" s="32">
        <f t="shared" si="3"/>
        <v>19</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154</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144</v>
      </c>
      <c r="G47" s="77" t="s">
        <v>145</v>
      </c>
      <c r="H47" s="77"/>
      <c r="J47" s="76" t="s">
        <v>146</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FFFF00"/>
    <pageSetUpPr fitToPage="1"/>
  </sheetPr>
  <dimension ref="C1:P54"/>
  <sheetViews>
    <sheetView showGridLines="0" topLeftCell="A4" zoomScale="70" zoomScaleNormal="70" workbookViewId="0">
      <selection activeCell="E20" sqref="E20:K23"/>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9" t="str">
        <f>CONCATENATE("RESUME LAPORAN ASET UP3 DEMAK PERIODE BULAN ",O15)</f>
        <v>RESUME LAPORAN ASET UP3 DEMAK PERIODE BULAN JUNI</v>
      </c>
      <c r="D5" s="79"/>
      <c r="E5" s="79"/>
      <c r="F5" s="79"/>
      <c r="G5" s="79"/>
      <c r="H5" s="79"/>
      <c r="I5" s="79"/>
      <c r="J5" s="79"/>
      <c r="K5" s="79"/>
    </row>
    <row r="6" spans="3:16" ht="18">
      <c r="C6" s="79" t="str">
        <f>CONCATENATE("TAHUN ",P11)</f>
        <v>TAHUN 2024</v>
      </c>
      <c r="D6" s="79"/>
      <c r="E6" s="79"/>
      <c r="F6" s="79"/>
      <c r="G6" s="79"/>
      <c r="H6" s="79"/>
      <c r="I6" s="79"/>
      <c r="J6" s="79"/>
      <c r="K6" s="79"/>
    </row>
    <row r="9" spans="3:16">
      <c r="C9" s="5" t="str">
        <f>CONCATENATE("Data hasil verifikasi aset bulan ",O14," ",P13)</f>
        <v>Data hasil verifikasi aset bulan MEI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v>733.33523000000002</v>
      </c>
      <c r="F11" s="11">
        <v>679.005</v>
      </c>
      <c r="G11" s="20">
        <v>2346</v>
      </c>
      <c r="H11" s="11">
        <v>142370</v>
      </c>
      <c r="I11" s="11">
        <v>6907.84</v>
      </c>
      <c r="J11" s="20">
        <v>12338</v>
      </c>
      <c r="K11" s="20">
        <v>12979</v>
      </c>
      <c r="O11" s="1" t="s">
        <v>135</v>
      </c>
      <c r="P11" s="1">
        <v>2024</v>
      </c>
    </row>
    <row r="12" spans="3:16">
      <c r="C12" s="9">
        <v>2</v>
      </c>
      <c r="D12" s="10" t="s">
        <v>16</v>
      </c>
      <c r="E12" s="11">
        <v>1092.9586999999999</v>
      </c>
      <c r="F12" s="11">
        <v>1049.3119999999999</v>
      </c>
      <c r="G12" s="20">
        <v>2125</v>
      </c>
      <c r="H12" s="11">
        <v>107255</v>
      </c>
      <c r="I12" s="11">
        <v>5779.3919999999998</v>
      </c>
      <c r="J12" s="20">
        <v>12642</v>
      </c>
      <c r="K12" s="20">
        <v>10279</v>
      </c>
      <c r="O12" s="1" t="s">
        <v>136</v>
      </c>
      <c r="P12" s="1">
        <v>2024</v>
      </c>
    </row>
    <row r="13" spans="3:16">
      <c r="C13" s="9">
        <v>3</v>
      </c>
      <c r="D13" s="10" t="s">
        <v>17</v>
      </c>
      <c r="E13" s="11">
        <v>768.255</v>
      </c>
      <c r="F13" s="11">
        <v>511.55189999999999</v>
      </c>
      <c r="G13" s="20">
        <v>1790</v>
      </c>
      <c r="H13" s="11">
        <v>97640</v>
      </c>
      <c r="I13" s="11">
        <v>5186.4350000000004</v>
      </c>
      <c r="J13" s="20">
        <v>10535</v>
      </c>
      <c r="K13" s="20">
        <v>6264</v>
      </c>
      <c r="O13" s="1" t="s">
        <v>137</v>
      </c>
      <c r="P13" s="1">
        <v>2024</v>
      </c>
    </row>
    <row r="14" spans="3:16">
      <c r="C14" s="12">
        <v>4</v>
      </c>
      <c r="D14" s="13" t="s">
        <v>18</v>
      </c>
      <c r="E14" s="11">
        <v>386.48869999999999</v>
      </c>
      <c r="F14" s="11">
        <v>434.67099999999999</v>
      </c>
      <c r="G14" s="20">
        <v>1445</v>
      </c>
      <c r="H14" s="11">
        <v>61440</v>
      </c>
      <c r="I14" s="11">
        <v>5503.0519999999997</v>
      </c>
      <c r="J14" s="20">
        <v>8833</v>
      </c>
      <c r="K14" s="20">
        <v>3799</v>
      </c>
      <c r="O14" s="1" t="s">
        <v>138</v>
      </c>
      <c r="P14" s="1">
        <v>2024</v>
      </c>
    </row>
    <row r="15" spans="3:16">
      <c r="C15" s="80" t="s">
        <v>19</v>
      </c>
      <c r="D15" s="81"/>
      <c r="E15" s="14">
        <f>SUM(E11:E14)</f>
        <v>2981.0376299999998</v>
      </c>
      <c r="F15" s="14">
        <f t="shared" ref="F15:K15" si="0">SUM(F11:F14)</f>
        <v>2674.5399000000002</v>
      </c>
      <c r="G15" s="15">
        <f t="shared" si="0"/>
        <v>7706</v>
      </c>
      <c r="H15" s="15">
        <f t="shared" si="0"/>
        <v>408705</v>
      </c>
      <c r="I15" s="16">
        <f t="shared" si="0"/>
        <v>23376.719000000001</v>
      </c>
      <c r="J15" s="15">
        <f t="shared" si="0"/>
        <v>44348</v>
      </c>
      <c r="K15" s="32">
        <f t="shared" si="0"/>
        <v>33321</v>
      </c>
      <c r="O15" s="1" t="s">
        <v>139</v>
      </c>
      <c r="P15" s="1">
        <v>2024</v>
      </c>
    </row>
    <row r="18" spans="3:16">
      <c r="C18" s="5" t="str">
        <f>CONCATENATE("Data hasil verifikasi aset bulan ",O15," ",P14)</f>
        <v>Data hasil verifikasi aset bulan JUNI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735.38522999999998</v>
      </c>
      <c r="F20" s="40">
        <v>679.65499999999997</v>
      </c>
      <c r="G20" s="20">
        <v>2351</v>
      </c>
      <c r="H20" s="20">
        <v>142795</v>
      </c>
      <c r="I20" s="44">
        <v>6919.34</v>
      </c>
      <c r="J20" s="20">
        <v>12384</v>
      </c>
      <c r="K20" s="36">
        <v>12992</v>
      </c>
      <c r="M20" s="23"/>
      <c r="N20" s="23"/>
    </row>
    <row r="21" spans="3:16">
      <c r="C21" s="9">
        <v>2</v>
      </c>
      <c r="D21" s="17" t="s">
        <v>16</v>
      </c>
      <c r="E21" s="11">
        <v>1097.8567</v>
      </c>
      <c r="F21" s="11">
        <v>1049.652</v>
      </c>
      <c r="G21" s="41">
        <v>2127</v>
      </c>
      <c r="H21" s="20">
        <v>107725</v>
      </c>
      <c r="I21" s="11">
        <v>5789.1719999999996</v>
      </c>
      <c r="J21" s="20">
        <v>12685</v>
      </c>
      <c r="K21" s="38">
        <v>10282</v>
      </c>
      <c r="M21" s="23"/>
      <c r="N21" s="34"/>
    </row>
    <row r="22" spans="3:16">
      <c r="C22" s="9">
        <v>3</v>
      </c>
      <c r="D22" s="10" t="s">
        <v>17</v>
      </c>
      <c r="E22" s="11">
        <v>772.05499999999995</v>
      </c>
      <c r="F22" s="11">
        <v>513.00189999999998</v>
      </c>
      <c r="G22" s="41">
        <v>1799</v>
      </c>
      <c r="H22" s="20">
        <v>98750</v>
      </c>
      <c r="I22" s="11">
        <v>5204.2150000000001</v>
      </c>
      <c r="J22" s="20">
        <v>10596</v>
      </c>
      <c r="K22" s="38">
        <v>6285</v>
      </c>
      <c r="M22" s="23"/>
      <c r="N22" s="23"/>
    </row>
    <row r="23" spans="3:16">
      <c r="C23" s="12">
        <v>4</v>
      </c>
      <c r="D23" s="13" t="s">
        <v>18</v>
      </c>
      <c r="E23" s="18">
        <v>386.48869999999999</v>
      </c>
      <c r="F23" s="42">
        <v>434.67099999999999</v>
      </c>
      <c r="G23" s="20">
        <v>1445</v>
      </c>
      <c r="H23" s="20">
        <v>61440</v>
      </c>
      <c r="I23" s="44">
        <v>5503.0519999999997</v>
      </c>
      <c r="J23" s="20">
        <v>8833</v>
      </c>
      <c r="K23" s="38">
        <v>3799</v>
      </c>
      <c r="M23" s="23"/>
      <c r="N23" s="23"/>
    </row>
    <row r="24" spans="3:16">
      <c r="C24" s="80" t="s">
        <v>19</v>
      </c>
      <c r="D24" s="81"/>
      <c r="E24" s="14">
        <f>SUM(E20:E23)</f>
        <v>2991.7856299999999</v>
      </c>
      <c r="F24" s="14">
        <f t="shared" ref="F24:K24" si="1">SUM(F20:F23)</f>
        <v>2676.9798999999998</v>
      </c>
      <c r="G24" s="15">
        <f t="shared" si="1"/>
        <v>7722</v>
      </c>
      <c r="H24" s="15">
        <f t="shared" si="1"/>
        <v>410710</v>
      </c>
      <c r="I24" s="14">
        <f t="shared" si="1"/>
        <v>23415.778999999999</v>
      </c>
      <c r="J24" s="15">
        <f t="shared" si="1"/>
        <v>44498</v>
      </c>
      <c r="K24" s="32">
        <f t="shared" si="1"/>
        <v>33358</v>
      </c>
      <c r="M24" s="23"/>
      <c r="N24" s="23"/>
    </row>
    <row r="27" spans="3:16">
      <c r="C27" s="5" t="str">
        <f>CONCATENATE("Perubahan Aset Periode ",O14," ",P14," - ",O15," ",P15)</f>
        <v>Perubahan Aset Periode MEI 2024 - JUNI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2.0499999999999501</v>
      </c>
      <c r="F29" s="11">
        <f t="shared" ref="E29:K33" si="3">F20-F11</f>
        <v>0.64999999999997704</v>
      </c>
      <c r="G29" s="20">
        <f t="shared" si="3"/>
        <v>5</v>
      </c>
      <c r="H29" s="20">
        <f t="shared" si="3"/>
        <v>425</v>
      </c>
      <c r="I29" s="21">
        <f t="shared" si="3"/>
        <v>11.5</v>
      </c>
      <c r="J29" s="20">
        <f t="shared" si="3"/>
        <v>46</v>
      </c>
      <c r="K29" s="36">
        <f t="shared" si="3"/>
        <v>13</v>
      </c>
      <c r="M29" s="37"/>
      <c r="N29" s="37"/>
      <c r="O29" s="37"/>
      <c r="P29" s="37"/>
    </row>
    <row r="30" spans="3:16">
      <c r="C30" s="9">
        <f t="shared" si="2"/>
        <v>2</v>
      </c>
      <c r="D30" s="10" t="s">
        <v>16</v>
      </c>
      <c r="E30" s="11">
        <f t="shared" si="3"/>
        <v>4.89799999999991</v>
      </c>
      <c r="F30" s="11">
        <f t="shared" si="3"/>
        <v>0.33999999999991798</v>
      </c>
      <c r="G30" s="20">
        <f t="shared" si="3"/>
        <v>2</v>
      </c>
      <c r="H30" s="20">
        <f t="shared" si="3"/>
        <v>470</v>
      </c>
      <c r="I30" s="21">
        <f t="shared" si="3"/>
        <v>9.7799999999997507</v>
      </c>
      <c r="J30" s="20">
        <f t="shared" si="3"/>
        <v>43</v>
      </c>
      <c r="K30" s="38">
        <f t="shared" si="3"/>
        <v>3</v>
      </c>
      <c r="M30" s="37"/>
      <c r="N30" s="37"/>
      <c r="O30" s="37"/>
      <c r="P30" s="37"/>
    </row>
    <row r="31" spans="3:16">
      <c r="C31" s="9">
        <f t="shared" si="2"/>
        <v>3</v>
      </c>
      <c r="D31" s="10" t="s">
        <v>17</v>
      </c>
      <c r="E31" s="11">
        <f t="shared" si="3"/>
        <v>3.7999999999999501</v>
      </c>
      <c r="F31" s="11">
        <f t="shared" si="3"/>
        <v>1.4500000000000499</v>
      </c>
      <c r="G31" s="20">
        <f t="shared" si="3"/>
        <v>9</v>
      </c>
      <c r="H31" s="20">
        <f t="shared" si="3"/>
        <v>1110</v>
      </c>
      <c r="I31" s="21">
        <f t="shared" si="3"/>
        <v>17.780000000000701</v>
      </c>
      <c r="J31" s="20">
        <f t="shared" si="3"/>
        <v>61</v>
      </c>
      <c r="K31" s="38">
        <f t="shared" si="3"/>
        <v>21</v>
      </c>
      <c r="M31" s="37"/>
      <c r="N31" s="37"/>
      <c r="O31" s="37"/>
      <c r="P31" s="37"/>
    </row>
    <row r="32" spans="3:16">
      <c r="C32" s="12">
        <v>4</v>
      </c>
      <c r="D32" s="22" t="s">
        <v>18</v>
      </c>
      <c r="E32" s="11">
        <f t="shared" si="3"/>
        <v>0</v>
      </c>
      <c r="F32" s="11">
        <f t="shared" si="3"/>
        <v>0</v>
      </c>
      <c r="G32" s="20">
        <f t="shared" si="3"/>
        <v>0</v>
      </c>
      <c r="H32" s="20">
        <f t="shared" si="3"/>
        <v>0</v>
      </c>
      <c r="I32" s="21">
        <f t="shared" si="3"/>
        <v>0</v>
      </c>
      <c r="J32" s="20">
        <f t="shared" si="3"/>
        <v>0</v>
      </c>
      <c r="K32" s="38">
        <f t="shared" si="3"/>
        <v>0</v>
      </c>
      <c r="M32" s="37"/>
      <c r="N32" s="37"/>
      <c r="O32" s="37"/>
      <c r="P32" s="37"/>
    </row>
    <row r="33" spans="3:12">
      <c r="C33" s="80"/>
      <c r="D33" s="81"/>
      <c r="E33" s="14">
        <f>E24-E15</f>
        <v>10.747999999999999</v>
      </c>
      <c r="F33" s="14">
        <f>F24-F15</f>
        <v>2.4399999999995998</v>
      </c>
      <c r="G33" s="15">
        <f t="shared" si="3"/>
        <v>16</v>
      </c>
      <c r="H33" s="15">
        <f t="shared" si="3"/>
        <v>2005</v>
      </c>
      <c r="I33" s="16">
        <f t="shared" si="3"/>
        <v>39.0599999999977</v>
      </c>
      <c r="J33" s="15">
        <f t="shared" si="3"/>
        <v>150</v>
      </c>
      <c r="K33" s="32">
        <f t="shared" si="3"/>
        <v>37</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155</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144</v>
      </c>
      <c r="G47" s="77" t="s">
        <v>145</v>
      </c>
      <c r="H47" s="77"/>
      <c r="J47" s="76" t="s">
        <v>146</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FF00"/>
    <pageSetUpPr fitToPage="1"/>
  </sheetPr>
  <dimension ref="B1:Y55"/>
  <sheetViews>
    <sheetView showGridLines="0" zoomScale="70" zoomScaleNormal="70" workbookViewId="0">
      <selection activeCell="D11" sqref="D11:J14"/>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9" t="str">
        <f>CONCATENATE("RESUME LAPORAN ASET UP3 DEMAK PERIODE BULAN ",N15)</f>
        <v>RESUME LAPORAN ASET UP3 DEMAK PERIODE BULAN JUNI</v>
      </c>
      <c r="C5" s="79"/>
      <c r="D5" s="79"/>
      <c r="E5" s="79"/>
      <c r="F5" s="79"/>
      <c r="G5" s="79"/>
      <c r="H5" s="79"/>
      <c r="I5" s="79"/>
      <c r="J5" s="79"/>
    </row>
    <row r="6" spans="2:15" ht="18">
      <c r="B6" s="79" t="str">
        <f>CONCATENATE("TAHUN ",O11)</f>
        <v>TAHUN 2024</v>
      </c>
      <c r="C6" s="79"/>
      <c r="D6" s="79"/>
      <c r="E6" s="79"/>
      <c r="F6" s="79"/>
      <c r="G6" s="79"/>
      <c r="H6" s="79"/>
      <c r="I6" s="79"/>
      <c r="J6" s="79"/>
    </row>
    <row r="9" spans="2:15">
      <c r="B9" s="5" t="str">
        <f>CONCATENATE("Data hasil verifikasi aset bulan ",N15," ",O13)</f>
        <v>Data hasil verifikasi aset bulan JUNI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v>735.38522999999998</v>
      </c>
      <c r="E11" s="11">
        <v>679.65499999999997</v>
      </c>
      <c r="F11" s="20">
        <v>2351</v>
      </c>
      <c r="G11" s="11">
        <v>142795</v>
      </c>
      <c r="H11" s="11">
        <v>6919.34</v>
      </c>
      <c r="I11" s="20">
        <v>12384</v>
      </c>
      <c r="J11" s="20">
        <v>12992</v>
      </c>
      <c r="N11" s="1" t="s">
        <v>135</v>
      </c>
      <c r="O11" s="1">
        <v>2024</v>
      </c>
    </row>
    <row r="12" spans="2:15">
      <c r="B12" s="9">
        <v>2</v>
      </c>
      <c r="C12" s="10" t="s">
        <v>16</v>
      </c>
      <c r="D12" s="11">
        <v>1097.8567</v>
      </c>
      <c r="E12" s="11">
        <v>1049.652</v>
      </c>
      <c r="F12" s="20">
        <v>2127</v>
      </c>
      <c r="G12" s="11">
        <v>107725</v>
      </c>
      <c r="H12" s="11">
        <v>5789.1719999999996</v>
      </c>
      <c r="I12" s="20">
        <v>12685</v>
      </c>
      <c r="J12" s="20">
        <v>10282</v>
      </c>
      <c r="N12" s="1" t="s">
        <v>136</v>
      </c>
      <c r="O12" s="1">
        <v>2024</v>
      </c>
    </row>
    <row r="13" spans="2:15">
      <c r="B13" s="9">
        <v>3</v>
      </c>
      <c r="C13" s="10" t="s">
        <v>17</v>
      </c>
      <c r="D13" s="11">
        <v>772.05499999999995</v>
      </c>
      <c r="E13" s="11">
        <v>513.00189999999998</v>
      </c>
      <c r="F13" s="20">
        <v>1799</v>
      </c>
      <c r="G13" s="11">
        <v>98750</v>
      </c>
      <c r="H13" s="11">
        <v>5204.2150000000001</v>
      </c>
      <c r="I13" s="20">
        <v>10596</v>
      </c>
      <c r="J13" s="20">
        <v>6285</v>
      </c>
      <c r="N13" s="1" t="s">
        <v>137</v>
      </c>
      <c r="O13" s="1">
        <v>2024</v>
      </c>
    </row>
    <row r="14" spans="2:15">
      <c r="B14" s="12">
        <v>4</v>
      </c>
      <c r="C14" s="13" t="s">
        <v>18</v>
      </c>
      <c r="D14" s="11">
        <v>386.48869999999999</v>
      </c>
      <c r="E14" s="11">
        <v>434.67099999999999</v>
      </c>
      <c r="F14" s="20">
        <v>1445</v>
      </c>
      <c r="G14" s="11">
        <v>61440</v>
      </c>
      <c r="H14" s="11">
        <v>5503.0519999999997</v>
      </c>
      <c r="I14" s="20">
        <v>8833</v>
      </c>
      <c r="J14" s="20">
        <v>3799</v>
      </c>
      <c r="N14" s="1" t="s">
        <v>138</v>
      </c>
      <c r="O14" s="1">
        <v>2024</v>
      </c>
    </row>
    <row r="15" spans="2:15">
      <c r="B15" s="80" t="s">
        <v>19</v>
      </c>
      <c r="C15" s="81"/>
      <c r="D15" s="14">
        <f>SUM(D11:D14)</f>
        <v>2991.7856299999999</v>
      </c>
      <c r="E15" s="14">
        <f t="shared" ref="E15:J15" si="0">SUM(E11:E14)</f>
        <v>2676.9798999999998</v>
      </c>
      <c r="F15" s="15">
        <f t="shared" si="0"/>
        <v>7722</v>
      </c>
      <c r="G15" s="15">
        <f t="shared" si="0"/>
        <v>410710</v>
      </c>
      <c r="H15" s="16">
        <f t="shared" si="0"/>
        <v>23415.778999999999</v>
      </c>
      <c r="I15" s="15">
        <f t="shared" si="0"/>
        <v>44498</v>
      </c>
      <c r="J15" s="32">
        <f t="shared" si="0"/>
        <v>33358</v>
      </c>
      <c r="N15" s="1" t="s">
        <v>139</v>
      </c>
      <c r="O15" s="1">
        <v>2024</v>
      </c>
    </row>
    <row r="16" spans="2:15">
      <c r="N16" s="1" t="s">
        <v>156</v>
      </c>
      <c r="O16" s="1">
        <v>2024</v>
      </c>
    </row>
    <row r="18" spans="2:25">
      <c r="B18" s="5" t="str">
        <f>CONCATENATE("Data hasil verifikasi aset bulan ",N16," ",O14)</f>
        <v>Data hasil verifikasi aset bulan JUL 2024</v>
      </c>
    </row>
    <row r="19" spans="2:25" ht="36" customHeight="1">
      <c r="B19" s="6" t="s">
        <v>6</v>
      </c>
      <c r="C19" s="7" t="s">
        <v>7</v>
      </c>
      <c r="D19" s="8" t="s">
        <v>8</v>
      </c>
      <c r="E19" s="8" t="s">
        <v>9</v>
      </c>
      <c r="F19" s="8" t="s">
        <v>10</v>
      </c>
      <c r="G19" s="8" t="s">
        <v>11</v>
      </c>
      <c r="H19" s="8" t="s">
        <v>12</v>
      </c>
      <c r="I19" s="8" t="s">
        <v>13</v>
      </c>
      <c r="J19" s="31" t="s">
        <v>14</v>
      </c>
    </row>
    <row r="20" spans="2:25">
      <c r="B20" s="9">
        <v>1</v>
      </c>
      <c r="C20" s="10" t="s">
        <v>15</v>
      </c>
      <c r="D20" s="11">
        <f>N20</f>
        <v>736.88522999999998</v>
      </c>
      <c r="E20" s="11">
        <f t="shared" ref="E20:J20" si="1">O20</f>
        <v>681.20500000000004</v>
      </c>
      <c r="F20" s="11">
        <f t="shared" si="1"/>
        <v>2361</v>
      </c>
      <c r="G20" s="11">
        <f t="shared" si="1"/>
        <v>143295</v>
      </c>
      <c r="H20" s="11">
        <f>V20</f>
        <v>6930.09</v>
      </c>
      <c r="I20" s="11">
        <f t="shared" si="1"/>
        <v>12411</v>
      </c>
      <c r="J20" s="11">
        <f t="shared" si="1"/>
        <v>13007</v>
      </c>
      <c r="L20" s="23"/>
      <c r="M20" s="23"/>
      <c r="N20" s="1">
        <v>736.88522999999998</v>
      </c>
      <c r="O20" s="1">
        <v>681.20500000000004</v>
      </c>
      <c r="P20" s="1">
        <v>2361</v>
      </c>
      <c r="Q20" s="1">
        <v>143295</v>
      </c>
      <c r="S20" s="1">
        <v>12411</v>
      </c>
      <c r="T20" s="1">
        <v>13007</v>
      </c>
      <c r="V20" s="1">
        <v>6930.09</v>
      </c>
      <c r="W20" s="1">
        <v>5797.9120000000003</v>
      </c>
      <c r="X20" s="1">
        <v>5220.6149999999998</v>
      </c>
      <c r="Y20" s="1">
        <v>5503.0519999999997</v>
      </c>
    </row>
    <row r="21" spans="2:25">
      <c r="B21" s="9">
        <v>2</v>
      </c>
      <c r="C21" s="17" t="s">
        <v>16</v>
      </c>
      <c r="D21" s="11">
        <f>N22</f>
        <v>1097.8567</v>
      </c>
      <c r="E21" s="11">
        <f t="shared" ref="E21:J21" si="2">O22</f>
        <v>1050.0319999999999</v>
      </c>
      <c r="F21" s="11">
        <f t="shared" si="2"/>
        <v>2131</v>
      </c>
      <c r="G21" s="11">
        <f t="shared" si="2"/>
        <v>108025</v>
      </c>
      <c r="H21" s="11">
        <f>W20</f>
        <v>5797.9120000000003</v>
      </c>
      <c r="I21" s="11">
        <f t="shared" si="2"/>
        <v>12685</v>
      </c>
      <c r="J21" s="11">
        <f t="shared" si="2"/>
        <v>10287</v>
      </c>
      <c r="L21" s="23"/>
      <c r="M21" s="34"/>
      <c r="N21" s="1">
        <v>772.20500000000004</v>
      </c>
      <c r="O21" s="1">
        <v>513.20190000000002</v>
      </c>
      <c r="P21" s="1">
        <v>1800</v>
      </c>
      <c r="Q21" s="1">
        <v>98800</v>
      </c>
      <c r="S21" s="1">
        <v>10601</v>
      </c>
      <c r="T21" s="1">
        <v>6285</v>
      </c>
    </row>
    <row r="22" spans="2:25">
      <c r="B22" s="9">
        <v>3</v>
      </c>
      <c r="C22" s="10" t="s">
        <v>17</v>
      </c>
      <c r="D22" s="11">
        <f>N21</f>
        <v>772.20500000000004</v>
      </c>
      <c r="E22" s="11">
        <f t="shared" ref="E22:J22" si="3">O21</f>
        <v>513.20190000000002</v>
      </c>
      <c r="F22" s="11">
        <f t="shared" si="3"/>
        <v>1800</v>
      </c>
      <c r="G22" s="11">
        <f t="shared" si="3"/>
        <v>98800</v>
      </c>
      <c r="H22" s="11">
        <f>X20</f>
        <v>5220.6149999999998</v>
      </c>
      <c r="I22" s="11">
        <f t="shared" si="3"/>
        <v>10601</v>
      </c>
      <c r="J22" s="11">
        <f t="shared" si="3"/>
        <v>6285</v>
      </c>
      <c r="L22" s="23"/>
      <c r="M22" s="23"/>
      <c r="N22" s="1">
        <v>1097.8567</v>
      </c>
      <c r="O22" s="1">
        <v>1050.0319999999999</v>
      </c>
      <c r="P22" s="1">
        <v>2131</v>
      </c>
      <c r="Q22" s="1">
        <v>108025</v>
      </c>
      <c r="S22" s="1">
        <v>12685</v>
      </c>
      <c r="T22" s="1">
        <v>10287</v>
      </c>
    </row>
    <row r="23" spans="2:25">
      <c r="B23" s="12">
        <v>4</v>
      </c>
      <c r="C23" s="13" t="s">
        <v>18</v>
      </c>
      <c r="D23" s="18">
        <f>N23</f>
        <v>386.48869999999999</v>
      </c>
      <c r="E23" s="18">
        <f t="shared" ref="E23:J23" si="4">O23</f>
        <v>434.94099999999997</v>
      </c>
      <c r="F23" s="18">
        <f t="shared" si="4"/>
        <v>1447</v>
      </c>
      <c r="G23" s="18">
        <f t="shared" si="4"/>
        <v>61540</v>
      </c>
      <c r="H23" s="18">
        <f>Y20</f>
        <v>5503.0519999999997</v>
      </c>
      <c r="I23" s="18">
        <f t="shared" si="4"/>
        <v>8833</v>
      </c>
      <c r="J23" s="18">
        <f t="shared" si="4"/>
        <v>3799</v>
      </c>
      <c r="L23" s="23"/>
      <c r="M23" s="23"/>
      <c r="N23" s="1">
        <v>386.48869999999999</v>
      </c>
      <c r="O23" s="1">
        <v>434.94099999999997</v>
      </c>
      <c r="P23" s="1">
        <v>1447</v>
      </c>
      <c r="Q23" s="1">
        <v>61540</v>
      </c>
      <c r="S23" s="1">
        <v>8833</v>
      </c>
      <c r="T23" s="1">
        <v>3799</v>
      </c>
    </row>
    <row r="24" spans="2:25">
      <c r="B24" s="80" t="s">
        <v>19</v>
      </c>
      <c r="C24" s="81"/>
      <c r="D24" s="14">
        <f>SUM(D20:D23)</f>
        <v>2993.4356299999999</v>
      </c>
      <c r="E24" s="14">
        <f t="shared" ref="E24:J24" si="5">SUM(E20:E23)</f>
        <v>2679.3798999999999</v>
      </c>
      <c r="F24" s="15">
        <f t="shared" si="5"/>
        <v>7739</v>
      </c>
      <c r="G24" s="15">
        <f t="shared" si="5"/>
        <v>411660</v>
      </c>
      <c r="H24" s="14">
        <f t="shared" si="5"/>
        <v>23451.669000000002</v>
      </c>
      <c r="I24" s="15">
        <f t="shared" si="5"/>
        <v>44530</v>
      </c>
      <c r="J24" s="32">
        <f t="shared" si="5"/>
        <v>33378</v>
      </c>
      <c r="L24" s="23"/>
      <c r="M24" s="23"/>
    </row>
    <row r="27" spans="2:25">
      <c r="B27" s="5" t="str">
        <f>CONCATENATE("Perubahan Aset Periode ",N15," ",O15," - ",N16," ",O16)</f>
        <v>Perubahan Aset Periode JUNI 2024 - JUL 2024</v>
      </c>
    </row>
    <row r="28" spans="2:25" ht="31.2">
      <c r="B28" s="6" t="s">
        <v>6</v>
      </c>
      <c r="C28" s="7" t="s">
        <v>7</v>
      </c>
      <c r="D28" s="8" t="s">
        <v>8</v>
      </c>
      <c r="E28" s="8" t="s">
        <v>9</v>
      </c>
      <c r="F28" s="8" t="s">
        <v>10</v>
      </c>
      <c r="G28" s="8" t="s">
        <v>11</v>
      </c>
      <c r="H28" s="8" t="s">
        <v>12</v>
      </c>
      <c r="I28" s="8" t="s">
        <v>13</v>
      </c>
      <c r="J28" s="31" t="s">
        <v>14</v>
      </c>
    </row>
    <row r="29" spans="2:25">
      <c r="B29" s="9">
        <f t="shared" ref="B29:C31" si="6">B11</f>
        <v>1</v>
      </c>
      <c r="C29" s="19" t="str">
        <f t="shared" si="6"/>
        <v>ULP Demak</v>
      </c>
      <c r="D29" s="11">
        <f>D20-D11</f>
        <v>1.5</v>
      </c>
      <c r="E29" s="11">
        <f t="shared" ref="D29:J33" si="7">E20-E11</f>
        <v>1.5499999999999501</v>
      </c>
      <c r="F29" s="20">
        <f t="shared" si="7"/>
        <v>10</v>
      </c>
      <c r="G29" s="20">
        <f t="shared" si="7"/>
        <v>500</v>
      </c>
      <c r="H29" s="21">
        <f t="shared" si="7"/>
        <v>10.75</v>
      </c>
      <c r="I29" s="20">
        <f t="shared" si="7"/>
        <v>27</v>
      </c>
      <c r="J29" s="36">
        <f t="shared" si="7"/>
        <v>15</v>
      </c>
      <c r="L29" s="37"/>
      <c r="M29" s="37"/>
      <c r="N29" s="37"/>
      <c r="O29" s="37"/>
    </row>
    <row r="30" spans="2:25">
      <c r="B30" s="9">
        <f t="shared" si="6"/>
        <v>2</v>
      </c>
      <c r="C30" s="10" t="s">
        <v>16</v>
      </c>
      <c r="D30" s="11">
        <f t="shared" si="7"/>
        <v>0</v>
      </c>
      <c r="E30" s="11">
        <f t="shared" si="7"/>
        <v>0.38000000000010897</v>
      </c>
      <c r="F30" s="20">
        <f t="shared" si="7"/>
        <v>4</v>
      </c>
      <c r="G30" s="20">
        <f t="shared" si="7"/>
        <v>300</v>
      </c>
      <c r="H30" s="21">
        <f t="shared" si="7"/>
        <v>8.7399999999997799</v>
      </c>
      <c r="I30" s="20">
        <f t="shared" si="7"/>
        <v>0</v>
      </c>
      <c r="J30" s="38">
        <f t="shared" si="7"/>
        <v>5</v>
      </c>
      <c r="L30" s="37"/>
      <c r="M30" s="37"/>
      <c r="N30" s="37"/>
      <c r="O30" s="37"/>
    </row>
    <row r="31" spans="2:25">
      <c r="B31" s="9">
        <f t="shared" si="6"/>
        <v>3</v>
      </c>
      <c r="C31" s="10" t="s">
        <v>17</v>
      </c>
      <c r="D31" s="11">
        <f t="shared" si="7"/>
        <v>0.150000000000091</v>
      </c>
      <c r="E31" s="11">
        <f t="shared" si="7"/>
        <v>0.200000000000045</v>
      </c>
      <c r="F31" s="20">
        <f t="shared" si="7"/>
        <v>1</v>
      </c>
      <c r="G31" s="20">
        <f t="shared" si="7"/>
        <v>50</v>
      </c>
      <c r="H31" s="21">
        <f t="shared" si="7"/>
        <v>16.399999999998698</v>
      </c>
      <c r="I31" s="20">
        <f t="shared" si="7"/>
        <v>5</v>
      </c>
      <c r="J31" s="38">
        <f t="shared" si="7"/>
        <v>0</v>
      </c>
      <c r="L31" s="37"/>
      <c r="M31" s="37"/>
      <c r="N31" s="37"/>
      <c r="O31" s="37"/>
    </row>
    <row r="32" spans="2:25">
      <c r="B32" s="12">
        <v>4</v>
      </c>
      <c r="C32" s="22" t="s">
        <v>18</v>
      </c>
      <c r="D32" s="11">
        <f t="shared" si="7"/>
        <v>0</v>
      </c>
      <c r="E32" s="11">
        <f t="shared" si="7"/>
        <v>0.27000000000003899</v>
      </c>
      <c r="F32" s="20">
        <f t="shared" si="7"/>
        <v>2</v>
      </c>
      <c r="G32" s="20">
        <f t="shared" si="7"/>
        <v>100</v>
      </c>
      <c r="H32" s="21">
        <f t="shared" si="7"/>
        <v>0</v>
      </c>
      <c r="I32" s="20">
        <f t="shared" si="7"/>
        <v>0</v>
      </c>
      <c r="J32" s="38">
        <f t="shared" si="7"/>
        <v>0</v>
      </c>
      <c r="L32" s="37"/>
      <c r="M32" s="37"/>
      <c r="N32" s="37"/>
      <c r="O32" s="37"/>
    </row>
    <row r="33" spans="2:11">
      <c r="B33" s="80"/>
      <c r="C33" s="81"/>
      <c r="D33" s="14">
        <f>D24-D15</f>
        <v>1.6500000000000901</v>
      </c>
      <c r="E33" s="14">
        <f>E24-E15</f>
        <v>2.4000000000000901</v>
      </c>
      <c r="F33" s="15">
        <f t="shared" si="7"/>
        <v>17</v>
      </c>
      <c r="G33" s="15">
        <f t="shared" si="7"/>
        <v>950</v>
      </c>
      <c r="H33" s="16">
        <f t="shared" si="7"/>
        <v>35.889999999999397</v>
      </c>
      <c r="I33" s="15">
        <f t="shared" si="7"/>
        <v>32</v>
      </c>
      <c r="J33" s="32">
        <f t="shared" si="7"/>
        <v>20</v>
      </c>
    </row>
    <row r="34" spans="2:11">
      <c r="G34" s="23"/>
      <c r="H34" s="23"/>
    </row>
    <row r="35" spans="2:11">
      <c r="B35" s="78"/>
      <c r="C35" s="78"/>
      <c r="D35" s="78"/>
      <c r="E35" s="78"/>
      <c r="F35" s="78"/>
      <c r="G35" s="78"/>
      <c r="H35" s="78"/>
      <c r="I35" s="78"/>
      <c r="J35" s="78"/>
      <c r="K35" s="78"/>
    </row>
    <row r="36" spans="2:11">
      <c r="B36" s="78"/>
      <c r="C36" s="78"/>
      <c r="D36" s="78"/>
      <c r="E36" s="78"/>
      <c r="F36" s="78"/>
      <c r="G36" s="78"/>
      <c r="H36" s="78"/>
      <c r="I36" s="78"/>
      <c r="J36" s="78"/>
      <c r="K36" s="78"/>
    </row>
    <row r="37" spans="2:11">
      <c r="B37" s="78"/>
      <c r="C37" s="78"/>
      <c r="D37" s="78"/>
      <c r="E37" s="78"/>
      <c r="F37" s="78"/>
      <c r="G37" s="78"/>
      <c r="H37" s="78"/>
      <c r="I37" s="78"/>
      <c r="J37" s="78"/>
      <c r="K37" s="78"/>
    </row>
    <row r="38" spans="2:11">
      <c r="B38" s="78"/>
      <c r="C38" s="78"/>
      <c r="D38" s="78"/>
      <c r="E38" s="78"/>
      <c r="F38" s="78"/>
      <c r="G38" s="78"/>
      <c r="H38" s="78"/>
      <c r="I38" s="78"/>
      <c r="J38" s="78"/>
      <c r="K38" s="78"/>
    </row>
    <row r="39" spans="2:11">
      <c r="B39" s="78"/>
      <c r="C39" s="78"/>
      <c r="D39" s="78"/>
      <c r="E39" s="78"/>
      <c r="F39" s="78"/>
      <c r="G39" s="78"/>
      <c r="H39" s="78"/>
      <c r="I39" s="78"/>
      <c r="J39" s="78"/>
      <c r="K39" s="78"/>
    </row>
    <row r="40" spans="2:11">
      <c r="B40" s="78"/>
      <c r="C40" s="78"/>
      <c r="D40" s="78"/>
      <c r="E40" s="78"/>
      <c r="F40" s="78"/>
      <c r="G40" s="78"/>
      <c r="H40" s="78"/>
      <c r="I40" s="78"/>
      <c r="J40" s="78"/>
      <c r="K40" s="78"/>
    </row>
    <row r="41" spans="2:11">
      <c r="B41" s="78"/>
      <c r="C41" s="78"/>
      <c r="D41" s="78"/>
      <c r="E41" s="78"/>
      <c r="F41" s="78"/>
      <c r="G41" s="78"/>
      <c r="H41" s="78"/>
      <c r="I41" s="78"/>
      <c r="J41" s="78"/>
      <c r="K41" s="78"/>
    </row>
    <row r="44" spans="2:11" ht="18">
      <c r="B44" s="76" t="s">
        <v>157</v>
      </c>
      <c r="C44" s="76"/>
      <c r="D44" s="76"/>
      <c r="E44" s="76"/>
      <c r="F44" s="76"/>
      <c r="G44" s="76"/>
      <c r="H44" s="76"/>
      <c r="I44" s="76"/>
      <c r="J44" s="76"/>
      <c r="K44" s="76"/>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77" t="s">
        <v>145</v>
      </c>
      <c r="F48" s="77"/>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115</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2" orientation="portrait"/>
  <headerFooter alignWithMargins="0"/>
  <ignoredErrors>
    <ignoredError sqref="H20:H23" formula="1"/>
  </ignoredErrors>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FFFF00"/>
    <pageSetUpPr fitToPage="1"/>
  </sheetPr>
  <dimension ref="B1:Y55"/>
  <sheetViews>
    <sheetView showGridLines="0" zoomScale="85" zoomScaleNormal="85" workbookViewId="0">
      <selection activeCell="I43" sqref="I43"/>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9" t="str">
        <f>CONCATENATE("RESUME LAPORAN ASET UP3 DEMAK PERIODE BULAN ",N17)</f>
        <v>RESUME LAPORAN ASET UP3 DEMAK PERIODE BULAN AGUSTUS</v>
      </c>
      <c r="C5" s="79"/>
      <c r="D5" s="79"/>
      <c r="E5" s="79"/>
      <c r="F5" s="79"/>
      <c r="G5" s="79"/>
      <c r="H5" s="79"/>
      <c r="I5" s="79"/>
      <c r="J5" s="79"/>
    </row>
    <row r="6" spans="2:15" ht="18">
      <c r="B6" s="79" t="str">
        <f>CONCATENATE("TAHUN ",O11)</f>
        <v>TAHUN 2024</v>
      </c>
      <c r="C6" s="79"/>
      <c r="D6" s="79"/>
      <c r="E6" s="79"/>
      <c r="F6" s="79"/>
      <c r="G6" s="79"/>
      <c r="H6" s="79"/>
      <c r="I6" s="79"/>
      <c r="J6" s="79"/>
    </row>
    <row r="9" spans="2:15">
      <c r="B9" s="5" t="str">
        <f>CONCATENATE("Data hasil verifikasi aset bulan ",N16," ",O16)</f>
        <v>Data hasil verifikasi aset bulan JULI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v>736.88522999999998</v>
      </c>
      <c r="E11" s="11">
        <v>681.20500000000004</v>
      </c>
      <c r="F11" s="20">
        <v>2361</v>
      </c>
      <c r="G11" s="11">
        <v>143295</v>
      </c>
      <c r="H11" s="11">
        <v>6930.09</v>
      </c>
      <c r="I11" s="20">
        <v>12411</v>
      </c>
      <c r="J11" s="20">
        <v>13007</v>
      </c>
      <c r="N11" s="1" t="s">
        <v>135</v>
      </c>
      <c r="O11" s="1">
        <v>2024</v>
      </c>
    </row>
    <row r="12" spans="2:15">
      <c r="B12" s="9">
        <v>2</v>
      </c>
      <c r="C12" s="10" t="s">
        <v>16</v>
      </c>
      <c r="D12" s="11">
        <v>1097.8567</v>
      </c>
      <c r="E12" s="11">
        <v>1050.0319999999999</v>
      </c>
      <c r="F12" s="20">
        <v>2131</v>
      </c>
      <c r="G12" s="11">
        <v>108025</v>
      </c>
      <c r="H12" s="11">
        <v>5797.9120000000003</v>
      </c>
      <c r="I12" s="20">
        <v>12685</v>
      </c>
      <c r="J12" s="20">
        <v>10287</v>
      </c>
      <c r="N12" s="1" t="s">
        <v>136</v>
      </c>
      <c r="O12" s="1">
        <v>2024</v>
      </c>
    </row>
    <row r="13" spans="2:15">
      <c r="B13" s="9">
        <v>3</v>
      </c>
      <c r="C13" s="10" t="s">
        <v>17</v>
      </c>
      <c r="D13" s="11">
        <v>772.20500000000004</v>
      </c>
      <c r="E13" s="11">
        <v>513.20190000000002</v>
      </c>
      <c r="F13" s="20">
        <v>1800</v>
      </c>
      <c r="G13" s="11">
        <v>98800</v>
      </c>
      <c r="H13" s="11">
        <v>5220.6149999999998</v>
      </c>
      <c r="I13" s="20">
        <v>10601</v>
      </c>
      <c r="J13" s="20">
        <v>6285</v>
      </c>
      <c r="N13" s="1" t="s">
        <v>137</v>
      </c>
      <c r="O13" s="1">
        <v>2024</v>
      </c>
    </row>
    <row r="14" spans="2:15">
      <c r="B14" s="12">
        <v>4</v>
      </c>
      <c r="C14" s="13" t="s">
        <v>18</v>
      </c>
      <c r="D14" s="11">
        <v>386.48869999999999</v>
      </c>
      <c r="E14" s="11">
        <v>434.94099999999997</v>
      </c>
      <c r="F14" s="20">
        <v>1447</v>
      </c>
      <c r="G14" s="11">
        <v>61540</v>
      </c>
      <c r="H14" s="11">
        <v>5503.0519999999997</v>
      </c>
      <c r="I14" s="20">
        <v>8833</v>
      </c>
      <c r="J14" s="20">
        <v>3799</v>
      </c>
      <c r="N14" s="1" t="s">
        <v>138</v>
      </c>
      <c r="O14" s="1">
        <v>2024</v>
      </c>
    </row>
    <row r="15" spans="2:15">
      <c r="B15" s="80" t="s">
        <v>19</v>
      </c>
      <c r="C15" s="81"/>
      <c r="D15" s="14">
        <f>SUM(D11:D14)</f>
        <v>2993.4356299999999</v>
      </c>
      <c r="E15" s="14">
        <f t="shared" ref="E15:J15" si="0">SUM(E11:E14)</f>
        <v>2679.3798999999999</v>
      </c>
      <c r="F15" s="15">
        <f t="shared" si="0"/>
        <v>7739</v>
      </c>
      <c r="G15" s="15">
        <f t="shared" si="0"/>
        <v>411660</v>
      </c>
      <c r="H15" s="16">
        <f t="shared" si="0"/>
        <v>23451.669000000002</v>
      </c>
      <c r="I15" s="15">
        <f t="shared" si="0"/>
        <v>44530</v>
      </c>
      <c r="J15" s="32">
        <f t="shared" si="0"/>
        <v>33378</v>
      </c>
      <c r="N15" s="1" t="s">
        <v>139</v>
      </c>
      <c r="O15" s="1">
        <v>2024</v>
      </c>
    </row>
    <row r="16" spans="2:15">
      <c r="N16" s="1" t="s">
        <v>140</v>
      </c>
      <c r="O16" s="1">
        <v>2024</v>
      </c>
    </row>
    <row r="17" spans="2:25">
      <c r="N17" s="1" t="s">
        <v>141</v>
      </c>
      <c r="O17" s="1">
        <v>2024</v>
      </c>
    </row>
    <row r="18" spans="2:25">
      <c r="B18" s="5" t="str">
        <f>CONCATENATE("Data hasil verifikasi aset bulan ",N17," ",O15)</f>
        <v>Data hasil verifikasi aset bulan AGUSTUS 2024</v>
      </c>
    </row>
    <row r="19" spans="2:25" ht="36" customHeight="1">
      <c r="B19" s="6" t="s">
        <v>6</v>
      </c>
      <c r="C19" s="7" t="s">
        <v>7</v>
      </c>
      <c r="D19" s="8" t="s">
        <v>8</v>
      </c>
      <c r="E19" s="8" t="s">
        <v>9</v>
      </c>
      <c r="F19" s="8" t="s">
        <v>10</v>
      </c>
      <c r="G19" s="8" t="s">
        <v>11</v>
      </c>
      <c r="H19" s="8" t="s">
        <v>12</v>
      </c>
      <c r="I19" s="8" t="s">
        <v>13</v>
      </c>
      <c r="J19" s="31" t="s">
        <v>14</v>
      </c>
    </row>
    <row r="20" spans="2:25">
      <c r="B20" s="9">
        <v>1</v>
      </c>
      <c r="C20" s="10" t="s">
        <v>15</v>
      </c>
      <c r="D20" s="11">
        <f>N20</f>
        <v>737.03522999999996</v>
      </c>
      <c r="E20" s="11">
        <f>O20</f>
        <v>681.74800000000005</v>
      </c>
      <c r="F20" s="11">
        <f t="shared" ref="F20:J20" si="1">P20</f>
        <v>2393</v>
      </c>
      <c r="G20" s="11">
        <f t="shared" si="1"/>
        <v>145280</v>
      </c>
      <c r="H20" s="11">
        <f>V20</f>
        <v>6944.39</v>
      </c>
      <c r="I20" s="11">
        <f t="shared" si="1"/>
        <v>12415</v>
      </c>
      <c r="J20" s="11">
        <f t="shared" si="1"/>
        <v>13017</v>
      </c>
      <c r="L20" s="23"/>
      <c r="M20" s="23"/>
      <c r="N20" s="1">
        <v>737.03522999999996</v>
      </c>
      <c r="O20" s="1">
        <v>681.74800000000005</v>
      </c>
      <c r="P20" s="1">
        <v>2393</v>
      </c>
      <c r="Q20" s="1">
        <v>145280</v>
      </c>
      <c r="S20" s="1">
        <v>12415</v>
      </c>
      <c r="T20" s="1">
        <v>13017</v>
      </c>
      <c r="V20" s="1">
        <v>6944.39</v>
      </c>
      <c r="W20" s="1">
        <v>5811.1319999999996</v>
      </c>
      <c r="X20" s="1">
        <v>5237.6949999999997</v>
      </c>
      <c r="Y20" s="1">
        <v>5517.2120000000004</v>
      </c>
    </row>
    <row r="21" spans="2:25">
      <c r="B21" s="9">
        <v>2</v>
      </c>
      <c r="C21" s="17" t="s">
        <v>16</v>
      </c>
      <c r="D21" s="11">
        <f>N22</f>
        <v>1097.8567</v>
      </c>
      <c r="E21" s="11">
        <f>O22</f>
        <v>1050.1969999999999</v>
      </c>
      <c r="F21" s="11">
        <f t="shared" ref="F21:J21" si="2">P22</f>
        <v>2132</v>
      </c>
      <c r="G21" s="11">
        <f t="shared" si="2"/>
        <v>108075</v>
      </c>
      <c r="H21" s="11">
        <f>W20</f>
        <v>5811.1319999999996</v>
      </c>
      <c r="I21" s="11">
        <f t="shared" si="2"/>
        <v>12685</v>
      </c>
      <c r="J21" s="11">
        <f t="shared" si="2"/>
        <v>10287</v>
      </c>
      <c r="L21" s="23"/>
      <c r="M21" s="34"/>
      <c r="N21" s="1">
        <v>772.505</v>
      </c>
      <c r="O21" s="1">
        <v>514.1019</v>
      </c>
      <c r="P21" s="1">
        <v>1801</v>
      </c>
      <c r="Q21" s="1">
        <v>98850</v>
      </c>
      <c r="S21" s="1">
        <v>10605</v>
      </c>
      <c r="T21" s="1">
        <v>6300</v>
      </c>
    </row>
    <row r="22" spans="2:25">
      <c r="B22" s="9">
        <v>3</v>
      </c>
      <c r="C22" s="10" t="s">
        <v>17</v>
      </c>
      <c r="D22" s="11">
        <f>N21</f>
        <v>772.505</v>
      </c>
      <c r="E22" s="11">
        <f>O21</f>
        <v>514.1019</v>
      </c>
      <c r="F22" s="11">
        <f t="shared" ref="F22:J22" si="3">P21</f>
        <v>1801</v>
      </c>
      <c r="G22" s="11">
        <f t="shared" si="3"/>
        <v>98850</v>
      </c>
      <c r="H22" s="11">
        <f>X20</f>
        <v>5237.6949999999997</v>
      </c>
      <c r="I22" s="11">
        <f t="shared" si="3"/>
        <v>10605</v>
      </c>
      <c r="J22" s="11">
        <f t="shared" si="3"/>
        <v>6300</v>
      </c>
      <c r="L22" s="23"/>
      <c r="M22" s="23"/>
      <c r="N22" s="1">
        <v>1097.8567</v>
      </c>
      <c r="O22" s="1">
        <v>1050.1969999999999</v>
      </c>
      <c r="P22" s="1">
        <v>2132</v>
      </c>
      <c r="Q22" s="1">
        <v>108075</v>
      </c>
      <c r="S22" s="1">
        <v>12685</v>
      </c>
      <c r="T22" s="1">
        <v>10287</v>
      </c>
    </row>
    <row r="23" spans="2:25">
      <c r="B23" s="12">
        <v>4</v>
      </c>
      <c r="C23" s="13" t="s">
        <v>18</v>
      </c>
      <c r="D23" s="18">
        <f>N23</f>
        <v>386.48869999999999</v>
      </c>
      <c r="E23" s="18">
        <f t="shared" ref="E23:J23" si="4">O23</f>
        <v>434.94099999999997</v>
      </c>
      <c r="F23" s="18">
        <f t="shared" si="4"/>
        <v>1451</v>
      </c>
      <c r="G23" s="18">
        <f t="shared" si="4"/>
        <v>61640</v>
      </c>
      <c r="H23" s="18">
        <f>Y20</f>
        <v>5517.2120000000004</v>
      </c>
      <c r="I23" s="18">
        <f t="shared" si="4"/>
        <v>8834</v>
      </c>
      <c r="J23" s="18">
        <f t="shared" si="4"/>
        <v>3801</v>
      </c>
      <c r="L23" s="23"/>
      <c r="M23" s="23"/>
      <c r="N23" s="1">
        <v>386.48869999999999</v>
      </c>
      <c r="O23" s="1">
        <v>434.94099999999997</v>
      </c>
      <c r="P23" s="1">
        <v>1451</v>
      </c>
      <c r="Q23" s="1">
        <v>61640</v>
      </c>
      <c r="S23" s="1">
        <v>8834</v>
      </c>
      <c r="T23" s="1">
        <v>3801</v>
      </c>
    </row>
    <row r="24" spans="2:25">
      <c r="B24" s="80" t="s">
        <v>19</v>
      </c>
      <c r="C24" s="81"/>
      <c r="D24" s="14">
        <f>SUM(D20:D23)</f>
        <v>2993.8856300000002</v>
      </c>
      <c r="E24" s="14">
        <f t="shared" ref="E24:J24" si="5">SUM(E20:E23)</f>
        <v>2680.9879000000001</v>
      </c>
      <c r="F24" s="15">
        <f t="shared" si="5"/>
        <v>7777</v>
      </c>
      <c r="G24" s="15">
        <f t="shared" si="5"/>
        <v>413845</v>
      </c>
      <c r="H24" s="14">
        <f t="shared" si="5"/>
        <v>23510.429</v>
      </c>
      <c r="I24" s="15">
        <f t="shared" si="5"/>
        <v>44539</v>
      </c>
      <c r="J24" s="32">
        <f t="shared" si="5"/>
        <v>33405</v>
      </c>
      <c r="L24" s="23"/>
      <c r="M24" s="23"/>
    </row>
    <row r="27" spans="2:25">
      <c r="B27" s="5" t="str">
        <f>CONCATENATE("Perubahan Aset Periode ",N16," ",O16," - ",N17," ",O17)</f>
        <v>Perubahan Aset Periode JULI 2024 - AGUSTUS 2024</v>
      </c>
    </row>
    <row r="28" spans="2:25" ht="31.2">
      <c r="B28" s="6" t="s">
        <v>6</v>
      </c>
      <c r="C28" s="7" t="s">
        <v>7</v>
      </c>
      <c r="D28" s="8" t="s">
        <v>8</v>
      </c>
      <c r="E28" s="8" t="s">
        <v>9</v>
      </c>
      <c r="F28" s="8" t="s">
        <v>10</v>
      </c>
      <c r="G28" s="8" t="s">
        <v>11</v>
      </c>
      <c r="H28" s="8" t="s">
        <v>12</v>
      </c>
      <c r="I28" s="8" t="s">
        <v>13</v>
      </c>
      <c r="J28" s="31" t="s">
        <v>14</v>
      </c>
    </row>
    <row r="29" spans="2:25">
      <c r="B29" s="9">
        <f t="shared" ref="B29:C31" si="6">B11</f>
        <v>1</v>
      </c>
      <c r="C29" s="19" t="str">
        <f t="shared" si="6"/>
        <v>ULP Demak</v>
      </c>
      <c r="D29" s="11">
        <f>D20-D11</f>
        <v>0.150000000000091</v>
      </c>
      <c r="E29" s="11">
        <f t="shared" ref="D29:J33" si="7">E20-E11</f>
        <v>0.54300000000000603</v>
      </c>
      <c r="F29" s="20">
        <f t="shared" si="7"/>
        <v>32</v>
      </c>
      <c r="G29" s="20">
        <f t="shared" si="7"/>
        <v>1985</v>
      </c>
      <c r="H29" s="21">
        <f t="shared" si="7"/>
        <v>14.3000000000002</v>
      </c>
      <c r="I29" s="20">
        <f t="shared" si="7"/>
        <v>4</v>
      </c>
      <c r="J29" s="36">
        <f t="shared" si="7"/>
        <v>10</v>
      </c>
      <c r="L29" s="37"/>
      <c r="M29" s="37"/>
      <c r="N29" s="37"/>
      <c r="O29" s="37"/>
    </row>
    <row r="30" spans="2:25">
      <c r="B30" s="9">
        <f t="shared" si="6"/>
        <v>2</v>
      </c>
      <c r="C30" s="10" t="s">
        <v>16</v>
      </c>
      <c r="D30" s="11">
        <f t="shared" si="7"/>
        <v>0</v>
      </c>
      <c r="E30" s="11">
        <f t="shared" si="7"/>
        <v>0.16499999999996401</v>
      </c>
      <c r="F30" s="20">
        <f t="shared" si="7"/>
        <v>1</v>
      </c>
      <c r="G30" s="20">
        <f t="shared" si="7"/>
        <v>50</v>
      </c>
      <c r="H30" s="21">
        <f t="shared" si="7"/>
        <v>13.220000000000301</v>
      </c>
      <c r="I30" s="20">
        <f t="shared" si="7"/>
        <v>0</v>
      </c>
      <c r="J30" s="38">
        <f t="shared" si="7"/>
        <v>0</v>
      </c>
      <c r="L30" s="37"/>
      <c r="M30" s="37"/>
      <c r="N30" s="37"/>
      <c r="O30" s="37"/>
    </row>
    <row r="31" spans="2:25">
      <c r="B31" s="9">
        <f t="shared" si="6"/>
        <v>3</v>
      </c>
      <c r="C31" s="10" t="s">
        <v>17</v>
      </c>
      <c r="D31" s="11">
        <f t="shared" si="7"/>
        <v>0.29999999999995502</v>
      </c>
      <c r="E31" s="11">
        <f t="shared" si="7"/>
        <v>0.89999999999997704</v>
      </c>
      <c r="F31" s="20">
        <f t="shared" si="7"/>
        <v>1</v>
      </c>
      <c r="G31" s="20">
        <f t="shared" si="7"/>
        <v>50</v>
      </c>
      <c r="H31" s="21">
        <f t="shared" si="7"/>
        <v>17.080000000000801</v>
      </c>
      <c r="I31" s="20">
        <f t="shared" si="7"/>
        <v>4</v>
      </c>
      <c r="J31" s="38">
        <f t="shared" si="7"/>
        <v>15</v>
      </c>
      <c r="L31" s="37"/>
      <c r="M31" s="37"/>
      <c r="N31" s="37"/>
      <c r="O31" s="37"/>
    </row>
    <row r="32" spans="2:25">
      <c r="B32" s="12">
        <v>4</v>
      </c>
      <c r="C32" s="22" t="s">
        <v>18</v>
      </c>
      <c r="D32" s="11">
        <f t="shared" si="7"/>
        <v>0</v>
      </c>
      <c r="E32" s="11">
        <f t="shared" si="7"/>
        <v>0</v>
      </c>
      <c r="F32" s="20">
        <f t="shared" si="7"/>
        <v>4</v>
      </c>
      <c r="G32" s="20">
        <f t="shared" si="7"/>
        <v>100</v>
      </c>
      <c r="H32" s="21">
        <f t="shared" si="7"/>
        <v>14.159999999998</v>
      </c>
      <c r="I32" s="20">
        <f t="shared" si="7"/>
        <v>1</v>
      </c>
      <c r="J32" s="38">
        <f t="shared" si="7"/>
        <v>2</v>
      </c>
      <c r="L32" s="37"/>
      <c r="M32" s="37"/>
      <c r="N32" s="37"/>
      <c r="O32" s="37"/>
    </row>
    <row r="33" spans="2:11">
      <c r="B33" s="80"/>
      <c r="C33" s="81"/>
      <c r="D33" s="14">
        <f>D24-D15</f>
        <v>0.44999999999981799</v>
      </c>
      <c r="E33" s="14">
        <f>E24-E15</f>
        <v>1.60800000000017</v>
      </c>
      <c r="F33" s="15">
        <f t="shared" si="7"/>
        <v>38</v>
      </c>
      <c r="G33" s="15">
        <f t="shared" si="7"/>
        <v>2185</v>
      </c>
      <c r="H33" s="16">
        <f t="shared" si="7"/>
        <v>58.759999999998399</v>
      </c>
      <c r="I33" s="15">
        <f t="shared" si="7"/>
        <v>9</v>
      </c>
      <c r="J33" s="32">
        <f t="shared" si="7"/>
        <v>27</v>
      </c>
    </row>
    <row r="34" spans="2:11">
      <c r="G34" s="23"/>
      <c r="H34" s="23"/>
    </row>
    <row r="35" spans="2:11">
      <c r="B35" s="78"/>
      <c r="C35" s="78"/>
      <c r="D35" s="78"/>
      <c r="E35" s="78"/>
      <c r="F35" s="78"/>
      <c r="G35" s="78"/>
      <c r="H35" s="78"/>
      <c r="I35" s="78"/>
      <c r="J35" s="78"/>
      <c r="K35" s="78"/>
    </row>
    <row r="36" spans="2:11">
      <c r="B36" s="78"/>
      <c r="C36" s="78"/>
      <c r="D36" s="78"/>
      <c r="E36" s="78"/>
      <c r="F36" s="78"/>
      <c r="G36" s="78"/>
      <c r="H36" s="78"/>
      <c r="I36" s="78"/>
      <c r="J36" s="78"/>
      <c r="K36" s="78"/>
    </row>
    <row r="37" spans="2:11">
      <c r="B37" s="78"/>
      <c r="C37" s="78"/>
      <c r="D37" s="78"/>
      <c r="E37" s="78"/>
      <c r="F37" s="78"/>
      <c r="G37" s="78"/>
      <c r="H37" s="78"/>
      <c r="I37" s="78"/>
      <c r="J37" s="78"/>
      <c r="K37" s="78"/>
    </row>
    <row r="38" spans="2:11">
      <c r="B38" s="78"/>
      <c r="C38" s="78"/>
      <c r="D38" s="78"/>
      <c r="E38" s="78"/>
      <c r="F38" s="78"/>
      <c r="G38" s="78"/>
      <c r="H38" s="78"/>
      <c r="I38" s="78"/>
      <c r="J38" s="78"/>
      <c r="K38" s="78"/>
    </row>
    <row r="39" spans="2:11">
      <c r="B39" s="78"/>
      <c r="C39" s="78"/>
      <c r="D39" s="78"/>
      <c r="E39" s="78"/>
      <c r="F39" s="78"/>
      <c r="G39" s="78"/>
      <c r="H39" s="78"/>
      <c r="I39" s="78"/>
      <c r="J39" s="78"/>
      <c r="K39" s="78"/>
    </row>
    <row r="40" spans="2:11">
      <c r="B40" s="78"/>
      <c r="C40" s="78"/>
      <c r="D40" s="78"/>
      <c r="E40" s="78"/>
      <c r="F40" s="78"/>
      <c r="G40" s="78"/>
      <c r="H40" s="78"/>
      <c r="I40" s="78"/>
      <c r="J40" s="78"/>
      <c r="K40" s="78"/>
    </row>
    <row r="41" spans="2:11">
      <c r="B41" s="78"/>
      <c r="C41" s="78"/>
      <c r="D41" s="78"/>
      <c r="E41" s="78"/>
      <c r="F41" s="78"/>
      <c r="G41" s="78"/>
      <c r="H41" s="78"/>
      <c r="I41" s="78"/>
      <c r="J41" s="78"/>
      <c r="K41" s="78"/>
    </row>
    <row r="44" spans="2:11" ht="18">
      <c r="B44" s="76" t="s">
        <v>158</v>
      </c>
      <c r="C44" s="76"/>
      <c r="D44" s="76"/>
      <c r="E44" s="76"/>
      <c r="F44" s="76"/>
      <c r="G44" s="76"/>
      <c r="H44" s="76"/>
      <c r="I44" s="76"/>
      <c r="J44" s="76"/>
      <c r="K44" s="76"/>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77" t="s">
        <v>145</v>
      </c>
      <c r="F48" s="77"/>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2" orientation="portrait"/>
  <headerFooter alignWithMargins="0"/>
  <ignoredErrors>
    <ignoredError sqref="H20:H23" formula="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249977111117893"/>
    <pageSetUpPr fitToPage="1"/>
  </sheetPr>
  <dimension ref="C1:O54"/>
  <sheetViews>
    <sheetView showGridLines="0" view="pageBreakPreview" topLeftCell="A16"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34</v>
      </c>
      <c r="D5" s="79"/>
      <c r="E5" s="79"/>
      <c r="F5" s="79"/>
      <c r="G5" s="79"/>
      <c r="H5" s="79"/>
      <c r="I5" s="79"/>
      <c r="J5" s="79"/>
      <c r="K5" s="79"/>
    </row>
    <row r="6" spans="3:11" ht="18">
      <c r="C6" s="79" t="s">
        <v>4</v>
      </c>
      <c r="D6" s="79"/>
      <c r="E6" s="79"/>
      <c r="F6" s="79"/>
      <c r="G6" s="79"/>
      <c r="H6" s="79"/>
      <c r="I6" s="79"/>
      <c r="J6" s="79"/>
      <c r="K6" s="79"/>
    </row>
    <row r="9" spans="3:11">
      <c r="C9" s="5" t="s">
        <v>30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681.57623000000001</v>
      </c>
      <c r="F11" s="40">
        <v>642.74599999999998</v>
      </c>
      <c r="G11" s="20">
        <v>1843</v>
      </c>
      <c r="H11" s="20">
        <v>106570</v>
      </c>
      <c r="I11" s="11">
        <v>6380.2439999999997</v>
      </c>
      <c r="J11" s="20">
        <v>11522</v>
      </c>
      <c r="K11" s="38">
        <v>12504</v>
      </c>
    </row>
    <row r="12" spans="3:11">
      <c r="C12" s="9">
        <v>2</v>
      </c>
      <c r="D12" s="10" t="s">
        <v>16</v>
      </c>
      <c r="E12" s="11">
        <v>1068.7807</v>
      </c>
      <c r="F12" s="41">
        <v>1019.021</v>
      </c>
      <c r="G12" s="20">
        <v>1991</v>
      </c>
      <c r="H12" s="20">
        <v>94305</v>
      </c>
      <c r="I12" s="11">
        <v>5376.0259999999998</v>
      </c>
      <c r="J12" s="20">
        <v>12381</v>
      </c>
      <c r="K12" s="38">
        <v>10016</v>
      </c>
    </row>
    <row r="13" spans="3:11">
      <c r="C13" s="9">
        <v>3</v>
      </c>
      <c r="D13" s="10" t="s">
        <v>17</v>
      </c>
      <c r="E13" s="11">
        <v>728.94200000000001</v>
      </c>
      <c r="F13" s="41">
        <v>492.3569</v>
      </c>
      <c r="G13" s="20">
        <v>1679</v>
      </c>
      <c r="H13" s="20">
        <v>86105</v>
      </c>
      <c r="I13" s="11">
        <v>4716.68</v>
      </c>
      <c r="J13" s="20">
        <v>9991</v>
      </c>
      <c r="K13" s="38">
        <v>6000</v>
      </c>
    </row>
    <row r="14" spans="3:11">
      <c r="C14" s="50">
        <v>4</v>
      </c>
      <c r="D14" s="51" t="s">
        <v>18</v>
      </c>
      <c r="E14" s="11">
        <v>372.88869999999997</v>
      </c>
      <c r="F14" s="42">
        <v>421.60137500000002</v>
      </c>
      <c r="G14" s="20">
        <v>1315</v>
      </c>
      <c r="H14" s="20">
        <v>52585</v>
      </c>
      <c r="I14" s="11">
        <v>5205.1469999999999</v>
      </c>
      <c r="J14" s="20">
        <v>8641</v>
      </c>
      <c r="K14" s="38">
        <v>3679</v>
      </c>
    </row>
    <row r="15" spans="3:11">
      <c r="C15" s="80" t="s">
        <v>19</v>
      </c>
      <c r="D15" s="81"/>
      <c r="E15" s="49">
        <f>SUM(E11:E14)</f>
        <v>2852.1876299999999</v>
      </c>
      <c r="F15" s="49">
        <f t="shared" ref="F15:J15" si="0">SUM(F11:F14)</f>
        <v>2575.7252749999998</v>
      </c>
      <c r="G15" s="15">
        <f t="shared" si="0"/>
        <v>6828</v>
      </c>
      <c r="H15" s="15">
        <f t="shared" si="0"/>
        <v>339565</v>
      </c>
      <c r="I15" s="49">
        <f t="shared" si="0"/>
        <v>21678.097000000002</v>
      </c>
      <c r="J15" s="15">
        <f t="shared" si="0"/>
        <v>42535</v>
      </c>
      <c r="K15" s="32">
        <f t="shared" ref="K15" si="1">SUM(K11:K14)</f>
        <v>32199</v>
      </c>
    </row>
    <row r="18" spans="3:15">
      <c r="C18" s="5" t="s">
        <v>35</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681.82623000000001</v>
      </c>
      <c r="F20" s="40">
        <v>642.74599999999998</v>
      </c>
      <c r="G20" s="20">
        <v>1846</v>
      </c>
      <c r="H20" s="20">
        <v>106990</v>
      </c>
      <c r="I20" s="44">
        <v>6388.1940000000004</v>
      </c>
      <c r="J20" s="20">
        <v>11530</v>
      </c>
      <c r="K20" s="38">
        <v>12504</v>
      </c>
    </row>
    <row r="21" spans="3:15">
      <c r="C21" s="9">
        <v>2</v>
      </c>
      <c r="D21" s="10" t="s">
        <v>16</v>
      </c>
      <c r="E21" s="11">
        <v>1068.7807</v>
      </c>
      <c r="F21" s="41">
        <v>1019.021</v>
      </c>
      <c r="G21" s="20">
        <v>1991</v>
      </c>
      <c r="H21" s="20">
        <v>94305</v>
      </c>
      <c r="I21" s="46">
        <v>5380.9260000000004</v>
      </c>
      <c r="J21" s="20">
        <v>12381</v>
      </c>
      <c r="K21" s="38">
        <v>10016</v>
      </c>
    </row>
    <row r="22" spans="3:15">
      <c r="C22" s="9">
        <v>3</v>
      </c>
      <c r="D22" s="10" t="s">
        <v>17</v>
      </c>
      <c r="E22" s="11">
        <v>728.94200000000001</v>
      </c>
      <c r="F22" s="41">
        <v>492.55689999999998</v>
      </c>
      <c r="G22" s="20">
        <v>1679</v>
      </c>
      <c r="H22" s="20">
        <v>86105</v>
      </c>
      <c r="I22" s="44">
        <v>4723.5600000000004</v>
      </c>
      <c r="J22" s="20">
        <v>9992</v>
      </c>
      <c r="K22" s="38">
        <v>6000</v>
      </c>
    </row>
    <row r="23" spans="3:15">
      <c r="C23" s="50">
        <v>4</v>
      </c>
      <c r="D23" s="51" t="s">
        <v>18</v>
      </c>
      <c r="E23" s="11">
        <v>372.88869999999997</v>
      </c>
      <c r="F23" s="42">
        <v>421.65137499999997</v>
      </c>
      <c r="G23" s="20">
        <v>1316</v>
      </c>
      <c r="H23" s="20">
        <v>52635</v>
      </c>
      <c r="I23" s="44">
        <v>5214.8469999999998</v>
      </c>
      <c r="J23" s="20">
        <v>8641</v>
      </c>
      <c r="K23" s="38">
        <v>3679</v>
      </c>
    </row>
    <row r="24" spans="3:15">
      <c r="C24" s="80" t="s">
        <v>19</v>
      </c>
      <c r="D24" s="81"/>
      <c r="E24" s="49">
        <f>SUM(E20:E23)</f>
        <v>2852.4376299999999</v>
      </c>
      <c r="F24" s="49">
        <f t="shared" ref="F24:K24" si="2">SUM(F20:F23)</f>
        <v>2575.9752749999998</v>
      </c>
      <c r="G24" s="15">
        <f t="shared" si="2"/>
        <v>6832</v>
      </c>
      <c r="H24" s="15">
        <f t="shared" si="2"/>
        <v>340035</v>
      </c>
      <c r="I24" s="49">
        <f t="shared" si="2"/>
        <v>21707.526999999998</v>
      </c>
      <c r="J24" s="15">
        <f t="shared" si="2"/>
        <v>42544</v>
      </c>
      <c r="K24" s="32">
        <f t="shared" si="2"/>
        <v>32199</v>
      </c>
    </row>
    <row r="27" spans="3:15">
      <c r="C27" s="5" t="s">
        <v>36</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0.25</v>
      </c>
      <c r="F29" s="11">
        <f t="shared" si="4"/>
        <v>0</v>
      </c>
      <c r="G29" s="20">
        <f t="shared" si="4"/>
        <v>3</v>
      </c>
      <c r="H29" s="20">
        <f t="shared" si="4"/>
        <v>420</v>
      </c>
      <c r="I29" s="21">
        <f t="shared" si="4"/>
        <v>7.9500000000007303</v>
      </c>
      <c r="J29" s="20">
        <f t="shared" si="4"/>
        <v>8</v>
      </c>
      <c r="K29" s="52">
        <f t="shared" si="4"/>
        <v>0</v>
      </c>
      <c r="M29" s="37"/>
      <c r="N29" s="37"/>
      <c r="O29" s="37"/>
    </row>
    <row r="30" spans="3:15">
      <c r="C30" s="9">
        <f t="shared" si="3"/>
        <v>2</v>
      </c>
      <c r="D30" s="10" t="s">
        <v>16</v>
      </c>
      <c r="E30" s="11">
        <f t="shared" si="4"/>
        <v>0</v>
      </c>
      <c r="F30" s="11">
        <f t="shared" si="4"/>
        <v>0</v>
      </c>
      <c r="G30" s="20">
        <f t="shared" si="4"/>
        <v>0</v>
      </c>
      <c r="H30" s="20">
        <f t="shared" si="4"/>
        <v>0</v>
      </c>
      <c r="I30" s="21">
        <f t="shared" si="4"/>
        <v>4.8999999999987303</v>
      </c>
      <c r="J30" s="20">
        <f t="shared" si="4"/>
        <v>0</v>
      </c>
      <c r="K30" s="53">
        <f t="shared" si="4"/>
        <v>0</v>
      </c>
      <c r="L30" s="54"/>
      <c r="M30" s="37"/>
      <c r="N30" s="37"/>
      <c r="O30" s="37"/>
    </row>
    <row r="31" spans="3:15">
      <c r="C31" s="9">
        <f t="shared" si="3"/>
        <v>3</v>
      </c>
      <c r="D31" s="10" t="s">
        <v>17</v>
      </c>
      <c r="E31" s="11">
        <f t="shared" si="4"/>
        <v>0</v>
      </c>
      <c r="F31" s="11">
        <f t="shared" si="4"/>
        <v>0.19999999999998899</v>
      </c>
      <c r="G31" s="20">
        <f t="shared" si="4"/>
        <v>0</v>
      </c>
      <c r="H31" s="20">
        <f t="shared" si="4"/>
        <v>0</v>
      </c>
      <c r="I31" s="21">
        <f t="shared" si="4"/>
        <v>6.88000000000011</v>
      </c>
      <c r="J31" s="20">
        <f t="shared" si="4"/>
        <v>1</v>
      </c>
      <c r="K31" s="55">
        <f t="shared" si="4"/>
        <v>0</v>
      </c>
      <c r="M31" s="37"/>
      <c r="N31" s="37"/>
      <c r="O31" s="37"/>
    </row>
    <row r="32" spans="3:15">
      <c r="C32" s="57">
        <v>4</v>
      </c>
      <c r="D32" s="22" t="s">
        <v>18</v>
      </c>
      <c r="E32" s="11">
        <f t="shared" si="4"/>
        <v>0</v>
      </c>
      <c r="F32" s="11">
        <f t="shared" si="4"/>
        <v>5.0000000000068198E-2</v>
      </c>
      <c r="G32" s="20">
        <f t="shared" si="4"/>
        <v>1</v>
      </c>
      <c r="H32" s="20">
        <f t="shared" si="4"/>
        <v>50</v>
      </c>
      <c r="I32" s="21">
        <f t="shared" si="4"/>
        <v>9.6999999999998199</v>
      </c>
      <c r="J32" s="20">
        <f t="shared" si="4"/>
        <v>0</v>
      </c>
      <c r="K32" s="53">
        <f t="shared" si="4"/>
        <v>0</v>
      </c>
      <c r="L32" s="54"/>
      <c r="M32" s="37"/>
      <c r="N32" s="37"/>
      <c r="O32" s="37"/>
    </row>
    <row r="33" spans="3:12">
      <c r="C33" s="80"/>
      <c r="D33" s="81"/>
      <c r="E33" s="14">
        <f t="shared" si="4"/>
        <v>0.25</v>
      </c>
      <c r="F33" s="14">
        <f t="shared" si="4"/>
        <v>0.25</v>
      </c>
      <c r="G33" s="48">
        <f t="shared" si="4"/>
        <v>4</v>
      </c>
      <c r="H33" s="48">
        <f t="shared" si="4"/>
        <v>470</v>
      </c>
      <c r="I33" s="16">
        <f t="shared" si="4"/>
        <v>29.430000000003901</v>
      </c>
      <c r="J33" s="15">
        <f t="shared" si="4"/>
        <v>9</v>
      </c>
      <c r="K33" s="56">
        <f t="shared" si="4"/>
        <v>0</v>
      </c>
      <c r="L33" s="54"/>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37</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FFFF00"/>
    <pageSetUpPr fitToPage="1"/>
  </sheetPr>
  <dimension ref="B1:Y55"/>
  <sheetViews>
    <sheetView showGridLines="0" topLeftCell="A10" zoomScale="85" zoomScaleNormal="85" workbookViewId="0">
      <selection activeCell="F16" sqref="A1:XFD1048576"/>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9" t="str">
        <f>CONCATENATE("RESUME LAPORAN ASET UP3 GROBOGAN PERIODE BULAN ",N18)</f>
        <v>RESUME LAPORAN ASET UP3 GROBOGAN PERIODE BULAN SEPTEMBER</v>
      </c>
      <c r="C5" s="79"/>
      <c r="D5" s="79"/>
      <c r="E5" s="79"/>
      <c r="F5" s="79"/>
      <c r="G5" s="79"/>
      <c r="H5" s="79"/>
      <c r="I5" s="79"/>
      <c r="J5" s="79"/>
    </row>
    <row r="6" spans="2:15" ht="18">
      <c r="B6" s="79" t="str">
        <f>CONCATENATE("TAHUN ",O11)</f>
        <v>TAHUN 2024</v>
      </c>
      <c r="C6" s="79"/>
      <c r="D6" s="79"/>
      <c r="E6" s="79"/>
      <c r="F6" s="79"/>
      <c r="G6" s="79"/>
      <c r="H6" s="79"/>
      <c r="I6" s="79"/>
      <c r="J6" s="79"/>
    </row>
    <row r="9" spans="2:15">
      <c r="B9" s="5" t="str">
        <f>CONCATENATE("Data hasil verifikasi aset bulan ",N17," ",O17)</f>
        <v>Data hasil verifikasi aset bulan AGUSTUS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v>737.03522999999996</v>
      </c>
      <c r="E11" s="11">
        <v>681.74800000000005</v>
      </c>
      <c r="F11" s="20">
        <v>2393</v>
      </c>
      <c r="G11" s="11">
        <v>145280</v>
      </c>
      <c r="H11" s="11">
        <v>6944.39</v>
      </c>
      <c r="I11" s="20">
        <v>12415</v>
      </c>
      <c r="J11" s="20">
        <v>13017</v>
      </c>
      <c r="N11" s="1" t="s">
        <v>135</v>
      </c>
      <c r="O11" s="1">
        <v>2024</v>
      </c>
    </row>
    <row r="12" spans="2:15">
      <c r="B12" s="9">
        <v>2</v>
      </c>
      <c r="C12" s="10" t="s">
        <v>16</v>
      </c>
      <c r="D12" s="11">
        <v>1097.8567</v>
      </c>
      <c r="E12" s="11">
        <v>1050.1969999999999</v>
      </c>
      <c r="F12" s="20">
        <v>2132</v>
      </c>
      <c r="G12" s="11">
        <v>108075</v>
      </c>
      <c r="H12" s="11">
        <v>5811.1319999999996</v>
      </c>
      <c r="I12" s="20">
        <v>12685</v>
      </c>
      <c r="J12" s="20">
        <v>10287</v>
      </c>
      <c r="N12" s="1" t="s">
        <v>136</v>
      </c>
      <c r="O12" s="1">
        <v>2024</v>
      </c>
    </row>
    <row r="13" spans="2:15">
      <c r="B13" s="9">
        <v>3</v>
      </c>
      <c r="C13" s="10" t="s">
        <v>17</v>
      </c>
      <c r="D13" s="11">
        <v>772.505</v>
      </c>
      <c r="E13" s="11">
        <v>514.1019</v>
      </c>
      <c r="F13" s="20">
        <v>1801</v>
      </c>
      <c r="G13" s="11">
        <v>98850</v>
      </c>
      <c r="H13" s="11">
        <v>5237.6949999999997</v>
      </c>
      <c r="I13" s="20">
        <v>10605</v>
      </c>
      <c r="J13" s="20">
        <v>6300</v>
      </c>
      <c r="N13" s="1" t="s">
        <v>137</v>
      </c>
      <c r="O13" s="1">
        <v>2024</v>
      </c>
    </row>
    <row r="14" spans="2:15">
      <c r="B14" s="12">
        <v>4</v>
      </c>
      <c r="C14" s="13" t="s">
        <v>18</v>
      </c>
      <c r="D14" s="11">
        <v>386.48869999999999</v>
      </c>
      <c r="E14" s="11">
        <v>434.94099999999997</v>
      </c>
      <c r="F14" s="20">
        <v>1451</v>
      </c>
      <c r="G14" s="11">
        <v>61640</v>
      </c>
      <c r="H14" s="11">
        <v>5517.2120000000004</v>
      </c>
      <c r="I14" s="20">
        <v>8834</v>
      </c>
      <c r="J14" s="20">
        <v>3801</v>
      </c>
      <c r="N14" s="1" t="s">
        <v>138</v>
      </c>
      <c r="O14" s="1">
        <v>2024</v>
      </c>
    </row>
    <row r="15" spans="2:15">
      <c r="B15" s="80" t="s">
        <v>19</v>
      </c>
      <c r="C15" s="81"/>
      <c r="D15" s="14">
        <f>SUM(D11:D14)</f>
        <v>2993.8856300000002</v>
      </c>
      <c r="E15" s="14">
        <f t="shared" ref="E15:J15" si="0">SUM(E11:E14)</f>
        <v>2680.9879000000001</v>
      </c>
      <c r="F15" s="15">
        <f t="shared" si="0"/>
        <v>7777</v>
      </c>
      <c r="G15" s="15">
        <f t="shared" si="0"/>
        <v>413845</v>
      </c>
      <c r="H15" s="16">
        <f t="shared" si="0"/>
        <v>23510.429</v>
      </c>
      <c r="I15" s="15">
        <f t="shared" si="0"/>
        <v>44539</v>
      </c>
      <c r="J15" s="32">
        <f t="shared" si="0"/>
        <v>33405</v>
      </c>
      <c r="N15" s="1" t="s">
        <v>139</v>
      </c>
      <c r="O15" s="1">
        <v>2024</v>
      </c>
    </row>
    <row r="16" spans="2:15">
      <c r="N16" s="1" t="s">
        <v>140</v>
      </c>
      <c r="O16" s="1">
        <v>2024</v>
      </c>
    </row>
    <row r="17" spans="2:25">
      <c r="N17" s="1" t="s">
        <v>141</v>
      </c>
      <c r="O17" s="1">
        <v>2024</v>
      </c>
    </row>
    <row r="18" spans="2:25">
      <c r="B18" s="5" t="str">
        <f>CONCATENATE("Data hasil verifikasi aset bulan ",N18," ",O15)</f>
        <v>Data hasil verifikasi aset bulan SEPTEMBER 2024</v>
      </c>
      <c r="N18" s="1" t="s">
        <v>142</v>
      </c>
      <c r="O18" s="1">
        <v>2024</v>
      </c>
    </row>
    <row r="19" spans="2:25" ht="36" customHeight="1">
      <c r="B19" s="6" t="s">
        <v>6</v>
      </c>
      <c r="C19" s="7" t="s">
        <v>7</v>
      </c>
      <c r="D19" s="8" t="s">
        <v>8</v>
      </c>
      <c r="E19" s="8" t="s">
        <v>9</v>
      </c>
      <c r="F19" s="8" t="s">
        <v>10</v>
      </c>
      <c r="G19" s="8" t="s">
        <v>11</v>
      </c>
      <c r="H19" s="8" t="s">
        <v>12</v>
      </c>
      <c r="I19" s="8" t="s">
        <v>13</v>
      </c>
      <c r="J19" s="31" t="s">
        <v>14</v>
      </c>
    </row>
    <row r="20" spans="2:25">
      <c r="B20" s="9">
        <v>1</v>
      </c>
      <c r="C20" s="10" t="s">
        <v>15</v>
      </c>
      <c r="D20" s="11">
        <f>N20</f>
        <v>737.15522999999996</v>
      </c>
      <c r="E20" s="11">
        <f>O20</f>
        <v>682.09799999999996</v>
      </c>
      <c r="F20" s="11">
        <f>P20</f>
        <v>2409</v>
      </c>
      <c r="G20" s="11">
        <f>Q20</f>
        <v>146555</v>
      </c>
      <c r="H20" s="11">
        <f>V20</f>
        <v>6960.93</v>
      </c>
      <c r="I20" s="11">
        <f>S20</f>
        <v>12427</v>
      </c>
      <c r="J20" s="11">
        <f>T20</f>
        <v>13023</v>
      </c>
      <c r="L20" s="23"/>
      <c r="M20" s="23"/>
      <c r="N20" s="33">
        <v>737.15522999999996</v>
      </c>
      <c r="O20" s="33">
        <v>682.09799999999996</v>
      </c>
      <c r="P20" s="33">
        <v>2409</v>
      </c>
      <c r="Q20" s="33">
        <v>146555</v>
      </c>
      <c r="R20" s="35"/>
      <c r="S20" s="33">
        <v>12427</v>
      </c>
      <c r="T20" s="33">
        <v>13023</v>
      </c>
      <c r="V20" s="33">
        <v>6960.93</v>
      </c>
      <c r="W20" s="33">
        <v>5822.7719999999999</v>
      </c>
      <c r="X20" s="33">
        <v>5251.9949999999999</v>
      </c>
      <c r="Y20" s="33">
        <v>5525.4920000000002</v>
      </c>
    </row>
    <row r="21" spans="2:25">
      <c r="B21" s="9">
        <v>2</v>
      </c>
      <c r="C21" s="17" t="s">
        <v>16</v>
      </c>
      <c r="D21" s="11">
        <f>N22</f>
        <v>1097.8567</v>
      </c>
      <c r="E21" s="11">
        <f>O22</f>
        <v>1051.2170000000001</v>
      </c>
      <c r="F21" s="11">
        <f t="shared" ref="F21:J21" si="1">P22</f>
        <v>2138</v>
      </c>
      <c r="G21" s="11">
        <f t="shared" si="1"/>
        <v>108375</v>
      </c>
      <c r="H21" s="11">
        <f>W20</f>
        <v>5822.7719999999999</v>
      </c>
      <c r="I21" s="11">
        <f t="shared" si="1"/>
        <v>12685</v>
      </c>
      <c r="J21" s="11">
        <f t="shared" si="1"/>
        <v>10292</v>
      </c>
      <c r="L21" s="23"/>
      <c r="M21" s="34"/>
      <c r="N21" s="33">
        <v>773.10500000000002</v>
      </c>
      <c r="O21" s="33">
        <v>515.80190000000005</v>
      </c>
      <c r="P21" s="33">
        <v>1812</v>
      </c>
      <c r="Q21" s="33">
        <v>99720</v>
      </c>
      <c r="R21" s="35"/>
      <c r="S21" s="33">
        <v>10623</v>
      </c>
      <c r="T21" s="33">
        <v>6323</v>
      </c>
    </row>
    <row r="22" spans="2:25">
      <c r="B22" s="9">
        <v>3</v>
      </c>
      <c r="C22" s="10" t="s">
        <v>17</v>
      </c>
      <c r="D22" s="11">
        <f>N21</f>
        <v>773.10500000000002</v>
      </c>
      <c r="E22" s="11">
        <f>O21</f>
        <v>515.80190000000005</v>
      </c>
      <c r="F22" s="11">
        <f t="shared" ref="F22:J22" si="2">P21</f>
        <v>1812</v>
      </c>
      <c r="G22" s="11">
        <f t="shared" si="2"/>
        <v>99720</v>
      </c>
      <c r="H22" s="11">
        <f>X20</f>
        <v>5251.9949999999999</v>
      </c>
      <c r="I22" s="11">
        <f t="shared" si="2"/>
        <v>10623</v>
      </c>
      <c r="J22" s="11">
        <f t="shared" si="2"/>
        <v>6323</v>
      </c>
      <c r="L22" s="23"/>
      <c r="M22" s="23"/>
      <c r="N22" s="33">
        <v>1097.8567</v>
      </c>
      <c r="O22" s="33">
        <v>1051.2170000000001</v>
      </c>
      <c r="P22" s="33">
        <v>2138</v>
      </c>
      <c r="Q22" s="33">
        <v>108375</v>
      </c>
      <c r="R22" s="35"/>
      <c r="S22" s="33">
        <v>12685</v>
      </c>
      <c r="T22" s="33">
        <v>10292</v>
      </c>
    </row>
    <row r="23" spans="2:25">
      <c r="B23" s="12">
        <v>4</v>
      </c>
      <c r="C23" s="13" t="s">
        <v>18</v>
      </c>
      <c r="D23" s="18">
        <f>N23</f>
        <v>414.11669999999998</v>
      </c>
      <c r="E23" s="18">
        <f t="shared" ref="E23:J23" si="3">O23</f>
        <v>434.94099999999997</v>
      </c>
      <c r="F23" s="18">
        <f t="shared" si="3"/>
        <v>1451</v>
      </c>
      <c r="G23" s="18">
        <f t="shared" si="3"/>
        <v>61690</v>
      </c>
      <c r="H23" s="18">
        <f>Y20</f>
        <v>5525.4920000000002</v>
      </c>
      <c r="I23" s="18">
        <f t="shared" si="3"/>
        <v>8922</v>
      </c>
      <c r="J23" s="18">
        <f t="shared" si="3"/>
        <v>3801</v>
      </c>
      <c r="L23" s="23"/>
      <c r="M23" s="23"/>
      <c r="N23" s="33">
        <v>414.11669999999998</v>
      </c>
      <c r="O23" s="33">
        <v>434.94099999999997</v>
      </c>
      <c r="P23" s="33">
        <v>1451</v>
      </c>
      <c r="Q23" s="33">
        <v>61690</v>
      </c>
      <c r="R23" s="35"/>
      <c r="S23" s="33">
        <v>8922</v>
      </c>
      <c r="T23" s="33">
        <v>3801</v>
      </c>
    </row>
    <row r="24" spans="2:25">
      <c r="B24" s="80" t="s">
        <v>19</v>
      </c>
      <c r="C24" s="81"/>
      <c r="D24" s="14">
        <f>SUM(D20:D23)</f>
        <v>3022.2336300000002</v>
      </c>
      <c r="E24" s="14">
        <f t="shared" ref="E24:J24" si="4">SUM(E20:E23)</f>
        <v>2684.0578999999998</v>
      </c>
      <c r="F24" s="15">
        <f t="shared" si="4"/>
        <v>7810</v>
      </c>
      <c r="G24" s="15">
        <f t="shared" si="4"/>
        <v>416340</v>
      </c>
      <c r="H24" s="14">
        <f t="shared" si="4"/>
        <v>23561.188999999998</v>
      </c>
      <c r="I24" s="15">
        <f t="shared" si="4"/>
        <v>44657</v>
      </c>
      <c r="J24" s="32">
        <f t="shared" si="4"/>
        <v>33439</v>
      </c>
      <c r="L24" s="23"/>
      <c r="M24" s="23"/>
      <c r="N24" s="35"/>
      <c r="O24" s="35"/>
      <c r="P24" s="35"/>
      <c r="Q24" s="35"/>
      <c r="R24" s="35"/>
      <c r="S24" s="35"/>
      <c r="T24" s="35"/>
    </row>
    <row r="27" spans="2:25">
      <c r="B27" s="5" t="str">
        <f>CONCATENATE("Perubahan Aset Periode ",N17," ",O17," - ",N18," ",O18)</f>
        <v>Perubahan Aset Periode AGUSTUS 2024 - SEPTEMBER 2024</v>
      </c>
    </row>
    <row r="28" spans="2:25" ht="31.2">
      <c r="B28" s="6" t="s">
        <v>6</v>
      </c>
      <c r="C28" s="7" t="s">
        <v>7</v>
      </c>
      <c r="D28" s="8" t="s">
        <v>8</v>
      </c>
      <c r="E28" s="8" t="s">
        <v>9</v>
      </c>
      <c r="F28" s="8" t="s">
        <v>10</v>
      </c>
      <c r="G28" s="8" t="s">
        <v>11</v>
      </c>
      <c r="H28" s="8" t="s">
        <v>12</v>
      </c>
      <c r="I28" s="8" t="s">
        <v>13</v>
      </c>
      <c r="J28" s="31" t="s">
        <v>14</v>
      </c>
    </row>
    <row r="29" spans="2:25">
      <c r="B29" s="9">
        <f t="shared" ref="B29:C31" si="5">B11</f>
        <v>1</v>
      </c>
      <c r="C29" s="19" t="str">
        <f t="shared" si="5"/>
        <v>ULP Demak</v>
      </c>
      <c r="D29" s="11">
        <f>D20-D11</f>
        <v>0.12000000000000501</v>
      </c>
      <c r="E29" s="11">
        <f t="shared" ref="D29:J33" si="6">E20-E11</f>
        <v>0.349999999999909</v>
      </c>
      <c r="F29" s="20">
        <f t="shared" si="6"/>
        <v>16</v>
      </c>
      <c r="G29" s="20">
        <f t="shared" si="6"/>
        <v>1275</v>
      </c>
      <c r="H29" s="21">
        <f t="shared" si="6"/>
        <v>16.54</v>
      </c>
      <c r="I29" s="20">
        <f t="shared" si="6"/>
        <v>12</v>
      </c>
      <c r="J29" s="36">
        <f t="shared" si="6"/>
        <v>6</v>
      </c>
      <c r="L29" s="37"/>
      <c r="M29" s="37"/>
      <c r="N29" s="37"/>
      <c r="O29" s="37"/>
    </row>
    <row r="30" spans="2:25">
      <c r="B30" s="9">
        <f t="shared" si="5"/>
        <v>2</v>
      </c>
      <c r="C30" s="10" t="s">
        <v>16</v>
      </c>
      <c r="D30" s="11">
        <f t="shared" si="6"/>
        <v>0</v>
      </c>
      <c r="E30" s="11">
        <f t="shared" si="6"/>
        <v>1.01999999999998</v>
      </c>
      <c r="F30" s="20">
        <f t="shared" si="6"/>
        <v>6</v>
      </c>
      <c r="G30" s="20">
        <f t="shared" si="6"/>
        <v>300</v>
      </c>
      <c r="H30" s="21">
        <f t="shared" si="6"/>
        <v>11.640000000000301</v>
      </c>
      <c r="I30" s="20">
        <f t="shared" si="6"/>
        <v>0</v>
      </c>
      <c r="J30" s="38">
        <f t="shared" si="6"/>
        <v>5</v>
      </c>
      <c r="L30" s="37"/>
      <c r="M30" s="37"/>
      <c r="N30" s="37"/>
      <c r="O30" s="37"/>
    </row>
    <row r="31" spans="2:25">
      <c r="B31" s="9">
        <f t="shared" si="5"/>
        <v>3</v>
      </c>
      <c r="C31" s="10" t="s">
        <v>17</v>
      </c>
      <c r="D31" s="11">
        <f t="shared" si="6"/>
        <v>0.59999999999990905</v>
      </c>
      <c r="E31" s="11">
        <f t="shared" si="6"/>
        <v>1.69999999999993</v>
      </c>
      <c r="F31" s="20">
        <f t="shared" si="6"/>
        <v>11</v>
      </c>
      <c r="G31" s="20">
        <f t="shared" si="6"/>
        <v>870</v>
      </c>
      <c r="H31" s="21">
        <f t="shared" si="6"/>
        <v>14.299999999999301</v>
      </c>
      <c r="I31" s="20">
        <f t="shared" si="6"/>
        <v>18</v>
      </c>
      <c r="J31" s="38">
        <f t="shared" si="6"/>
        <v>23</v>
      </c>
      <c r="L31" s="37"/>
      <c r="M31" s="37"/>
      <c r="N31" s="37"/>
      <c r="O31" s="37"/>
    </row>
    <row r="32" spans="2:25">
      <c r="B32" s="12">
        <v>4</v>
      </c>
      <c r="C32" s="22" t="s">
        <v>18</v>
      </c>
      <c r="D32" s="11">
        <f t="shared" si="6"/>
        <v>27.628</v>
      </c>
      <c r="E32" s="11">
        <f t="shared" si="6"/>
        <v>0</v>
      </c>
      <c r="F32" s="20">
        <f t="shared" si="6"/>
        <v>0</v>
      </c>
      <c r="G32" s="20">
        <f t="shared" si="6"/>
        <v>50</v>
      </c>
      <c r="H32" s="21">
        <f t="shared" si="6"/>
        <v>8.2799999999997507</v>
      </c>
      <c r="I32" s="20">
        <f t="shared" si="6"/>
        <v>88</v>
      </c>
      <c r="J32" s="38">
        <f t="shared" si="6"/>
        <v>0</v>
      </c>
      <c r="L32" s="37"/>
      <c r="M32" s="37"/>
      <c r="N32" s="37"/>
      <c r="O32" s="37"/>
    </row>
    <row r="33" spans="2:11">
      <c r="B33" s="80"/>
      <c r="C33" s="81"/>
      <c r="D33" s="14">
        <f>D24-D15</f>
        <v>28.3480000000004</v>
      </c>
      <c r="E33" s="14">
        <f>E24-E15</f>
        <v>3.0699999999997098</v>
      </c>
      <c r="F33" s="15">
        <f t="shared" si="6"/>
        <v>33</v>
      </c>
      <c r="G33" s="15">
        <f t="shared" si="6"/>
        <v>2495</v>
      </c>
      <c r="H33" s="16">
        <f t="shared" si="6"/>
        <v>50.759999999998399</v>
      </c>
      <c r="I33" s="15">
        <f t="shared" si="6"/>
        <v>118</v>
      </c>
      <c r="J33" s="32">
        <f t="shared" si="6"/>
        <v>34</v>
      </c>
    </row>
    <row r="34" spans="2:11">
      <c r="G34" s="23"/>
      <c r="H34" s="23"/>
    </row>
    <row r="35" spans="2:11">
      <c r="B35" s="78"/>
      <c r="C35" s="78"/>
      <c r="D35" s="78"/>
      <c r="E35" s="78"/>
      <c r="F35" s="78"/>
      <c r="G35" s="78"/>
      <c r="H35" s="78"/>
      <c r="I35" s="78"/>
      <c r="J35" s="78"/>
      <c r="K35" s="78"/>
    </row>
    <row r="36" spans="2:11">
      <c r="B36" s="78"/>
      <c r="C36" s="78"/>
      <c r="D36" s="78"/>
      <c r="E36" s="78"/>
      <c r="F36" s="78"/>
      <c r="G36" s="78"/>
      <c r="H36" s="78"/>
      <c r="I36" s="78"/>
      <c r="J36" s="78"/>
      <c r="K36" s="78"/>
    </row>
    <row r="37" spans="2:11">
      <c r="B37" s="78"/>
      <c r="C37" s="78"/>
      <c r="D37" s="78"/>
      <c r="E37" s="78"/>
      <c r="F37" s="78"/>
      <c r="G37" s="78"/>
      <c r="H37" s="78"/>
      <c r="I37" s="78"/>
      <c r="J37" s="78"/>
      <c r="K37" s="78"/>
    </row>
    <row r="38" spans="2:11">
      <c r="B38" s="78"/>
      <c r="C38" s="78"/>
      <c r="D38" s="78"/>
      <c r="E38" s="78"/>
      <c r="F38" s="78"/>
      <c r="G38" s="78"/>
      <c r="H38" s="78"/>
      <c r="I38" s="78"/>
      <c r="J38" s="78"/>
      <c r="K38" s="78"/>
    </row>
    <row r="39" spans="2:11">
      <c r="B39" s="78"/>
      <c r="C39" s="78"/>
      <c r="D39" s="78"/>
      <c r="E39" s="78"/>
      <c r="F39" s="78"/>
      <c r="G39" s="78"/>
      <c r="H39" s="78"/>
      <c r="I39" s="78"/>
      <c r="J39" s="78"/>
      <c r="K39" s="78"/>
    </row>
    <row r="40" spans="2:11">
      <c r="B40" s="78"/>
      <c r="C40" s="78"/>
      <c r="D40" s="78"/>
      <c r="E40" s="78"/>
      <c r="F40" s="78"/>
      <c r="G40" s="78"/>
      <c r="H40" s="78"/>
      <c r="I40" s="78"/>
      <c r="J40" s="78"/>
      <c r="K40" s="78"/>
    </row>
    <row r="41" spans="2:11">
      <c r="B41" s="78"/>
      <c r="C41" s="78"/>
      <c r="D41" s="78"/>
      <c r="E41" s="78"/>
      <c r="F41" s="78"/>
      <c r="G41" s="78"/>
      <c r="H41" s="78"/>
      <c r="I41" s="78"/>
      <c r="J41" s="78"/>
      <c r="K41" s="78"/>
    </row>
    <row r="44" spans="2:11" ht="18">
      <c r="B44" s="76" t="s">
        <v>143</v>
      </c>
      <c r="C44" s="76"/>
      <c r="D44" s="76"/>
      <c r="E44" s="76"/>
      <c r="F44" s="76"/>
      <c r="G44" s="76"/>
      <c r="H44" s="76"/>
      <c r="I44" s="76"/>
      <c r="J44" s="76"/>
      <c r="K44" s="76"/>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77" t="s">
        <v>145</v>
      </c>
      <c r="F48" s="77"/>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1" orientation="portrait"/>
  <headerFooter alignWithMargins="0"/>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FFFF00"/>
    <pageSetUpPr fitToPage="1"/>
  </sheetPr>
  <dimension ref="B1:Y55"/>
  <sheetViews>
    <sheetView showGridLines="0" topLeftCell="A10" zoomScale="85" zoomScaleNormal="85" workbookViewId="0">
      <selection activeCell="I26" sqref="A1:XFD1048576"/>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9" t="str">
        <f>CONCATENATE("RESUME LAPORAN ASET UP3 GROBOGAN PERIODE BULAN ",N19)</f>
        <v>RESUME LAPORAN ASET UP3 GROBOGAN PERIODE BULAN OKTOBER</v>
      </c>
      <c r="C5" s="79"/>
      <c r="D5" s="79"/>
      <c r="E5" s="79"/>
      <c r="F5" s="79"/>
      <c r="G5" s="79"/>
      <c r="H5" s="79"/>
      <c r="I5" s="79"/>
      <c r="J5" s="79"/>
    </row>
    <row r="6" spans="2:15" ht="18">
      <c r="B6" s="79" t="str">
        <f>CONCATENATE("TAHUN ",O11)</f>
        <v>TAHUN 2024</v>
      </c>
      <c r="C6" s="79"/>
      <c r="D6" s="79"/>
      <c r="E6" s="79"/>
      <c r="F6" s="79"/>
      <c r="G6" s="79"/>
      <c r="H6" s="79"/>
      <c r="I6" s="79"/>
      <c r="J6" s="79"/>
    </row>
    <row r="9" spans="2:15">
      <c r="B9" s="5" t="str">
        <f>CONCATENATE("Data hasil verifikasi aset bulan ",N18," ",O18)</f>
        <v>Data hasil verifikasi aset bulan SEPTEMBER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f>'SEP 24'!D20</f>
        <v>737.15522999999996</v>
      </c>
      <c r="E11" s="11">
        <f>'SEP 24'!E20</f>
        <v>682.09799999999996</v>
      </c>
      <c r="F11" s="11">
        <f>'SEP 24'!F20</f>
        <v>2409</v>
      </c>
      <c r="G11" s="11">
        <f>'SEP 24'!G20</f>
        <v>146555</v>
      </c>
      <c r="H11" s="11">
        <f>'SEP 24'!H20</f>
        <v>6960.93</v>
      </c>
      <c r="I11" s="11">
        <f>'SEP 24'!I20</f>
        <v>12427</v>
      </c>
      <c r="J11" s="11">
        <f>'SEP 24'!J20</f>
        <v>13023</v>
      </c>
      <c r="N11" s="1" t="s">
        <v>135</v>
      </c>
      <c r="O11" s="1">
        <v>2024</v>
      </c>
    </row>
    <row r="12" spans="2:15">
      <c r="B12" s="9">
        <v>2</v>
      </c>
      <c r="C12" s="10" t="s">
        <v>16</v>
      </c>
      <c r="D12" s="11">
        <f>'SEP 24'!D21</f>
        <v>1097.8567</v>
      </c>
      <c r="E12" s="11">
        <f>'SEP 24'!E21</f>
        <v>1051.2170000000001</v>
      </c>
      <c r="F12" s="11">
        <f>'SEP 24'!F21</f>
        <v>2138</v>
      </c>
      <c r="G12" s="11">
        <f>'SEP 24'!G21</f>
        <v>108375</v>
      </c>
      <c r="H12" s="11">
        <f>'SEP 24'!H21</f>
        <v>5822.7719999999999</v>
      </c>
      <c r="I12" s="11">
        <f>'SEP 24'!I21</f>
        <v>12685</v>
      </c>
      <c r="J12" s="11">
        <f>'SEP 24'!J21</f>
        <v>10292</v>
      </c>
      <c r="N12" s="1" t="s">
        <v>136</v>
      </c>
      <c r="O12" s="1">
        <v>2024</v>
      </c>
    </row>
    <row r="13" spans="2:15">
      <c r="B13" s="9">
        <v>3</v>
      </c>
      <c r="C13" s="10" t="s">
        <v>17</v>
      </c>
      <c r="D13" s="11">
        <f>'SEP 24'!D22</f>
        <v>773.10500000000002</v>
      </c>
      <c r="E13" s="11">
        <f>'SEP 24'!E22</f>
        <v>515.80190000000005</v>
      </c>
      <c r="F13" s="11">
        <f>'SEP 24'!F22</f>
        <v>1812</v>
      </c>
      <c r="G13" s="11">
        <f>'SEP 24'!G22</f>
        <v>99720</v>
      </c>
      <c r="H13" s="11">
        <f>'SEP 24'!H22</f>
        <v>5251.9949999999999</v>
      </c>
      <c r="I13" s="11">
        <f>'SEP 24'!I22</f>
        <v>10623</v>
      </c>
      <c r="J13" s="11">
        <f>'SEP 24'!J22</f>
        <v>6323</v>
      </c>
      <c r="N13" s="1" t="s">
        <v>137</v>
      </c>
      <c r="O13" s="1">
        <v>2024</v>
      </c>
    </row>
    <row r="14" spans="2:15">
      <c r="B14" s="12">
        <v>4</v>
      </c>
      <c r="C14" s="13" t="s">
        <v>18</v>
      </c>
      <c r="D14" s="11">
        <f>'SEP 24'!D23</f>
        <v>414.11669999999998</v>
      </c>
      <c r="E14" s="11">
        <f>'SEP 24'!E23</f>
        <v>434.94099999999997</v>
      </c>
      <c r="F14" s="11">
        <f>'SEP 24'!F23</f>
        <v>1451</v>
      </c>
      <c r="G14" s="11">
        <f>'SEP 24'!G23</f>
        <v>61690</v>
      </c>
      <c r="H14" s="11">
        <f>'SEP 24'!H23</f>
        <v>5525.4920000000002</v>
      </c>
      <c r="I14" s="11">
        <f>'SEP 24'!I23</f>
        <v>8922</v>
      </c>
      <c r="J14" s="11">
        <f>'SEP 24'!J23</f>
        <v>3801</v>
      </c>
      <c r="N14" s="1" t="s">
        <v>138</v>
      </c>
      <c r="O14" s="1">
        <v>2024</v>
      </c>
    </row>
    <row r="15" spans="2:15">
      <c r="B15" s="80" t="s">
        <v>19</v>
      </c>
      <c r="C15" s="81"/>
      <c r="D15" s="14">
        <f>SUM(D11:D14)</f>
        <v>3022.2336300000002</v>
      </c>
      <c r="E15" s="14">
        <f t="shared" ref="E15:J15" si="0">SUM(E11:E14)</f>
        <v>2684.0578999999998</v>
      </c>
      <c r="F15" s="15">
        <f t="shared" si="0"/>
        <v>7810</v>
      </c>
      <c r="G15" s="15">
        <f t="shared" si="0"/>
        <v>416340</v>
      </c>
      <c r="H15" s="16">
        <f t="shared" si="0"/>
        <v>23561.188999999998</v>
      </c>
      <c r="I15" s="15">
        <f t="shared" si="0"/>
        <v>44657</v>
      </c>
      <c r="J15" s="32">
        <f t="shared" si="0"/>
        <v>33439</v>
      </c>
      <c r="N15" s="1" t="s">
        <v>139</v>
      </c>
      <c r="O15" s="1">
        <v>2024</v>
      </c>
    </row>
    <row r="16" spans="2:15">
      <c r="N16" s="1" t="s">
        <v>140</v>
      </c>
      <c r="O16" s="1">
        <v>2024</v>
      </c>
    </row>
    <row r="17" spans="2:25">
      <c r="N17" s="1" t="s">
        <v>141</v>
      </c>
      <c r="O17" s="1">
        <v>2024</v>
      </c>
    </row>
    <row r="18" spans="2:25">
      <c r="B18" s="5" t="str">
        <f>CONCATENATE("Data hasil verifikasi aset bulan ",N19," ",O15)</f>
        <v>Data hasil verifikasi aset bulan OKTOBER 2024</v>
      </c>
      <c r="N18" s="1" t="s">
        <v>142</v>
      </c>
      <c r="O18" s="1">
        <v>2024</v>
      </c>
    </row>
    <row r="19" spans="2:25" ht="36" customHeight="1">
      <c r="B19" s="6" t="s">
        <v>6</v>
      </c>
      <c r="C19" s="7" t="s">
        <v>7</v>
      </c>
      <c r="D19" s="8" t="s">
        <v>8</v>
      </c>
      <c r="E19" s="8" t="s">
        <v>9</v>
      </c>
      <c r="F19" s="8" t="s">
        <v>10</v>
      </c>
      <c r="G19" s="8" t="s">
        <v>11</v>
      </c>
      <c r="H19" s="8" t="s">
        <v>12</v>
      </c>
      <c r="I19" s="8" t="s">
        <v>13</v>
      </c>
      <c r="J19" s="31" t="s">
        <v>14</v>
      </c>
      <c r="N19" s="1" t="s">
        <v>159</v>
      </c>
      <c r="O19" s="1">
        <v>2024</v>
      </c>
    </row>
    <row r="20" spans="2:25">
      <c r="B20" s="9">
        <v>1</v>
      </c>
      <c r="C20" s="10" t="s">
        <v>15</v>
      </c>
      <c r="D20" s="11">
        <f>N20</f>
        <v>740.65522999999996</v>
      </c>
      <c r="E20" s="11">
        <f>O20</f>
        <v>684.09799999999996</v>
      </c>
      <c r="F20" s="11">
        <f>P20</f>
        <v>2415</v>
      </c>
      <c r="G20" s="11">
        <f>Q20</f>
        <v>147065</v>
      </c>
      <c r="H20" s="11">
        <f>V20</f>
        <v>6972.93</v>
      </c>
      <c r="I20" s="11">
        <f>S20</f>
        <v>12449</v>
      </c>
      <c r="J20" s="11">
        <f>T20</f>
        <v>13044</v>
      </c>
      <c r="L20" s="23"/>
      <c r="M20" s="23"/>
      <c r="N20" s="33">
        <v>740.65522999999996</v>
      </c>
      <c r="O20" s="33">
        <v>684.09799999999996</v>
      </c>
      <c r="P20" s="33">
        <v>2415</v>
      </c>
      <c r="Q20" s="33">
        <v>147065</v>
      </c>
      <c r="R20" s="35"/>
      <c r="S20" s="33">
        <v>12449</v>
      </c>
      <c r="T20" s="33">
        <v>13044</v>
      </c>
      <c r="V20" s="33">
        <v>6972.93</v>
      </c>
      <c r="W20" s="33">
        <v>5836.6319999999996</v>
      </c>
      <c r="X20" s="33">
        <v>5273.5249999999996</v>
      </c>
      <c r="Y20" s="33">
        <v>5533.4920000000002</v>
      </c>
    </row>
    <row r="21" spans="2:25">
      <c r="B21" s="9">
        <v>2</v>
      </c>
      <c r="C21" s="17" t="s">
        <v>16</v>
      </c>
      <c r="D21" s="11">
        <f>N22</f>
        <v>1126.2566999999999</v>
      </c>
      <c r="E21" s="11">
        <f>O22</f>
        <v>1051.2170000000001</v>
      </c>
      <c r="F21" s="11">
        <f t="shared" ref="F21:J21" si="1">P22</f>
        <v>2144</v>
      </c>
      <c r="G21" s="11">
        <f t="shared" si="1"/>
        <v>108625</v>
      </c>
      <c r="H21" s="11">
        <f>W20</f>
        <v>5836.6319999999996</v>
      </c>
      <c r="I21" s="11">
        <f t="shared" si="1"/>
        <v>12685</v>
      </c>
      <c r="J21" s="11">
        <f t="shared" si="1"/>
        <v>10292</v>
      </c>
      <c r="L21" s="23"/>
      <c r="M21" s="34"/>
      <c r="N21" s="33">
        <v>773.10500000000002</v>
      </c>
      <c r="O21" s="33">
        <v>516.15189999999996</v>
      </c>
      <c r="P21" s="33">
        <v>1813</v>
      </c>
      <c r="Q21" s="33">
        <v>100020</v>
      </c>
      <c r="R21" s="35"/>
      <c r="S21" s="33">
        <v>10623</v>
      </c>
      <c r="T21" s="33">
        <v>6331</v>
      </c>
    </row>
    <row r="22" spans="2:25">
      <c r="B22" s="9">
        <v>3</v>
      </c>
      <c r="C22" s="10" t="s">
        <v>17</v>
      </c>
      <c r="D22" s="11">
        <f>N21</f>
        <v>773.10500000000002</v>
      </c>
      <c r="E22" s="11">
        <f>O21</f>
        <v>516.15189999999996</v>
      </c>
      <c r="F22" s="11">
        <f t="shared" ref="F22:J22" si="2">P21</f>
        <v>1813</v>
      </c>
      <c r="G22" s="11">
        <f t="shared" si="2"/>
        <v>100020</v>
      </c>
      <c r="H22" s="11">
        <f>X20</f>
        <v>5273.5249999999996</v>
      </c>
      <c r="I22" s="11">
        <f t="shared" si="2"/>
        <v>10623</v>
      </c>
      <c r="J22" s="11">
        <f t="shared" si="2"/>
        <v>6331</v>
      </c>
      <c r="L22" s="23"/>
      <c r="M22" s="23"/>
      <c r="N22" s="33">
        <v>1126.2566999999999</v>
      </c>
      <c r="O22" s="33">
        <v>1051.2170000000001</v>
      </c>
      <c r="P22" s="33">
        <v>2144</v>
      </c>
      <c r="Q22" s="33">
        <v>108625</v>
      </c>
      <c r="R22" s="35"/>
      <c r="S22" s="33">
        <v>12685</v>
      </c>
      <c r="T22" s="33">
        <v>10292</v>
      </c>
    </row>
    <row r="23" spans="2:25">
      <c r="B23" s="12">
        <v>4</v>
      </c>
      <c r="C23" s="13" t="s">
        <v>18</v>
      </c>
      <c r="D23" s="18">
        <f>N23</f>
        <v>426.33670000000001</v>
      </c>
      <c r="E23" s="18">
        <f t="shared" ref="E23:J23" si="3">O23</f>
        <v>435.14100000000002</v>
      </c>
      <c r="F23" s="18">
        <f t="shared" si="3"/>
        <v>1453</v>
      </c>
      <c r="G23" s="18">
        <f t="shared" si="3"/>
        <v>61790</v>
      </c>
      <c r="H23" s="18">
        <f>Y20</f>
        <v>5533.4920000000002</v>
      </c>
      <c r="I23" s="18">
        <f t="shared" si="3"/>
        <v>8922</v>
      </c>
      <c r="J23" s="18">
        <f t="shared" si="3"/>
        <v>3801</v>
      </c>
      <c r="L23" s="23"/>
      <c r="M23" s="23"/>
      <c r="N23" s="33">
        <v>426.33670000000001</v>
      </c>
      <c r="O23" s="33">
        <v>435.14100000000002</v>
      </c>
      <c r="P23" s="33">
        <v>1453</v>
      </c>
      <c r="Q23" s="33">
        <v>61790</v>
      </c>
      <c r="R23" s="35"/>
      <c r="S23" s="33">
        <v>8922</v>
      </c>
      <c r="T23" s="33">
        <v>3801</v>
      </c>
    </row>
    <row r="24" spans="2:25">
      <c r="B24" s="80" t="s">
        <v>19</v>
      </c>
      <c r="C24" s="81"/>
      <c r="D24" s="14">
        <f>SUM(D20:D23)</f>
        <v>3066.3536300000001</v>
      </c>
      <c r="E24" s="14">
        <f t="shared" ref="E24:J24" si="4">SUM(E20:E23)</f>
        <v>2686.6079</v>
      </c>
      <c r="F24" s="15">
        <f t="shared" si="4"/>
        <v>7825</v>
      </c>
      <c r="G24" s="15">
        <f t="shared" si="4"/>
        <v>417500</v>
      </c>
      <c r="H24" s="14">
        <f t="shared" si="4"/>
        <v>23616.579000000002</v>
      </c>
      <c r="I24" s="15">
        <f t="shared" si="4"/>
        <v>44679</v>
      </c>
      <c r="J24" s="32">
        <f t="shared" si="4"/>
        <v>33468</v>
      </c>
      <c r="L24" s="23"/>
      <c r="M24" s="23"/>
      <c r="N24" s="35"/>
      <c r="O24" s="35"/>
      <c r="P24" s="35"/>
      <c r="Q24" s="35"/>
      <c r="R24" s="35"/>
      <c r="S24" s="35"/>
      <c r="T24" s="35"/>
    </row>
    <row r="27" spans="2:25">
      <c r="B27" s="5" t="str">
        <f>CONCATENATE("Perubahan Aset Periode ",N18," ",O18," - ",N19," ",O19)</f>
        <v>Perubahan Aset Periode SEPTEMBER 2024 - OKTOBER 2024</v>
      </c>
    </row>
    <row r="28" spans="2:25" ht="31.2">
      <c r="B28" s="6" t="s">
        <v>6</v>
      </c>
      <c r="C28" s="7" t="s">
        <v>7</v>
      </c>
      <c r="D28" s="8" t="s">
        <v>8</v>
      </c>
      <c r="E28" s="8" t="s">
        <v>9</v>
      </c>
      <c r="F28" s="8" t="s">
        <v>10</v>
      </c>
      <c r="G28" s="8" t="s">
        <v>11</v>
      </c>
      <c r="H28" s="8" t="s">
        <v>12</v>
      </c>
      <c r="I28" s="8" t="s">
        <v>13</v>
      </c>
      <c r="J28" s="31" t="s">
        <v>14</v>
      </c>
    </row>
    <row r="29" spans="2:25">
      <c r="B29" s="9">
        <f t="shared" ref="B29:C31" si="5">B11</f>
        <v>1</v>
      </c>
      <c r="C29" s="19" t="str">
        <f t="shared" si="5"/>
        <v>ULP Demak</v>
      </c>
      <c r="D29" s="11">
        <f>D20-D11</f>
        <v>3.5</v>
      </c>
      <c r="E29" s="11">
        <f t="shared" ref="D29:J33" si="6">E20-E11</f>
        <v>2</v>
      </c>
      <c r="F29" s="20">
        <f t="shared" si="6"/>
        <v>6</v>
      </c>
      <c r="G29" s="20">
        <f t="shared" si="6"/>
        <v>510</v>
      </c>
      <c r="H29" s="21">
        <f t="shared" si="6"/>
        <v>12</v>
      </c>
      <c r="I29" s="20">
        <f t="shared" si="6"/>
        <v>22</v>
      </c>
      <c r="J29" s="36">
        <f t="shared" si="6"/>
        <v>21</v>
      </c>
      <c r="L29" s="37"/>
      <c r="M29" s="37"/>
      <c r="N29" s="37"/>
      <c r="O29" s="37"/>
    </row>
    <row r="30" spans="2:25">
      <c r="B30" s="9">
        <f t="shared" si="5"/>
        <v>2</v>
      </c>
      <c r="C30" s="10" t="s">
        <v>16</v>
      </c>
      <c r="D30" s="11">
        <f t="shared" si="6"/>
        <v>28.400000000000102</v>
      </c>
      <c r="E30" s="11">
        <f t="shared" si="6"/>
        <v>0</v>
      </c>
      <c r="F30" s="20">
        <f t="shared" si="6"/>
        <v>6</v>
      </c>
      <c r="G30" s="20">
        <f t="shared" si="6"/>
        <v>250</v>
      </c>
      <c r="H30" s="21">
        <f t="shared" si="6"/>
        <v>13.859999999999699</v>
      </c>
      <c r="I30" s="20">
        <f t="shared" si="6"/>
        <v>0</v>
      </c>
      <c r="J30" s="38">
        <f t="shared" si="6"/>
        <v>0</v>
      </c>
      <c r="L30" s="37"/>
      <c r="M30" s="37"/>
      <c r="N30" s="37"/>
      <c r="O30" s="37"/>
    </row>
    <row r="31" spans="2:25">
      <c r="B31" s="9">
        <f t="shared" si="5"/>
        <v>3</v>
      </c>
      <c r="C31" s="10" t="s">
        <v>17</v>
      </c>
      <c r="D31" s="11">
        <f t="shared" si="6"/>
        <v>0</v>
      </c>
      <c r="E31" s="11">
        <f t="shared" si="6"/>
        <v>0.35000000000002301</v>
      </c>
      <c r="F31" s="20">
        <f t="shared" si="6"/>
        <v>1</v>
      </c>
      <c r="G31" s="20">
        <f t="shared" si="6"/>
        <v>300</v>
      </c>
      <c r="H31" s="21">
        <f t="shared" si="6"/>
        <v>21.530000000000701</v>
      </c>
      <c r="I31" s="20">
        <f t="shared" si="6"/>
        <v>0</v>
      </c>
      <c r="J31" s="38">
        <f t="shared" si="6"/>
        <v>8</v>
      </c>
      <c r="L31" s="37"/>
      <c r="M31" s="37"/>
      <c r="N31" s="37"/>
      <c r="O31" s="37"/>
    </row>
    <row r="32" spans="2:25">
      <c r="B32" s="12">
        <v>4</v>
      </c>
      <c r="C32" s="22" t="s">
        <v>18</v>
      </c>
      <c r="D32" s="11">
        <f t="shared" si="6"/>
        <v>12.22</v>
      </c>
      <c r="E32" s="11">
        <f t="shared" si="6"/>
        <v>0.19999999999998899</v>
      </c>
      <c r="F32" s="20">
        <f t="shared" si="6"/>
        <v>2</v>
      </c>
      <c r="G32" s="20">
        <f t="shared" si="6"/>
        <v>100</v>
      </c>
      <c r="H32" s="21">
        <f t="shared" si="6"/>
        <v>8</v>
      </c>
      <c r="I32" s="20">
        <f t="shared" si="6"/>
        <v>0</v>
      </c>
      <c r="J32" s="38">
        <f t="shared" si="6"/>
        <v>0</v>
      </c>
      <c r="L32" s="37"/>
      <c r="M32" s="37"/>
      <c r="N32" s="37"/>
      <c r="O32" s="37"/>
    </row>
    <row r="33" spans="2:11">
      <c r="B33" s="80"/>
      <c r="C33" s="81"/>
      <c r="D33" s="14">
        <f>D24-D15</f>
        <v>44.119999999999898</v>
      </c>
      <c r="E33" s="14">
        <f>E24-E15</f>
        <v>2.5500000000001801</v>
      </c>
      <c r="F33" s="15">
        <f t="shared" si="6"/>
        <v>15</v>
      </c>
      <c r="G33" s="15">
        <f t="shared" si="6"/>
        <v>1160</v>
      </c>
      <c r="H33" s="16">
        <f t="shared" si="6"/>
        <v>55.389999999999397</v>
      </c>
      <c r="I33" s="15">
        <f t="shared" si="6"/>
        <v>22</v>
      </c>
      <c r="J33" s="32">
        <f t="shared" si="6"/>
        <v>29</v>
      </c>
    </row>
    <row r="34" spans="2:11">
      <c r="G34" s="23"/>
      <c r="H34" s="23"/>
    </row>
    <row r="35" spans="2:11">
      <c r="B35" s="78"/>
      <c r="C35" s="78"/>
      <c r="D35" s="78"/>
      <c r="E35" s="78"/>
      <c r="F35" s="78"/>
      <c r="G35" s="78"/>
      <c r="H35" s="78"/>
      <c r="I35" s="78"/>
      <c r="J35" s="78"/>
      <c r="K35" s="78"/>
    </row>
    <row r="36" spans="2:11">
      <c r="B36" s="78"/>
      <c r="C36" s="78"/>
      <c r="D36" s="78"/>
      <c r="E36" s="78"/>
      <c r="F36" s="78"/>
      <c r="G36" s="78"/>
      <c r="H36" s="78"/>
      <c r="I36" s="78"/>
      <c r="J36" s="78"/>
      <c r="K36" s="78"/>
    </row>
    <row r="37" spans="2:11">
      <c r="B37" s="78"/>
      <c r="C37" s="78"/>
      <c r="D37" s="78"/>
      <c r="E37" s="78"/>
      <c r="F37" s="78"/>
      <c r="G37" s="78"/>
      <c r="H37" s="78"/>
      <c r="I37" s="78"/>
      <c r="J37" s="78"/>
      <c r="K37" s="78"/>
    </row>
    <row r="38" spans="2:11">
      <c r="B38" s="78"/>
      <c r="C38" s="78"/>
      <c r="D38" s="78"/>
      <c r="E38" s="78"/>
      <c r="F38" s="78"/>
      <c r="G38" s="78"/>
      <c r="H38" s="78"/>
      <c r="I38" s="78"/>
      <c r="J38" s="78"/>
      <c r="K38" s="78"/>
    </row>
    <row r="39" spans="2:11">
      <c r="B39" s="78"/>
      <c r="C39" s="78"/>
      <c r="D39" s="78"/>
      <c r="E39" s="78"/>
      <c r="F39" s="78"/>
      <c r="G39" s="78"/>
      <c r="H39" s="78"/>
      <c r="I39" s="78"/>
      <c r="J39" s="78"/>
      <c r="K39" s="78"/>
    </row>
    <row r="40" spans="2:11">
      <c r="B40" s="78"/>
      <c r="C40" s="78"/>
      <c r="D40" s="78"/>
      <c r="E40" s="78"/>
      <c r="F40" s="78"/>
      <c r="G40" s="78"/>
      <c r="H40" s="78"/>
      <c r="I40" s="78"/>
      <c r="J40" s="78"/>
      <c r="K40" s="78"/>
    </row>
    <row r="41" spans="2:11">
      <c r="B41" s="78"/>
      <c r="C41" s="78"/>
      <c r="D41" s="78"/>
      <c r="E41" s="78"/>
      <c r="F41" s="78"/>
      <c r="G41" s="78"/>
      <c r="H41" s="78"/>
      <c r="I41" s="78"/>
      <c r="J41" s="78"/>
      <c r="K41" s="78"/>
    </row>
    <row r="44" spans="2:11" ht="18">
      <c r="B44" s="76" t="s">
        <v>160</v>
      </c>
      <c r="C44" s="76"/>
      <c r="D44" s="76"/>
      <c r="E44" s="76"/>
      <c r="F44" s="76"/>
      <c r="G44" s="76"/>
      <c r="H44" s="76"/>
      <c r="I44" s="76"/>
      <c r="J44" s="76"/>
      <c r="K44" s="76"/>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77" t="s">
        <v>145</v>
      </c>
      <c r="F48" s="77"/>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1" orientation="portrait"/>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249977111117893"/>
    <pageSetUpPr fitToPage="1"/>
  </sheetPr>
  <dimension ref="C1:O54"/>
  <sheetViews>
    <sheetView showGridLines="0" view="pageBreakPreview" topLeftCell="A13"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38</v>
      </c>
      <c r="D5" s="79"/>
      <c r="E5" s="79"/>
      <c r="F5" s="79"/>
      <c r="G5" s="79"/>
      <c r="H5" s="79"/>
      <c r="I5" s="79"/>
      <c r="J5" s="79"/>
      <c r="K5" s="79"/>
    </row>
    <row r="6" spans="3:11" ht="18">
      <c r="C6" s="79" t="s">
        <v>4</v>
      </c>
      <c r="D6" s="79"/>
      <c r="E6" s="79"/>
      <c r="F6" s="79"/>
      <c r="G6" s="79"/>
      <c r="H6" s="79"/>
      <c r="I6" s="79"/>
      <c r="J6" s="79"/>
      <c r="K6" s="79"/>
    </row>
    <row r="9" spans="3:11">
      <c r="C9" s="5" t="s">
        <v>35</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681.82623000000001</v>
      </c>
      <c r="F11" s="40">
        <v>642.74599999999998</v>
      </c>
      <c r="G11" s="20">
        <v>1846</v>
      </c>
      <c r="H11" s="20">
        <v>106990</v>
      </c>
      <c r="I11" s="11">
        <v>6388.1940000000004</v>
      </c>
      <c r="J11" s="20">
        <v>11530</v>
      </c>
      <c r="K11" s="38">
        <v>12504</v>
      </c>
    </row>
    <row r="12" spans="3:11">
      <c r="C12" s="9">
        <v>2</v>
      </c>
      <c r="D12" s="10" t="s">
        <v>16</v>
      </c>
      <c r="E12" s="11">
        <v>1068.7807</v>
      </c>
      <c r="F12" s="41">
        <v>1019.021</v>
      </c>
      <c r="G12" s="20">
        <v>1991</v>
      </c>
      <c r="H12" s="20">
        <v>94305</v>
      </c>
      <c r="I12" s="11">
        <v>5380.9260000000004</v>
      </c>
      <c r="J12" s="20">
        <v>12381</v>
      </c>
      <c r="K12" s="38">
        <v>10016</v>
      </c>
    </row>
    <row r="13" spans="3:11">
      <c r="C13" s="9">
        <v>3</v>
      </c>
      <c r="D13" s="10" t="s">
        <v>17</v>
      </c>
      <c r="E13" s="11">
        <v>728.94200000000001</v>
      </c>
      <c r="F13" s="41">
        <v>492.55689999999998</v>
      </c>
      <c r="G13" s="20">
        <v>1679</v>
      </c>
      <c r="H13" s="20">
        <v>86105</v>
      </c>
      <c r="I13" s="11">
        <v>4723.5600000000004</v>
      </c>
      <c r="J13" s="20">
        <v>9992</v>
      </c>
      <c r="K13" s="38">
        <v>6000</v>
      </c>
    </row>
    <row r="14" spans="3:11">
      <c r="C14" s="50">
        <v>4</v>
      </c>
      <c r="D14" s="51" t="s">
        <v>18</v>
      </c>
      <c r="E14" s="11">
        <v>372.88869999999997</v>
      </c>
      <c r="F14" s="42">
        <v>421.65137499999997</v>
      </c>
      <c r="G14" s="20">
        <v>1316</v>
      </c>
      <c r="H14" s="20">
        <v>52635</v>
      </c>
      <c r="I14" s="11">
        <v>5214.8469999999998</v>
      </c>
      <c r="J14" s="20">
        <v>8641</v>
      </c>
      <c r="K14" s="38">
        <v>3679</v>
      </c>
    </row>
    <row r="15" spans="3:11">
      <c r="C15" s="80" t="s">
        <v>19</v>
      </c>
      <c r="D15" s="81"/>
      <c r="E15" s="49">
        <v>2852.4376299999999</v>
      </c>
      <c r="F15" s="49">
        <v>2575.9752749999998</v>
      </c>
      <c r="G15" s="15">
        <v>6832</v>
      </c>
      <c r="H15" s="15">
        <v>340035</v>
      </c>
      <c r="I15" s="49">
        <v>21707.526999999998</v>
      </c>
      <c r="J15" s="15">
        <v>42544</v>
      </c>
      <c r="K15" s="32">
        <v>32199</v>
      </c>
    </row>
    <row r="18" spans="3:15">
      <c r="C18" s="5" t="s">
        <v>39</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682.32623000000001</v>
      </c>
      <c r="F20" s="40">
        <v>643.04600000000005</v>
      </c>
      <c r="G20" s="20">
        <v>1850</v>
      </c>
      <c r="H20" s="20">
        <v>107500</v>
      </c>
      <c r="I20" s="44">
        <v>6404.2539999999999</v>
      </c>
      <c r="J20" s="20">
        <v>11538</v>
      </c>
      <c r="K20" s="38">
        <v>12506</v>
      </c>
    </row>
    <row r="21" spans="3:15">
      <c r="C21" s="9">
        <v>2</v>
      </c>
      <c r="D21" s="10" t="s">
        <v>16</v>
      </c>
      <c r="E21" s="11">
        <v>1069.1867</v>
      </c>
      <c r="F21" s="41">
        <v>1019.671</v>
      </c>
      <c r="G21" s="20">
        <v>1991</v>
      </c>
      <c r="H21" s="20">
        <v>94415</v>
      </c>
      <c r="I21" s="46">
        <v>5395.8860000000004</v>
      </c>
      <c r="J21" s="20">
        <v>12394</v>
      </c>
      <c r="K21" s="38">
        <v>10022</v>
      </c>
    </row>
    <row r="22" spans="3:15">
      <c r="C22" s="9">
        <v>3</v>
      </c>
      <c r="D22" s="10" t="s">
        <v>17</v>
      </c>
      <c r="E22" s="11">
        <v>729.42200000000003</v>
      </c>
      <c r="F22" s="41">
        <v>492.57690000000002</v>
      </c>
      <c r="G22" s="20">
        <v>1682</v>
      </c>
      <c r="H22" s="20">
        <v>86405</v>
      </c>
      <c r="I22" s="44">
        <v>4733.74</v>
      </c>
      <c r="J22" s="20">
        <v>9998</v>
      </c>
      <c r="K22" s="38">
        <v>6001</v>
      </c>
    </row>
    <row r="23" spans="3:15">
      <c r="C23" s="50">
        <v>4</v>
      </c>
      <c r="D23" s="51" t="s">
        <v>18</v>
      </c>
      <c r="E23" s="11">
        <v>372.88869999999997</v>
      </c>
      <c r="F23" s="42">
        <v>421.73137500000001</v>
      </c>
      <c r="G23" s="20">
        <v>1316</v>
      </c>
      <c r="H23" s="20">
        <v>52635</v>
      </c>
      <c r="I23" s="44">
        <v>5222.8469999999998</v>
      </c>
      <c r="J23" s="20">
        <v>8641</v>
      </c>
      <c r="K23" s="38">
        <v>3679</v>
      </c>
    </row>
    <row r="24" spans="3:15">
      <c r="C24" s="80" t="s">
        <v>19</v>
      </c>
      <c r="D24" s="81"/>
      <c r="E24" s="49">
        <f>SUM(E20:E23)</f>
        <v>2853.8236299999999</v>
      </c>
      <c r="F24" s="49">
        <f t="shared" ref="F24:K24" si="0">SUM(F20:F23)</f>
        <v>2577.025275</v>
      </c>
      <c r="G24" s="15">
        <f t="shared" si="0"/>
        <v>6839</v>
      </c>
      <c r="H24" s="15">
        <f t="shared" si="0"/>
        <v>340955</v>
      </c>
      <c r="I24" s="49">
        <f t="shared" si="0"/>
        <v>21756.726999999999</v>
      </c>
      <c r="J24" s="15">
        <f t="shared" si="0"/>
        <v>42571</v>
      </c>
      <c r="K24" s="32">
        <f t="shared" si="0"/>
        <v>32208</v>
      </c>
    </row>
    <row r="27" spans="3:15">
      <c r="C27" s="5" t="s">
        <v>40</v>
      </c>
    </row>
    <row r="28" spans="3:15" ht="31.2">
      <c r="C28" s="6" t="s">
        <v>6</v>
      </c>
      <c r="D28" s="7" t="s">
        <v>7</v>
      </c>
      <c r="E28" s="8" t="s">
        <v>8</v>
      </c>
      <c r="F28" s="8" t="s">
        <v>9</v>
      </c>
      <c r="G28" s="8" t="s">
        <v>10</v>
      </c>
      <c r="H28" s="8" t="s">
        <v>11</v>
      </c>
      <c r="I28" s="8" t="s">
        <v>12</v>
      </c>
      <c r="J28" s="8" t="s">
        <v>13</v>
      </c>
      <c r="K28" s="31" t="s">
        <v>14</v>
      </c>
    </row>
    <row r="29" spans="3:15">
      <c r="C29" s="9">
        <f t="shared" ref="C29:D31" si="1">C11</f>
        <v>1</v>
      </c>
      <c r="D29" s="19" t="str">
        <f t="shared" si="1"/>
        <v>ULP Demak</v>
      </c>
      <c r="E29" s="11">
        <f t="shared" ref="E29:K33" si="2">E20-E11</f>
        <v>0.5</v>
      </c>
      <c r="F29" s="11">
        <f t="shared" si="2"/>
        <v>0.29999999999995502</v>
      </c>
      <c r="G29" s="20">
        <f t="shared" si="2"/>
        <v>4</v>
      </c>
      <c r="H29" s="20">
        <f t="shared" si="2"/>
        <v>510</v>
      </c>
      <c r="I29" s="21">
        <f t="shared" si="2"/>
        <v>16.059999999999501</v>
      </c>
      <c r="J29" s="20">
        <f t="shared" si="2"/>
        <v>8</v>
      </c>
      <c r="K29" s="52">
        <f t="shared" si="2"/>
        <v>2</v>
      </c>
      <c r="M29" s="37"/>
      <c r="N29" s="37"/>
      <c r="O29" s="37"/>
    </row>
    <row r="30" spans="3:15">
      <c r="C30" s="9">
        <f t="shared" si="1"/>
        <v>2</v>
      </c>
      <c r="D30" s="10" t="s">
        <v>16</v>
      </c>
      <c r="E30" s="11">
        <f t="shared" si="2"/>
        <v>0.40599999999994901</v>
      </c>
      <c r="F30" s="11">
        <f t="shared" si="2"/>
        <v>0.65000000000009095</v>
      </c>
      <c r="G30" s="20">
        <f t="shared" si="2"/>
        <v>0</v>
      </c>
      <c r="H30" s="20">
        <f t="shared" si="2"/>
        <v>110</v>
      </c>
      <c r="I30" s="21">
        <f t="shared" si="2"/>
        <v>14.96</v>
      </c>
      <c r="J30" s="20">
        <f t="shared" si="2"/>
        <v>13</v>
      </c>
      <c r="K30" s="53">
        <f t="shared" si="2"/>
        <v>6</v>
      </c>
      <c r="L30" s="54"/>
      <c r="M30" s="37"/>
      <c r="N30" s="37"/>
      <c r="O30" s="37"/>
    </row>
    <row r="31" spans="3:15">
      <c r="C31" s="9">
        <f t="shared" si="1"/>
        <v>3</v>
      </c>
      <c r="D31" s="10" t="s">
        <v>17</v>
      </c>
      <c r="E31" s="11">
        <f t="shared" si="2"/>
        <v>0.48000000000001802</v>
      </c>
      <c r="F31" s="11">
        <f t="shared" si="2"/>
        <v>2.0000000000038699E-2</v>
      </c>
      <c r="G31" s="20">
        <f t="shared" si="2"/>
        <v>3</v>
      </c>
      <c r="H31" s="20">
        <f t="shared" si="2"/>
        <v>300</v>
      </c>
      <c r="I31" s="21">
        <f t="shared" si="2"/>
        <v>10.1800000000003</v>
      </c>
      <c r="J31" s="20">
        <f t="shared" si="2"/>
        <v>6</v>
      </c>
      <c r="K31" s="55">
        <f t="shared" si="2"/>
        <v>1</v>
      </c>
      <c r="M31" s="37"/>
      <c r="N31" s="37"/>
      <c r="O31" s="37"/>
    </row>
    <row r="32" spans="3:15">
      <c r="C32" s="12">
        <v>4</v>
      </c>
      <c r="D32" s="22" t="s">
        <v>18</v>
      </c>
      <c r="E32" s="11">
        <f t="shared" si="2"/>
        <v>0</v>
      </c>
      <c r="F32" s="11">
        <f t="shared" si="2"/>
        <v>8.00000000000409E-2</v>
      </c>
      <c r="G32" s="20">
        <f t="shared" si="2"/>
        <v>0</v>
      </c>
      <c r="H32" s="20">
        <f t="shared" si="2"/>
        <v>0</v>
      </c>
      <c r="I32" s="21">
        <f t="shared" si="2"/>
        <v>8</v>
      </c>
      <c r="J32" s="20">
        <f t="shared" si="2"/>
        <v>0</v>
      </c>
      <c r="K32" s="53">
        <f t="shared" si="2"/>
        <v>0</v>
      </c>
      <c r="L32" s="54"/>
      <c r="M32" s="37"/>
      <c r="N32" s="37"/>
      <c r="O32" s="37"/>
    </row>
    <row r="33" spans="3:12">
      <c r="C33" s="80"/>
      <c r="D33" s="81"/>
      <c r="E33" s="14">
        <f t="shared" si="2"/>
        <v>1.3859999999999699</v>
      </c>
      <c r="F33" s="14">
        <f t="shared" si="2"/>
        <v>1.0500000000001799</v>
      </c>
      <c r="G33" s="48">
        <f t="shared" si="2"/>
        <v>7</v>
      </c>
      <c r="H33" s="48">
        <f t="shared" si="2"/>
        <v>920</v>
      </c>
      <c r="I33" s="16">
        <f t="shared" si="2"/>
        <v>49.199999999997097</v>
      </c>
      <c r="J33" s="15">
        <f t="shared" si="2"/>
        <v>27</v>
      </c>
      <c r="K33" s="56">
        <f t="shared" si="2"/>
        <v>9</v>
      </c>
      <c r="L33" s="54"/>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41</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pageSetUpPr fitToPage="1"/>
  </sheetPr>
  <dimension ref="C1:O54"/>
  <sheetViews>
    <sheetView showGridLines="0" view="pageBreakPreview" topLeftCell="A10"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42</v>
      </c>
      <c r="D5" s="79"/>
      <c r="E5" s="79"/>
      <c r="F5" s="79"/>
      <c r="G5" s="79"/>
      <c r="H5" s="79"/>
      <c r="I5" s="79"/>
      <c r="J5" s="79"/>
      <c r="K5" s="79"/>
    </row>
    <row r="6" spans="3:11" ht="18">
      <c r="C6" s="79" t="s">
        <v>4</v>
      </c>
      <c r="D6" s="79"/>
      <c r="E6" s="79"/>
      <c r="F6" s="79"/>
      <c r="G6" s="79"/>
      <c r="H6" s="79"/>
      <c r="I6" s="79"/>
      <c r="J6" s="79"/>
      <c r="K6" s="79"/>
    </row>
    <row r="9" spans="3:11">
      <c r="C9" s="5" t="s">
        <v>39</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682.32623000000001</v>
      </c>
      <c r="F11" s="40">
        <v>643.04600000000005</v>
      </c>
      <c r="G11" s="20">
        <v>1850</v>
      </c>
      <c r="H11" s="20">
        <v>107500</v>
      </c>
      <c r="I11" s="11">
        <v>6404.2539999999999</v>
      </c>
      <c r="J11" s="20">
        <v>11538</v>
      </c>
      <c r="K11" s="38">
        <v>12506</v>
      </c>
    </row>
    <row r="12" spans="3:11">
      <c r="C12" s="9">
        <v>2</v>
      </c>
      <c r="D12" s="10" t="s">
        <v>16</v>
      </c>
      <c r="E12" s="11">
        <v>1069.1867</v>
      </c>
      <c r="F12" s="41">
        <v>1019.671</v>
      </c>
      <c r="G12" s="20">
        <v>1991</v>
      </c>
      <c r="H12" s="20">
        <v>94415</v>
      </c>
      <c r="I12" s="11">
        <v>5395.8860000000004</v>
      </c>
      <c r="J12" s="20">
        <v>12394</v>
      </c>
      <c r="K12" s="38">
        <v>10022</v>
      </c>
    </row>
    <row r="13" spans="3:11">
      <c r="C13" s="9">
        <v>3</v>
      </c>
      <c r="D13" s="10" t="s">
        <v>17</v>
      </c>
      <c r="E13" s="11">
        <v>729.42200000000003</v>
      </c>
      <c r="F13" s="41">
        <v>492.57690000000002</v>
      </c>
      <c r="G13" s="20">
        <v>1682</v>
      </c>
      <c r="H13" s="20">
        <v>86405</v>
      </c>
      <c r="I13" s="11">
        <v>4733.74</v>
      </c>
      <c r="J13" s="20">
        <v>9998</v>
      </c>
      <c r="K13" s="38">
        <v>6001</v>
      </c>
    </row>
    <row r="14" spans="3:11">
      <c r="C14" s="50">
        <v>4</v>
      </c>
      <c r="D14" s="51" t="s">
        <v>18</v>
      </c>
      <c r="E14" s="11">
        <v>372.88869999999997</v>
      </c>
      <c r="F14" s="42">
        <v>421.73137500000001</v>
      </c>
      <c r="G14" s="20">
        <v>1316</v>
      </c>
      <c r="H14" s="20">
        <v>52635</v>
      </c>
      <c r="I14" s="11">
        <v>5222.8469999999998</v>
      </c>
      <c r="J14" s="20">
        <v>8641</v>
      </c>
      <c r="K14" s="38">
        <v>3679</v>
      </c>
    </row>
    <row r="15" spans="3:11">
      <c r="C15" s="80" t="s">
        <v>19</v>
      </c>
      <c r="D15" s="81"/>
      <c r="E15" s="49">
        <f>SUM(E11:E14)</f>
        <v>2853.8236299999999</v>
      </c>
      <c r="F15" s="49">
        <f t="shared" ref="F15:K15" si="0">SUM(F11:F14)</f>
        <v>2577.025275</v>
      </c>
      <c r="G15" s="15">
        <f t="shared" si="0"/>
        <v>6839</v>
      </c>
      <c r="H15" s="15">
        <f t="shared" si="0"/>
        <v>340955</v>
      </c>
      <c r="I15" s="49">
        <f t="shared" si="0"/>
        <v>21756.726999999999</v>
      </c>
      <c r="J15" s="15">
        <f t="shared" si="0"/>
        <v>42571</v>
      </c>
      <c r="K15" s="32">
        <f t="shared" si="0"/>
        <v>32208</v>
      </c>
    </row>
    <row r="18" spans="3:15">
      <c r="C18" s="5" t="s">
        <v>43</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682.37622999999996</v>
      </c>
      <c r="F20" s="40">
        <v>643.596</v>
      </c>
      <c r="G20" s="20">
        <v>1852</v>
      </c>
      <c r="H20" s="20">
        <v>107700</v>
      </c>
      <c r="I20" s="44">
        <v>6419.6289999999999</v>
      </c>
      <c r="J20" s="20">
        <v>11539</v>
      </c>
      <c r="K20" s="38">
        <v>12511</v>
      </c>
    </row>
    <row r="21" spans="3:15">
      <c r="C21" s="9">
        <v>2</v>
      </c>
      <c r="D21" s="10" t="s">
        <v>16</v>
      </c>
      <c r="E21" s="11">
        <v>1069.1867</v>
      </c>
      <c r="F21" s="41">
        <v>1020.184</v>
      </c>
      <c r="G21" s="20">
        <v>1991</v>
      </c>
      <c r="H21" s="20">
        <v>94515</v>
      </c>
      <c r="I21" s="46">
        <v>5404.902</v>
      </c>
      <c r="J21" s="20">
        <v>12394</v>
      </c>
      <c r="K21" s="38">
        <v>10026</v>
      </c>
    </row>
    <row r="22" spans="3:15">
      <c r="C22" s="9">
        <v>3</v>
      </c>
      <c r="D22" s="10" t="s">
        <v>17</v>
      </c>
      <c r="E22" s="11">
        <v>729.46699999999998</v>
      </c>
      <c r="F22" s="41">
        <v>492.75189999999998</v>
      </c>
      <c r="G22" s="20">
        <v>1683</v>
      </c>
      <c r="H22" s="20">
        <v>86455</v>
      </c>
      <c r="I22" s="44">
        <v>4745.42</v>
      </c>
      <c r="J22" s="20">
        <v>9999</v>
      </c>
      <c r="K22" s="38">
        <v>6003</v>
      </c>
    </row>
    <row r="23" spans="3:15">
      <c r="C23" s="50">
        <v>4</v>
      </c>
      <c r="D23" s="51" t="s">
        <v>18</v>
      </c>
      <c r="E23" s="11">
        <v>372.88869999999997</v>
      </c>
      <c r="F23" s="42">
        <v>421.91137500000002</v>
      </c>
      <c r="G23" s="20">
        <v>1317</v>
      </c>
      <c r="H23" s="20">
        <v>52685</v>
      </c>
      <c r="I23" s="44">
        <v>5229.107</v>
      </c>
      <c r="J23" s="20">
        <v>8641</v>
      </c>
      <c r="K23" s="38">
        <v>3679</v>
      </c>
    </row>
    <row r="24" spans="3:15">
      <c r="C24" s="80" t="s">
        <v>19</v>
      </c>
      <c r="D24" s="81"/>
      <c r="E24" s="49">
        <f>SUM(E20:E23)</f>
        <v>2853.9186300000001</v>
      </c>
      <c r="F24" s="49">
        <f t="shared" ref="F24:K24" si="1">SUM(F20:F23)</f>
        <v>2578.4432750000001</v>
      </c>
      <c r="G24" s="15">
        <f t="shared" si="1"/>
        <v>6843</v>
      </c>
      <c r="H24" s="15">
        <f t="shared" si="1"/>
        <v>341355</v>
      </c>
      <c r="I24" s="49">
        <f t="shared" si="1"/>
        <v>21799.058000000001</v>
      </c>
      <c r="J24" s="15">
        <f t="shared" si="1"/>
        <v>42573</v>
      </c>
      <c r="K24" s="32">
        <f t="shared" si="1"/>
        <v>32219</v>
      </c>
    </row>
    <row r="27" spans="3:15">
      <c r="C27" s="5" t="s">
        <v>44</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5.0000000000068198E-2</v>
      </c>
      <c r="F29" s="11">
        <f t="shared" si="3"/>
        <v>0.54999999999995497</v>
      </c>
      <c r="G29" s="20">
        <f t="shared" si="3"/>
        <v>2</v>
      </c>
      <c r="H29" s="20">
        <f t="shared" si="3"/>
        <v>200</v>
      </c>
      <c r="I29" s="21">
        <f t="shared" si="3"/>
        <v>15.375</v>
      </c>
      <c r="J29" s="20">
        <f t="shared" si="3"/>
        <v>1</v>
      </c>
      <c r="K29" s="52">
        <f t="shared" si="3"/>
        <v>5</v>
      </c>
      <c r="M29" s="37"/>
      <c r="N29" s="37"/>
      <c r="O29" s="37"/>
    </row>
    <row r="30" spans="3:15">
      <c r="C30" s="9">
        <f t="shared" si="2"/>
        <v>2</v>
      </c>
      <c r="D30" s="10" t="s">
        <v>16</v>
      </c>
      <c r="E30" s="11">
        <f t="shared" si="3"/>
        <v>0</v>
      </c>
      <c r="F30" s="11">
        <f t="shared" si="3"/>
        <v>0.51299999999991996</v>
      </c>
      <c r="G30" s="20">
        <f t="shared" si="3"/>
        <v>0</v>
      </c>
      <c r="H30" s="20">
        <f t="shared" si="3"/>
        <v>100</v>
      </c>
      <c r="I30" s="21">
        <f t="shared" si="3"/>
        <v>9.0160000000005294</v>
      </c>
      <c r="J30" s="20">
        <f t="shared" si="3"/>
        <v>0</v>
      </c>
      <c r="K30" s="53">
        <f t="shared" si="3"/>
        <v>4</v>
      </c>
      <c r="L30" s="54"/>
      <c r="M30" s="37"/>
      <c r="N30" s="37"/>
      <c r="O30" s="37"/>
    </row>
    <row r="31" spans="3:15">
      <c r="C31" s="9">
        <f t="shared" si="2"/>
        <v>3</v>
      </c>
      <c r="D31" s="10" t="s">
        <v>17</v>
      </c>
      <c r="E31" s="11">
        <f t="shared" si="3"/>
        <v>4.5000000000072801E-2</v>
      </c>
      <c r="F31" s="11">
        <f t="shared" si="3"/>
        <v>0.174999999999955</v>
      </c>
      <c r="G31" s="20">
        <f t="shared" si="3"/>
        <v>1</v>
      </c>
      <c r="H31" s="20">
        <f t="shared" si="3"/>
        <v>50</v>
      </c>
      <c r="I31" s="21">
        <f t="shared" si="3"/>
        <v>11.679999999999399</v>
      </c>
      <c r="J31" s="20">
        <f t="shared" si="3"/>
        <v>1</v>
      </c>
      <c r="K31" s="55">
        <f t="shared" si="3"/>
        <v>2</v>
      </c>
      <c r="M31" s="37"/>
      <c r="N31" s="37"/>
      <c r="O31" s="37"/>
    </row>
    <row r="32" spans="3:15">
      <c r="C32" s="12">
        <v>4</v>
      </c>
      <c r="D32" s="22" t="s">
        <v>18</v>
      </c>
      <c r="E32" s="11">
        <f t="shared" si="3"/>
        <v>0</v>
      </c>
      <c r="F32" s="11">
        <f t="shared" si="3"/>
        <v>0.17999999999995001</v>
      </c>
      <c r="G32" s="20">
        <f t="shared" si="3"/>
        <v>1</v>
      </c>
      <c r="H32" s="20">
        <f t="shared" si="3"/>
        <v>50</v>
      </c>
      <c r="I32" s="21">
        <f t="shared" si="3"/>
        <v>6.2600000000002201</v>
      </c>
      <c r="J32" s="20">
        <f t="shared" si="3"/>
        <v>0</v>
      </c>
      <c r="K32" s="53">
        <f t="shared" si="3"/>
        <v>0</v>
      </c>
      <c r="L32" s="54"/>
      <c r="M32" s="37"/>
      <c r="N32" s="37"/>
      <c r="O32" s="37"/>
    </row>
    <row r="33" spans="3:12">
      <c r="C33" s="80"/>
      <c r="D33" s="81"/>
      <c r="E33" s="14">
        <f t="shared" si="3"/>
        <v>9.50000000002547E-2</v>
      </c>
      <c r="F33" s="14">
        <f t="shared" si="3"/>
        <v>1.4180000000001201</v>
      </c>
      <c r="G33" s="48">
        <f t="shared" si="3"/>
        <v>4</v>
      </c>
      <c r="H33" s="48">
        <f t="shared" si="3"/>
        <v>400</v>
      </c>
      <c r="I33" s="16">
        <f t="shared" si="3"/>
        <v>42.3310000000019</v>
      </c>
      <c r="J33" s="15">
        <f t="shared" si="3"/>
        <v>2</v>
      </c>
      <c r="K33" s="56">
        <f t="shared" si="3"/>
        <v>11</v>
      </c>
      <c r="L33" s="54"/>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45</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pageSetUpPr fitToPage="1"/>
  </sheetPr>
  <dimension ref="C1:O54"/>
  <sheetViews>
    <sheetView showGridLines="0" view="pageBreakPreview" topLeftCell="A22"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46</v>
      </c>
      <c r="D5" s="79"/>
      <c r="E5" s="79"/>
      <c r="F5" s="79"/>
      <c r="G5" s="79"/>
      <c r="H5" s="79"/>
      <c r="I5" s="79"/>
      <c r="J5" s="79"/>
      <c r="K5" s="79"/>
    </row>
    <row r="6" spans="3:11" ht="18">
      <c r="C6" s="79" t="s">
        <v>47</v>
      </c>
      <c r="D6" s="79"/>
      <c r="E6" s="79"/>
      <c r="F6" s="79"/>
      <c r="G6" s="79"/>
      <c r="H6" s="79"/>
      <c r="I6" s="79"/>
      <c r="J6" s="79"/>
      <c r="K6" s="79"/>
    </row>
    <row r="9" spans="3:11">
      <c r="C9" s="5" t="s">
        <v>43</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682.37622999999996</v>
      </c>
      <c r="F11" s="40">
        <v>643.596</v>
      </c>
      <c r="G11" s="20">
        <v>1852</v>
      </c>
      <c r="H11" s="20">
        <v>107700</v>
      </c>
      <c r="I11" s="11">
        <v>6419.6289999999999</v>
      </c>
      <c r="J11" s="20">
        <v>11539</v>
      </c>
      <c r="K11" s="38">
        <v>12511</v>
      </c>
    </row>
    <row r="12" spans="3:11">
      <c r="C12" s="9">
        <v>2</v>
      </c>
      <c r="D12" s="10" t="s">
        <v>16</v>
      </c>
      <c r="E12" s="11">
        <v>1069.1867</v>
      </c>
      <c r="F12" s="41">
        <v>1020.184</v>
      </c>
      <c r="G12" s="20">
        <v>1991</v>
      </c>
      <c r="H12" s="20">
        <v>94515</v>
      </c>
      <c r="I12" s="11">
        <v>5404.902</v>
      </c>
      <c r="J12" s="20">
        <v>12394</v>
      </c>
      <c r="K12" s="38">
        <v>10026</v>
      </c>
    </row>
    <row r="13" spans="3:11">
      <c r="C13" s="9">
        <v>3</v>
      </c>
      <c r="D13" s="10" t="s">
        <v>17</v>
      </c>
      <c r="E13" s="11">
        <v>729.46699999999998</v>
      </c>
      <c r="F13" s="41">
        <v>492.75189999999998</v>
      </c>
      <c r="G13" s="20">
        <v>1683</v>
      </c>
      <c r="H13" s="20">
        <v>86455</v>
      </c>
      <c r="I13" s="11">
        <v>4745.42</v>
      </c>
      <c r="J13" s="20">
        <v>9999</v>
      </c>
      <c r="K13" s="38">
        <v>6003</v>
      </c>
    </row>
    <row r="14" spans="3:11">
      <c r="C14" s="50">
        <v>4</v>
      </c>
      <c r="D14" s="51" t="s">
        <v>18</v>
      </c>
      <c r="E14" s="11">
        <v>372.88869999999997</v>
      </c>
      <c r="F14" s="42">
        <v>421.91137500000002</v>
      </c>
      <c r="G14" s="20">
        <v>1317</v>
      </c>
      <c r="H14" s="20">
        <v>52685</v>
      </c>
      <c r="I14" s="11">
        <v>5229.107</v>
      </c>
      <c r="J14" s="20">
        <v>8641</v>
      </c>
      <c r="K14" s="38">
        <v>3679</v>
      </c>
    </row>
    <row r="15" spans="3:11">
      <c r="C15" s="80" t="s">
        <v>19</v>
      </c>
      <c r="D15" s="81"/>
      <c r="E15" s="49">
        <v>2853.9186300000001</v>
      </c>
      <c r="F15" s="49">
        <v>2578.4432750000001</v>
      </c>
      <c r="G15" s="15">
        <v>6843</v>
      </c>
      <c r="H15" s="15">
        <v>341355</v>
      </c>
      <c r="I15" s="49">
        <v>21799.058000000001</v>
      </c>
      <c r="J15" s="15">
        <v>42573</v>
      </c>
      <c r="K15" s="32">
        <v>32219</v>
      </c>
    </row>
    <row r="18" spans="3:15">
      <c r="C18" s="5" t="s">
        <v>48</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683.02623000000006</v>
      </c>
      <c r="F20" s="40">
        <v>643.596</v>
      </c>
      <c r="G20" s="20">
        <v>1855</v>
      </c>
      <c r="H20" s="20">
        <v>108100</v>
      </c>
      <c r="I20" s="44">
        <v>6430.1540000000005</v>
      </c>
      <c r="J20" s="20">
        <v>11551</v>
      </c>
      <c r="K20" s="38">
        <v>12511.05</v>
      </c>
    </row>
    <row r="21" spans="3:15">
      <c r="C21" s="9">
        <v>2</v>
      </c>
      <c r="D21" s="10" t="s">
        <v>16</v>
      </c>
      <c r="E21" s="11">
        <v>1069.1867</v>
      </c>
      <c r="F21" s="41">
        <v>1020.184</v>
      </c>
      <c r="G21" s="20">
        <v>1991</v>
      </c>
      <c r="H21" s="20">
        <v>94515</v>
      </c>
      <c r="I21" s="46">
        <v>5411.482</v>
      </c>
      <c r="J21" s="20">
        <v>12394</v>
      </c>
      <c r="K21" s="38">
        <v>10026</v>
      </c>
    </row>
    <row r="22" spans="3:15">
      <c r="C22" s="9">
        <v>3</v>
      </c>
      <c r="D22" s="10" t="s">
        <v>17</v>
      </c>
      <c r="E22" s="11">
        <v>729.46699999999998</v>
      </c>
      <c r="F22" s="41">
        <v>492.75189999999998</v>
      </c>
      <c r="G22" s="20">
        <v>1683</v>
      </c>
      <c r="H22" s="20">
        <v>86455</v>
      </c>
      <c r="I22" s="44">
        <v>4757.0200000000004</v>
      </c>
      <c r="J22" s="20">
        <v>9999</v>
      </c>
      <c r="K22" s="38">
        <v>6003</v>
      </c>
    </row>
    <row r="23" spans="3:15">
      <c r="C23" s="50">
        <v>4</v>
      </c>
      <c r="D23" s="51" t="s">
        <v>18</v>
      </c>
      <c r="E23" s="11">
        <v>372.88869999999997</v>
      </c>
      <c r="F23" s="42">
        <v>422.33637499999998</v>
      </c>
      <c r="G23" s="20">
        <v>1318</v>
      </c>
      <c r="H23" s="20">
        <v>52785</v>
      </c>
      <c r="I23" s="44">
        <v>5234.6670000000004</v>
      </c>
      <c r="J23" s="20">
        <v>8642</v>
      </c>
      <c r="K23" s="38">
        <v>3679</v>
      </c>
    </row>
    <row r="24" spans="3:15">
      <c r="C24" s="80" t="s">
        <v>19</v>
      </c>
      <c r="D24" s="81"/>
      <c r="E24" s="49">
        <f>SUM(E20:E23)</f>
        <v>2854.5686300000002</v>
      </c>
      <c r="F24" s="49">
        <f t="shared" ref="F24:K24" si="0">SUM(F20:F23)</f>
        <v>2578.8682749999998</v>
      </c>
      <c r="G24" s="15">
        <f t="shared" si="0"/>
        <v>6847</v>
      </c>
      <c r="H24" s="15">
        <f t="shared" si="0"/>
        <v>341855</v>
      </c>
      <c r="I24" s="49">
        <f t="shared" si="0"/>
        <v>21833.323</v>
      </c>
      <c r="J24" s="15">
        <f t="shared" si="0"/>
        <v>42586</v>
      </c>
      <c r="K24" s="32">
        <f t="shared" si="0"/>
        <v>32219.05</v>
      </c>
    </row>
    <row r="27" spans="3:15">
      <c r="C27" s="5" t="s">
        <v>49</v>
      </c>
    </row>
    <row r="28" spans="3:15" ht="31.2">
      <c r="C28" s="6" t="s">
        <v>6</v>
      </c>
      <c r="D28" s="7" t="s">
        <v>7</v>
      </c>
      <c r="E28" s="8" t="s">
        <v>8</v>
      </c>
      <c r="F28" s="8" t="s">
        <v>9</v>
      </c>
      <c r="G28" s="8" t="s">
        <v>10</v>
      </c>
      <c r="H28" s="8" t="s">
        <v>11</v>
      </c>
      <c r="I28" s="8" t="s">
        <v>12</v>
      </c>
      <c r="J28" s="8" t="s">
        <v>13</v>
      </c>
      <c r="K28" s="31" t="s">
        <v>14</v>
      </c>
    </row>
    <row r="29" spans="3:15">
      <c r="C29" s="9">
        <f t="shared" ref="C29:D31" si="1">C11</f>
        <v>1</v>
      </c>
      <c r="D29" s="19" t="str">
        <f t="shared" si="1"/>
        <v>ULP Demak</v>
      </c>
      <c r="E29" s="11">
        <f t="shared" ref="E29:K33" si="2">E20-E11</f>
        <v>0.64999999999997704</v>
      </c>
      <c r="F29" s="11">
        <f t="shared" si="2"/>
        <v>0</v>
      </c>
      <c r="G29" s="20">
        <f t="shared" si="2"/>
        <v>3</v>
      </c>
      <c r="H29" s="20">
        <f t="shared" si="2"/>
        <v>400</v>
      </c>
      <c r="I29" s="21">
        <f t="shared" si="2"/>
        <v>10.5250000000005</v>
      </c>
      <c r="J29" s="20">
        <f t="shared" si="2"/>
        <v>12</v>
      </c>
      <c r="K29" s="36">
        <f t="shared" si="2"/>
        <v>4.9999999999272397E-2</v>
      </c>
      <c r="M29" s="37"/>
      <c r="N29" s="37"/>
      <c r="O29" s="37"/>
    </row>
    <row r="30" spans="3:15">
      <c r="C30" s="9">
        <f t="shared" si="1"/>
        <v>2</v>
      </c>
      <c r="D30" s="10" t="s">
        <v>16</v>
      </c>
      <c r="E30" s="11">
        <f t="shared" si="2"/>
        <v>0</v>
      </c>
      <c r="F30" s="11">
        <f t="shared" si="2"/>
        <v>0</v>
      </c>
      <c r="G30" s="20">
        <f t="shared" si="2"/>
        <v>0</v>
      </c>
      <c r="H30" s="20">
        <f t="shared" si="2"/>
        <v>0</v>
      </c>
      <c r="I30" s="21">
        <f t="shared" si="2"/>
        <v>6.5800000000008403</v>
      </c>
      <c r="J30" s="20">
        <f t="shared" si="2"/>
        <v>0</v>
      </c>
      <c r="K30" s="38">
        <f t="shared" si="2"/>
        <v>0</v>
      </c>
      <c r="M30" s="37"/>
      <c r="N30" s="37"/>
      <c r="O30" s="37"/>
    </row>
    <row r="31" spans="3:15">
      <c r="C31" s="9">
        <f t="shared" si="1"/>
        <v>3</v>
      </c>
      <c r="D31" s="10" t="s">
        <v>17</v>
      </c>
      <c r="E31" s="11">
        <f t="shared" si="2"/>
        <v>0</v>
      </c>
      <c r="F31" s="11">
        <f t="shared" si="2"/>
        <v>0</v>
      </c>
      <c r="G31" s="20">
        <f t="shared" si="2"/>
        <v>0</v>
      </c>
      <c r="H31" s="20">
        <f t="shared" si="2"/>
        <v>0</v>
      </c>
      <c r="I31" s="21">
        <f t="shared" si="2"/>
        <v>11.600000000000399</v>
      </c>
      <c r="J31" s="20">
        <f t="shared" si="2"/>
        <v>0</v>
      </c>
      <c r="K31" s="38">
        <f t="shared" si="2"/>
        <v>0</v>
      </c>
      <c r="M31" s="37"/>
      <c r="N31" s="37"/>
      <c r="O31" s="37"/>
    </row>
    <row r="32" spans="3:15">
      <c r="C32" s="12">
        <v>4</v>
      </c>
      <c r="D32" s="22" t="s">
        <v>18</v>
      </c>
      <c r="E32" s="11">
        <f t="shared" si="2"/>
        <v>0</v>
      </c>
      <c r="F32" s="11">
        <f t="shared" si="2"/>
        <v>0.42500000000001098</v>
      </c>
      <c r="G32" s="20">
        <f t="shared" si="2"/>
        <v>1</v>
      </c>
      <c r="H32" s="20">
        <f t="shared" si="2"/>
        <v>100</v>
      </c>
      <c r="I32" s="21">
        <f t="shared" si="2"/>
        <v>5.5600000000004002</v>
      </c>
      <c r="J32" s="20">
        <f t="shared" si="2"/>
        <v>1</v>
      </c>
      <c r="K32" s="38">
        <f t="shared" si="2"/>
        <v>0</v>
      </c>
      <c r="M32" s="37"/>
      <c r="N32" s="37"/>
      <c r="O32" s="37"/>
    </row>
    <row r="33" spans="3:12">
      <c r="C33" s="80"/>
      <c r="D33" s="81"/>
      <c r="E33" s="14">
        <f t="shared" si="2"/>
        <v>0.65000000000009095</v>
      </c>
      <c r="F33" s="14">
        <f t="shared" si="2"/>
        <v>0.42499999999972699</v>
      </c>
      <c r="G33" s="48">
        <f t="shared" si="2"/>
        <v>4</v>
      </c>
      <c r="H33" s="48">
        <f t="shared" si="2"/>
        <v>500</v>
      </c>
      <c r="I33" s="16">
        <f t="shared" si="2"/>
        <v>34.264999999999397</v>
      </c>
      <c r="J33" s="15">
        <f t="shared" si="2"/>
        <v>13</v>
      </c>
      <c r="K33" s="32">
        <f t="shared" si="2"/>
        <v>4.9999999999272397E-2</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50</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pageSetUpPr fitToPage="1"/>
  </sheetPr>
  <dimension ref="C1:O54"/>
  <sheetViews>
    <sheetView showGridLines="0" view="pageBreakPreview" topLeftCell="A5"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51</v>
      </c>
      <c r="D5" s="79"/>
      <c r="E5" s="79"/>
      <c r="F5" s="79"/>
      <c r="G5" s="79"/>
      <c r="H5" s="79"/>
      <c r="I5" s="79"/>
      <c r="J5" s="79"/>
      <c r="K5" s="79"/>
    </row>
    <row r="6" spans="3:11" ht="18">
      <c r="C6" s="79" t="s">
        <v>47</v>
      </c>
      <c r="D6" s="79"/>
      <c r="E6" s="79"/>
      <c r="F6" s="79"/>
      <c r="G6" s="79"/>
      <c r="H6" s="79"/>
      <c r="I6" s="79"/>
      <c r="J6" s="79"/>
      <c r="K6" s="79"/>
    </row>
    <row r="9" spans="3:11">
      <c r="C9" s="5" t="s">
        <v>48</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683.02623000000006</v>
      </c>
      <c r="F11" s="40">
        <v>643.596</v>
      </c>
      <c r="G11" s="20">
        <v>1855</v>
      </c>
      <c r="H11" s="20">
        <v>108100</v>
      </c>
      <c r="I11" s="44">
        <v>6430.1540000000005</v>
      </c>
      <c r="J11" s="20">
        <v>11551</v>
      </c>
      <c r="K11" s="38">
        <v>12511.05</v>
      </c>
    </row>
    <row r="12" spans="3:11">
      <c r="C12" s="9">
        <v>2</v>
      </c>
      <c r="D12" s="10" t="s">
        <v>16</v>
      </c>
      <c r="E12" s="11">
        <v>1069.1867</v>
      </c>
      <c r="F12" s="41">
        <v>1020.184</v>
      </c>
      <c r="G12" s="20">
        <v>1991</v>
      </c>
      <c r="H12" s="20">
        <v>94515</v>
      </c>
      <c r="I12" s="46">
        <v>5411.482</v>
      </c>
      <c r="J12" s="20">
        <v>12394</v>
      </c>
      <c r="K12" s="38">
        <v>10026</v>
      </c>
    </row>
    <row r="13" spans="3:11">
      <c r="C13" s="9">
        <v>3</v>
      </c>
      <c r="D13" s="10" t="s">
        <v>17</v>
      </c>
      <c r="E13" s="11">
        <v>729.46699999999998</v>
      </c>
      <c r="F13" s="41">
        <v>492.75189999999998</v>
      </c>
      <c r="G13" s="20">
        <v>1683</v>
      </c>
      <c r="H13" s="20">
        <v>86455</v>
      </c>
      <c r="I13" s="44">
        <v>4757.0200000000004</v>
      </c>
      <c r="J13" s="20">
        <v>9999</v>
      </c>
      <c r="K13" s="38">
        <v>6003</v>
      </c>
    </row>
    <row r="14" spans="3:11">
      <c r="C14" s="50">
        <v>4</v>
      </c>
      <c r="D14" s="51" t="s">
        <v>18</v>
      </c>
      <c r="E14" s="11">
        <v>372.88869999999997</v>
      </c>
      <c r="F14" s="42">
        <v>422.33637499999998</v>
      </c>
      <c r="G14" s="20">
        <v>1318</v>
      </c>
      <c r="H14" s="20">
        <v>52785</v>
      </c>
      <c r="I14" s="44">
        <v>5234.6670000000004</v>
      </c>
      <c r="J14" s="20">
        <v>8642</v>
      </c>
      <c r="K14" s="38">
        <v>3679</v>
      </c>
    </row>
    <row r="15" spans="3:11">
      <c r="C15" s="80" t="s">
        <v>19</v>
      </c>
      <c r="D15" s="81"/>
      <c r="E15" s="49">
        <f>SUM(E11:E14)</f>
        <v>2854.5686300000002</v>
      </c>
      <c r="F15" s="49">
        <f t="shared" ref="F15:J15" si="0">SUM(F11:F14)</f>
        <v>2578.8682749999998</v>
      </c>
      <c r="G15" s="15">
        <f t="shared" si="0"/>
        <v>6847</v>
      </c>
      <c r="H15" s="15">
        <f t="shared" si="0"/>
        <v>341855</v>
      </c>
      <c r="I15" s="49">
        <f t="shared" si="0"/>
        <v>21833.323</v>
      </c>
      <c r="J15" s="15">
        <f t="shared" si="0"/>
        <v>42586</v>
      </c>
      <c r="K15" s="32">
        <f t="shared" ref="K15" si="1">SUM(K11:K14)</f>
        <v>32219.05</v>
      </c>
    </row>
    <row r="18" spans="3:15">
      <c r="C18" s="5" t="s">
        <v>52</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683.12622999999996</v>
      </c>
      <c r="F20" s="40">
        <v>643.64599999999996</v>
      </c>
      <c r="G20" s="20">
        <v>1856</v>
      </c>
      <c r="H20" s="20">
        <v>108300</v>
      </c>
      <c r="I20" s="44">
        <v>6437.9539999999997</v>
      </c>
      <c r="J20" s="20">
        <v>11554</v>
      </c>
      <c r="K20" s="38">
        <v>12512</v>
      </c>
    </row>
    <row r="21" spans="3:15">
      <c r="C21" s="9">
        <v>2</v>
      </c>
      <c r="D21" s="10" t="s">
        <v>16</v>
      </c>
      <c r="E21" s="11">
        <v>1069.2266999999999</v>
      </c>
      <c r="F21" s="41">
        <v>1021.027</v>
      </c>
      <c r="G21" s="20">
        <v>1991</v>
      </c>
      <c r="H21" s="20">
        <v>94515</v>
      </c>
      <c r="I21" s="46">
        <v>5419.4219999999996</v>
      </c>
      <c r="J21" s="20">
        <v>12398</v>
      </c>
      <c r="K21" s="38">
        <v>10029</v>
      </c>
    </row>
    <row r="22" spans="3:15">
      <c r="C22" s="9">
        <v>3</v>
      </c>
      <c r="D22" s="10" t="s">
        <v>17</v>
      </c>
      <c r="E22" s="11">
        <v>729.46699999999998</v>
      </c>
      <c r="F22" s="41">
        <v>492.75189999999998</v>
      </c>
      <c r="G22" s="20">
        <v>1683</v>
      </c>
      <c r="H22" s="20">
        <v>86455</v>
      </c>
      <c r="I22" s="44">
        <v>4762.78</v>
      </c>
      <c r="J22" s="20">
        <v>9999</v>
      </c>
      <c r="K22" s="38">
        <v>6003</v>
      </c>
    </row>
    <row r="23" spans="3:15">
      <c r="C23" s="50">
        <v>4</v>
      </c>
      <c r="D23" s="51" t="s">
        <v>18</v>
      </c>
      <c r="E23" s="11">
        <v>372.88900000000001</v>
      </c>
      <c r="F23" s="42">
        <v>422.35637500000001</v>
      </c>
      <c r="G23" s="20">
        <v>1321</v>
      </c>
      <c r="H23" s="20">
        <v>52910</v>
      </c>
      <c r="I23" s="44">
        <v>5240.9669999999996</v>
      </c>
      <c r="J23" s="20">
        <v>8642</v>
      </c>
      <c r="K23" s="38">
        <v>3679</v>
      </c>
    </row>
    <row r="24" spans="3:15">
      <c r="C24" s="80" t="s">
        <v>19</v>
      </c>
      <c r="D24" s="81"/>
      <c r="E24" s="49">
        <f>SUM(E20:E23)</f>
        <v>2854.7089299999998</v>
      </c>
      <c r="F24" s="49">
        <f t="shared" ref="F24:K24" si="2">SUM(F20:F23)</f>
        <v>2579.7812749999998</v>
      </c>
      <c r="G24" s="15">
        <f t="shared" si="2"/>
        <v>6851</v>
      </c>
      <c r="H24" s="15">
        <f t="shared" si="2"/>
        <v>342180</v>
      </c>
      <c r="I24" s="49">
        <f t="shared" si="2"/>
        <v>21861.123</v>
      </c>
      <c r="J24" s="15">
        <f t="shared" si="2"/>
        <v>42593</v>
      </c>
      <c r="K24" s="32">
        <f t="shared" si="2"/>
        <v>32223</v>
      </c>
    </row>
    <row r="27" spans="3:15">
      <c r="C27" s="5" t="s">
        <v>53</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0.100000000000023</v>
      </c>
      <c r="F29" s="11">
        <f t="shared" si="4"/>
        <v>5.0000000000068198E-2</v>
      </c>
      <c r="G29" s="20">
        <f t="shared" si="4"/>
        <v>1</v>
      </c>
      <c r="H29" s="20">
        <f t="shared" si="4"/>
        <v>200</v>
      </c>
      <c r="I29" s="21">
        <f t="shared" si="4"/>
        <v>7.8000000000001801</v>
      </c>
      <c r="J29" s="20">
        <f t="shared" si="4"/>
        <v>3</v>
      </c>
      <c r="K29" s="36">
        <f t="shared" si="4"/>
        <v>0.95000000000072804</v>
      </c>
      <c r="M29" s="37"/>
      <c r="N29" s="37"/>
      <c r="O29" s="37"/>
    </row>
    <row r="30" spans="3:15">
      <c r="C30" s="9">
        <f t="shared" si="3"/>
        <v>2</v>
      </c>
      <c r="D30" s="10" t="s">
        <v>16</v>
      </c>
      <c r="E30" s="11">
        <f t="shared" si="4"/>
        <v>3.9999999999963599E-2</v>
      </c>
      <c r="F30" s="11">
        <f t="shared" si="4"/>
        <v>0.84300000000007502</v>
      </c>
      <c r="G30" s="20">
        <f t="shared" si="4"/>
        <v>0</v>
      </c>
      <c r="H30" s="20">
        <f t="shared" si="4"/>
        <v>0</v>
      </c>
      <c r="I30" s="21">
        <f t="shared" si="4"/>
        <v>7.9399999999995998</v>
      </c>
      <c r="J30" s="20">
        <f t="shared" si="4"/>
        <v>4</v>
      </c>
      <c r="K30" s="38">
        <f t="shared" si="4"/>
        <v>3</v>
      </c>
      <c r="M30" s="37"/>
      <c r="N30" s="37"/>
      <c r="O30" s="37"/>
    </row>
    <row r="31" spans="3:15">
      <c r="C31" s="9">
        <f t="shared" si="3"/>
        <v>3</v>
      </c>
      <c r="D31" s="10" t="s">
        <v>17</v>
      </c>
      <c r="E31" s="11">
        <f t="shared" si="4"/>
        <v>0</v>
      </c>
      <c r="F31" s="11">
        <f t="shared" si="4"/>
        <v>0</v>
      </c>
      <c r="G31" s="20">
        <f t="shared" si="4"/>
        <v>0</v>
      </c>
      <c r="H31" s="20">
        <f t="shared" si="4"/>
        <v>0</v>
      </c>
      <c r="I31" s="21">
        <f t="shared" si="4"/>
        <v>5.7600000000002201</v>
      </c>
      <c r="J31" s="20">
        <f t="shared" si="4"/>
        <v>0</v>
      </c>
      <c r="K31" s="38">
        <f t="shared" si="4"/>
        <v>0</v>
      </c>
      <c r="M31" s="37"/>
      <c r="N31" s="37"/>
      <c r="O31" s="37"/>
    </row>
    <row r="32" spans="3:15">
      <c r="C32" s="12">
        <v>4</v>
      </c>
      <c r="D32" s="22" t="s">
        <v>18</v>
      </c>
      <c r="E32" s="11">
        <f t="shared" si="4"/>
        <v>2.9999999998153699E-4</v>
      </c>
      <c r="F32" s="11">
        <f t="shared" si="4"/>
        <v>2.0000000000038699E-2</v>
      </c>
      <c r="G32" s="20">
        <f t="shared" si="4"/>
        <v>3</v>
      </c>
      <c r="H32" s="20">
        <f t="shared" si="4"/>
        <v>125</v>
      </c>
      <c r="I32" s="21">
        <f t="shared" si="4"/>
        <v>6.3000000000001801</v>
      </c>
      <c r="J32" s="20">
        <f t="shared" si="4"/>
        <v>0</v>
      </c>
      <c r="K32" s="38">
        <f t="shared" si="4"/>
        <v>0</v>
      </c>
      <c r="M32" s="37"/>
      <c r="N32" s="37"/>
      <c r="O32" s="37"/>
    </row>
    <row r="33" spans="3:12">
      <c r="C33" s="80"/>
      <c r="D33" s="81"/>
      <c r="E33" s="14">
        <f t="shared" si="4"/>
        <v>0.14030000000002499</v>
      </c>
      <c r="F33" s="14">
        <f t="shared" si="4"/>
        <v>0.91300000000046599</v>
      </c>
      <c r="G33" s="48">
        <f t="shared" si="4"/>
        <v>4</v>
      </c>
      <c r="H33" s="48">
        <f t="shared" si="4"/>
        <v>325</v>
      </c>
      <c r="I33" s="16">
        <f t="shared" si="4"/>
        <v>27.8000000000029</v>
      </c>
      <c r="J33" s="15">
        <f t="shared" si="4"/>
        <v>7</v>
      </c>
      <c r="K33" s="32">
        <f t="shared" si="4"/>
        <v>3.9500000000007298</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54</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pageSetUpPr fitToPage="1"/>
  </sheetPr>
  <dimension ref="C1:O54"/>
  <sheetViews>
    <sheetView showGridLines="0" view="pageBreakPreview" topLeftCell="A7"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55</v>
      </c>
      <c r="D5" s="79"/>
      <c r="E5" s="79"/>
      <c r="F5" s="79"/>
      <c r="G5" s="79"/>
      <c r="H5" s="79"/>
      <c r="I5" s="79"/>
      <c r="J5" s="79"/>
      <c r="K5" s="79"/>
    </row>
    <row r="6" spans="3:11" ht="18">
      <c r="C6" s="79" t="s">
        <v>47</v>
      </c>
      <c r="D6" s="79"/>
      <c r="E6" s="79"/>
      <c r="F6" s="79"/>
      <c r="G6" s="79"/>
      <c r="H6" s="79"/>
      <c r="I6" s="79"/>
      <c r="J6" s="79"/>
      <c r="K6" s="79"/>
    </row>
    <row r="9" spans="3:11">
      <c r="C9" s="5" t="s">
        <v>52</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683.12622999999996</v>
      </c>
      <c r="F11" s="40">
        <v>643.64599999999996</v>
      </c>
      <c r="G11" s="20">
        <v>1856</v>
      </c>
      <c r="H11" s="20">
        <v>108300</v>
      </c>
      <c r="I11" s="44">
        <v>6437.9539999999997</v>
      </c>
      <c r="J11" s="20">
        <v>11554</v>
      </c>
      <c r="K11" s="38">
        <v>12512</v>
      </c>
    </row>
    <row r="12" spans="3:11">
      <c r="C12" s="9">
        <v>2</v>
      </c>
      <c r="D12" s="10" t="s">
        <v>16</v>
      </c>
      <c r="E12" s="11">
        <v>1069.2266999999999</v>
      </c>
      <c r="F12" s="41">
        <v>1021.027</v>
      </c>
      <c r="G12" s="20">
        <v>1991</v>
      </c>
      <c r="H12" s="20">
        <v>94515</v>
      </c>
      <c r="I12" s="46">
        <v>5419.4219999999996</v>
      </c>
      <c r="J12" s="20">
        <v>12398</v>
      </c>
      <c r="K12" s="38">
        <v>10029</v>
      </c>
    </row>
    <row r="13" spans="3:11">
      <c r="C13" s="9">
        <v>3</v>
      </c>
      <c r="D13" s="10" t="s">
        <v>17</v>
      </c>
      <c r="E13" s="11">
        <v>729.46699999999998</v>
      </c>
      <c r="F13" s="41">
        <v>492.75189999999998</v>
      </c>
      <c r="G13" s="20">
        <v>1683</v>
      </c>
      <c r="H13" s="20">
        <v>86455</v>
      </c>
      <c r="I13" s="44">
        <v>4762.78</v>
      </c>
      <c r="J13" s="20">
        <v>9999</v>
      </c>
      <c r="K13" s="38">
        <v>6003</v>
      </c>
    </row>
    <row r="14" spans="3:11">
      <c r="C14" s="12">
        <v>4</v>
      </c>
      <c r="D14" s="13" t="s">
        <v>18</v>
      </c>
      <c r="E14" s="11">
        <v>372.88900000000001</v>
      </c>
      <c r="F14" s="42">
        <v>422.35637500000001</v>
      </c>
      <c r="G14" s="20">
        <v>1321</v>
      </c>
      <c r="H14" s="20">
        <v>52910</v>
      </c>
      <c r="I14" s="44">
        <v>5240.9669999999996</v>
      </c>
      <c r="J14" s="20">
        <v>8642</v>
      </c>
      <c r="K14" s="38">
        <v>3679</v>
      </c>
    </row>
    <row r="15" spans="3:11">
      <c r="C15" s="80" t="s">
        <v>19</v>
      </c>
      <c r="D15" s="81"/>
      <c r="E15" s="16">
        <f>SUM(E11:E14)</f>
        <v>2854.7089299999998</v>
      </c>
      <c r="F15" s="16">
        <f t="shared" ref="F15:J15" si="0">SUM(F11:F14)</f>
        <v>2579.7812749999998</v>
      </c>
      <c r="G15" s="15">
        <f t="shared" si="0"/>
        <v>6851</v>
      </c>
      <c r="H15" s="15">
        <f t="shared" si="0"/>
        <v>342180</v>
      </c>
      <c r="I15" s="16">
        <f t="shared" si="0"/>
        <v>21861.123</v>
      </c>
      <c r="J15" s="15">
        <f t="shared" si="0"/>
        <v>42593</v>
      </c>
      <c r="K15" s="32">
        <f t="shared" ref="K15" si="1">SUM(K11:K14)</f>
        <v>32223</v>
      </c>
    </row>
    <row r="18" spans="3:15">
      <c r="C18" s="5" t="s">
        <v>56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683.12622999999996</v>
      </c>
      <c r="F20" s="40">
        <v>643.846</v>
      </c>
      <c r="G20" s="20">
        <v>1857</v>
      </c>
      <c r="H20" s="20">
        <v>108350</v>
      </c>
      <c r="I20" s="44">
        <v>6447.8289999999997</v>
      </c>
      <c r="J20" s="20">
        <v>11554</v>
      </c>
      <c r="K20" s="38">
        <v>12514</v>
      </c>
    </row>
    <row r="21" spans="3:15">
      <c r="C21" s="9">
        <v>2</v>
      </c>
      <c r="D21" s="10" t="s">
        <v>16</v>
      </c>
      <c r="E21" s="11">
        <v>1069.2266999999999</v>
      </c>
      <c r="F21" s="41">
        <v>1021.2670000000001</v>
      </c>
      <c r="G21" s="20">
        <v>1992</v>
      </c>
      <c r="H21" s="20">
        <v>94565</v>
      </c>
      <c r="I21" s="46">
        <v>5423.4219999999996</v>
      </c>
      <c r="J21" s="20">
        <v>12398</v>
      </c>
      <c r="K21" s="38">
        <v>10034</v>
      </c>
    </row>
    <row r="22" spans="3:15">
      <c r="C22" s="9">
        <v>3</v>
      </c>
      <c r="D22" s="10" t="s">
        <v>17</v>
      </c>
      <c r="E22" s="11">
        <v>729.46699999999998</v>
      </c>
      <c r="F22" s="41">
        <v>493.52690000000001</v>
      </c>
      <c r="G22" s="20">
        <v>1684</v>
      </c>
      <c r="H22" s="20">
        <v>86655</v>
      </c>
      <c r="I22" s="44">
        <v>4770.9350000000004</v>
      </c>
      <c r="J22" s="20">
        <v>9999</v>
      </c>
      <c r="K22" s="38">
        <v>6012</v>
      </c>
    </row>
    <row r="23" spans="3:15">
      <c r="C23" s="12">
        <v>4</v>
      </c>
      <c r="D23" s="13" t="s">
        <v>18</v>
      </c>
      <c r="E23" s="11">
        <v>372.88900000000001</v>
      </c>
      <c r="F23" s="42">
        <v>422.45600000000002</v>
      </c>
      <c r="G23" s="20">
        <v>1321</v>
      </c>
      <c r="H23" s="20">
        <v>52910</v>
      </c>
      <c r="I23" s="44">
        <v>5245.0870000000004</v>
      </c>
      <c r="J23" s="20">
        <v>8642</v>
      </c>
      <c r="K23" s="38">
        <v>3679</v>
      </c>
    </row>
    <row r="24" spans="3:15">
      <c r="C24" s="80" t="s">
        <v>19</v>
      </c>
      <c r="D24" s="81"/>
      <c r="E24" s="16">
        <f>SUM(E20:E23)</f>
        <v>2854.7089299999998</v>
      </c>
      <c r="F24" s="16">
        <f t="shared" ref="F24:K24" si="2">SUM(F20:F23)</f>
        <v>2581.0958999999998</v>
      </c>
      <c r="G24" s="15">
        <f t="shared" si="2"/>
        <v>6854</v>
      </c>
      <c r="H24" s="15">
        <f t="shared" si="2"/>
        <v>342480</v>
      </c>
      <c r="I24" s="16">
        <f t="shared" si="2"/>
        <v>21887.273000000001</v>
      </c>
      <c r="J24" s="15">
        <f t="shared" si="2"/>
        <v>42593</v>
      </c>
      <c r="K24" s="32">
        <f t="shared" si="2"/>
        <v>32239</v>
      </c>
    </row>
    <row r="27" spans="3:15">
      <c r="C27" s="5" t="s">
        <v>57</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v>
      </c>
      <c r="F29" s="11">
        <f t="shared" si="4"/>
        <v>0.200000000000045</v>
      </c>
      <c r="G29" s="20">
        <f t="shared" si="4"/>
        <v>1</v>
      </c>
      <c r="H29" s="20">
        <f t="shared" si="4"/>
        <v>50</v>
      </c>
      <c r="I29" s="21">
        <f t="shared" si="4"/>
        <v>9.875</v>
      </c>
      <c r="J29" s="20">
        <f t="shared" si="4"/>
        <v>0</v>
      </c>
      <c r="K29" s="36">
        <f t="shared" si="4"/>
        <v>2</v>
      </c>
      <c r="M29" s="37"/>
      <c r="N29" s="37"/>
      <c r="O29" s="37"/>
    </row>
    <row r="30" spans="3:15">
      <c r="C30" s="9">
        <f t="shared" si="3"/>
        <v>2</v>
      </c>
      <c r="D30" s="10" t="s">
        <v>16</v>
      </c>
      <c r="E30" s="11">
        <f t="shared" si="4"/>
        <v>0</v>
      </c>
      <c r="F30" s="11">
        <f t="shared" si="4"/>
        <v>0.24000000000000901</v>
      </c>
      <c r="G30" s="20">
        <f t="shared" si="4"/>
        <v>1</v>
      </c>
      <c r="H30" s="20">
        <f t="shared" si="4"/>
        <v>50</v>
      </c>
      <c r="I30" s="21">
        <f t="shared" si="4"/>
        <v>4</v>
      </c>
      <c r="J30" s="20">
        <f t="shared" si="4"/>
        <v>0</v>
      </c>
      <c r="K30" s="38">
        <f t="shared" si="4"/>
        <v>5</v>
      </c>
      <c r="M30" s="37"/>
      <c r="N30" s="37"/>
      <c r="O30" s="37"/>
    </row>
    <row r="31" spans="3:15">
      <c r="C31" s="9">
        <f t="shared" si="3"/>
        <v>3</v>
      </c>
      <c r="D31" s="10" t="s">
        <v>17</v>
      </c>
      <c r="E31" s="11">
        <f t="shared" si="4"/>
        <v>0</v>
      </c>
      <c r="F31" s="11">
        <f t="shared" si="4"/>
        <v>0.775000000000034</v>
      </c>
      <c r="G31" s="20">
        <f t="shared" si="4"/>
        <v>1</v>
      </c>
      <c r="H31" s="20">
        <f t="shared" si="4"/>
        <v>200</v>
      </c>
      <c r="I31" s="21">
        <f t="shared" si="4"/>
        <v>8.1549999999997507</v>
      </c>
      <c r="J31" s="20">
        <f t="shared" si="4"/>
        <v>0</v>
      </c>
      <c r="K31" s="38">
        <f t="shared" si="4"/>
        <v>9</v>
      </c>
      <c r="M31" s="37"/>
      <c r="N31" s="37"/>
      <c r="O31" s="37"/>
    </row>
    <row r="32" spans="3:15">
      <c r="C32" s="12">
        <v>4</v>
      </c>
      <c r="D32" s="22" t="s">
        <v>18</v>
      </c>
      <c r="E32" s="11">
        <f t="shared" si="4"/>
        <v>0</v>
      </c>
      <c r="F32" s="11">
        <f t="shared" si="4"/>
        <v>9.9624999999946298E-2</v>
      </c>
      <c r="G32" s="20">
        <f t="shared" si="4"/>
        <v>0</v>
      </c>
      <c r="H32" s="20">
        <f t="shared" si="4"/>
        <v>0</v>
      </c>
      <c r="I32" s="21">
        <f t="shared" si="4"/>
        <v>4.11999999999989</v>
      </c>
      <c r="J32" s="20">
        <f t="shared" si="4"/>
        <v>0</v>
      </c>
      <c r="K32" s="38">
        <f t="shared" si="4"/>
        <v>0</v>
      </c>
      <c r="M32" s="37"/>
      <c r="N32" s="37"/>
      <c r="O32" s="37"/>
    </row>
    <row r="33" spans="3:12">
      <c r="C33" s="80"/>
      <c r="D33" s="81"/>
      <c r="E33" s="14">
        <f t="shared" si="4"/>
        <v>0</v>
      </c>
      <c r="F33" s="14">
        <f t="shared" si="4"/>
        <v>1.3146249999999799</v>
      </c>
      <c r="G33" s="48">
        <f t="shared" si="4"/>
        <v>3</v>
      </c>
      <c r="H33" s="48">
        <f t="shared" si="4"/>
        <v>300</v>
      </c>
      <c r="I33" s="16">
        <f t="shared" si="4"/>
        <v>26.149999999997799</v>
      </c>
      <c r="J33" s="15">
        <f t="shared" si="4"/>
        <v>0</v>
      </c>
      <c r="K33" s="32">
        <f t="shared" si="4"/>
        <v>16</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58</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40</vt:i4>
      </vt:variant>
    </vt:vector>
  </HeadingPairs>
  <TitlesOfParts>
    <vt:vector size="81" baseType="lpstr">
      <vt:lpstr>JULI 20</vt:lpstr>
      <vt:lpstr>AGST 20</vt:lpstr>
      <vt:lpstr>SEPT 20</vt:lpstr>
      <vt:lpstr>OKT 20</vt:lpstr>
      <vt:lpstr>NOV 20</vt:lpstr>
      <vt:lpstr>DES 20</vt:lpstr>
      <vt:lpstr>JAN 21</vt:lpstr>
      <vt:lpstr>FEB 21</vt:lpstr>
      <vt:lpstr>MAR 21</vt:lpstr>
      <vt:lpstr>APR 21</vt:lpstr>
      <vt:lpstr>MEI 21</vt:lpstr>
      <vt:lpstr>JUN 21</vt:lpstr>
      <vt:lpstr>JUL 21</vt:lpstr>
      <vt:lpstr>AGS 21</vt:lpstr>
      <vt:lpstr>SEP 21</vt:lpstr>
      <vt:lpstr>OKT 21</vt:lpstr>
      <vt:lpstr>NOV 21</vt:lpstr>
      <vt:lpstr>DES 21</vt:lpstr>
      <vt:lpstr>JAN 22</vt:lpstr>
      <vt:lpstr>FEB 22</vt:lpstr>
      <vt:lpstr>MAR 22</vt:lpstr>
      <vt:lpstr>APR 22</vt:lpstr>
      <vt:lpstr>MEI 22</vt:lpstr>
      <vt:lpstr>JUNI 22</vt:lpstr>
      <vt:lpstr>JULI 22</vt:lpstr>
      <vt:lpstr>AGS 22</vt:lpstr>
      <vt:lpstr>SEPT 22</vt:lpstr>
      <vt:lpstr>OKT 22</vt:lpstr>
      <vt:lpstr>NOV 22</vt:lpstr>
      <vt:lpstr>DES 22</vt:lpstr>
      <vt:lpstr>Akhir Bulan</vt:lpstr>
      <vt:lpstr>JAN 24</vt:lpstr>
      <vt:lpstr>FEB 24</vt:lpstr>
      <vt:lpstr>MAR 24</vt:lpstr>
      <vt:lpstr>APR 24</vt:lpstr>
      <vt:lpstr>MEI 24</vt:lpstr>
      <vt:lpstr>JUN 24</vt:lpstr>
      <vt:lpstr>JUL 24</vt:lpstr>
      <vt:lpstr>AGT 24</vt:lpstr>
      <vt:lpstr>SEP 24</vt:lpstr>
      <vt:lpstr>OKT 24</vt:lpstr>
      <vt:lpstr>'AGS 21'!Print_Area</vt:lpstr>
      <vt:lpstr>'AGS 22'!Print_Area</vt:lpstr>
      <vt:lpstr>'AGST 20'!Print_Area</vt:lpstr>
      <vt:lpstr>'AGT 24'!Print_Area</vt:lpstr>
      <vt:lpstr>'APR 21'!Print_Area</vt:lpstr>
      <vt:lpstr>'APR 22'!Print_Area</vt:lpstr>
      <vt:lpstr>'APR 24'!Print_Area</vt:lpstr>
      <vt:lpstr>'DES 20'!Print_Area</vt:lpstr>
      <vt:lpstr>'DES 21'!Print_Area</vt:lpstr>
      <vt:lpstr>'DES 22'!Print_Area</vt:lpstr>
      <vt:lpstr>'FEB 21'!Print_Area</vt:lpstr>
      <vt:lpstr>'FEB 22'!Print_Area</vt:lpstr>
      <vt:lpstr>'FEB 24'!Print_Area</vt:lpstr>
      <vt:lpstr>'JAN 21'!Print_Area</vt:lpstr>
      <vt:lpstr>'JAN 22'!Print_Area</vt:lpstr>
      <vt:lpstr>'JAN 24'!Print_Area</vt:lpstr>
      <vt:lpstr>'JUL 21'!Print_Area</vt:lpstr>
      <vt:lpstr>'JUL 24'!Print_Area</vt:lpstr>
      <vt:lpstr>'JULI 20'!Print_Area</vt:lpstr>
      <vt:lpstr>'JULI 22'!Print_Area</vt:lpstr>
      <vt:lpstr>'JUN 21'!Print_Area</vt:lpstr>
      <vt:lpstr>'JUN 24'!Print_Area</vt:lpstr>
      <vt:lpstr>'JUNI 22'!Print_Area</vt:lpstr>
      <vt:lpstr>'MAR 21'!Print_Area</vt:lpstr>
      <vt:lpstr>'MAR 22'!Print_Area</vt:lpstr>
      <vt:lpstr>'MAR 24'!Print_Area</vt:lpstr>
      <vt:lpstr>'MEI 21'!Print_Area</vt:lpstr>
      <vt:lpstr>'MEI 22'!Print_Area</vt:lpstr>
      <vt:lpstr>'MEI 24'!Print_Area</vt:lpstr>
      <vt:lpstr>'NOV 20'!Print_Area</vt:lpstr>
      <vt:lpstr>'NOV 21'!Print_Area</vt:lpstr>
      <vt:lpstr>'NOV 22'!Print_Area</vt:lpstr>
      <vt:lpstr>'OKT 20'!Print_Area</vt:lpstr>
      <vt:lpstr>'OKT 21'!Print_Area</vt:lpstr>
      <vt:lpstr>'OKT 22'!Print_Area</vt:lpstr>
      <vt:lpstr>'OKT 24'!Print_Area</vt:lpstr>
      <vt:lpstr>'SEP 21'!Print_Area</vt:lpstr>
      <vt:lpstr>'SEP 24'!Print_Area</vt:lpstr>
      <vt:lpstr>'SEPT 20'!Print_Area</vt:lpstr>
      <vt:lpstr>'SEPT 22'!Print_Area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RPOPSD</dc:creator>
  <cp:lastModifiedBy>Rizki Dwi Martanto</cp:lastModifiedBy>
  <cp:lastPrinted>2024-11-05T08:07:00Z</cp:lastPrinted>
  <dcterms:created xsi:type="dcterms:W3CDTF">2018-06-04T01:47:00Z</dcterms:created>
  <dcterms:modified xsi:type="dcterms:W3CDTF">2024-11-18T08:04:46Z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2024-02-05T02:30:46Z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0e48f9d7-2701-4b80-bb71-211bde24768a</vt:lpwstr>
  </property>
  <property fmtid="{D5CDD505-2E9C-101B-9397-08002B2CF9AE}" pid="7" name="MSIP_Label_defa4170-0d19-0005-0004-bc88714345d2_ActionId">
    <vt:lpwstr>2532a925-a9ef-4411-90de-0892fdde80ed</vt:lpwstr>
  </property>
  <property fmtid="{D5CDD505-2E9C-101B-9397-08002B2CF9AE}" pid="8" name="MSIP_Label_defa4170-0d19-0005-0004-bc88714345d2_ContentBits">
    <vt:lpwstr>0</vt:lpwstr>
  </property>
  <property fmtid="{D5CDD505-2E9C-101B-9397-08002B2CF9AE}" pid="9" name="ICV">
    <vt:lpwstr>7E7F5EBF08144EE8A747E755D298F407_12</vt:lpwstr>
  </property>
  <property fmtid="{D5CDD505-2E9C-101B-9397-08002B2CF9AE}" pid="10" name="KSOProductBuildVer">
    <vt:lpwstr>1033-12.2.0.18607</vt:lpwstr>
  </property>
</Properties>
</file>